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F\FISCAL OPERATIONS\PAYMENT\Charter Payment\FY20\Payment 4\"/>
    </mc:Choice>
  </mc:AlternateContent>
  <xr:revisionPtr revIDLastSave="0" documentId="8_{A195FD73-8D2F-4E6A-ACDA-B203CF026B8A}" xr6:coauthVersionLast="36" xr6:coauthVersionMax="36" xr10:uidLastSave="{00000000-0000-0000-0000-000000000000}"/>
  <bookViews>
    <workbookView xWindow="0" yWindow="0" windowWidth="28800" windowHeight="12225" xr2:uid="{6E2D18FA-AC2F-447F-835C-AF5F8FF394A0}"/>
  </bookViews>
  <sheets>
    <sheet name="FY20 November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06" i="1" l="1"/>
  <c r="C494" i="1"/>
  <c r="C495" i="1"/>
  <c r="C497" i="1"/>
  <c r="C499" i="1"/>
  <c r="C500" i="1"/>
  <c r="C502" i="1"/>
  <c r="C503" i="1"/>
  <c r="C504" i="1"/>
  <c r="C507" i="1"/>
  <c r="C508" i="1"/>
  <c r="C510" i="1"/>
  <c r="C513" i="1"/>
  <c r="C515" i="1"/>
  <c r="C516" i="1"/>
  <c r="C519" i="1"/>
  <c r="C522" i="1"/>
  <c r="C523" i="1"/>
  <c r="C524" i="1"/>
  <c r="C526" i="1"/>
  <c r="C528" i="1"/>
  <c r="C530" i="1"/>
  <c r="C531" i="1"/>
  <c r="C532" i="1"/>
  <c r="C535" i="1"/>
  <c r="C537" i="1"/>
  <c r="C538" i="1"/>
  <c r="C539" i="1"/>
  <c r="C540" i="1"/>
  <c r="C543" i="1"/>
  <c r="C544" i="1"/>
  <c r="C546" i="1"/>
  <c r="C548" i="1"/>
  <c r="C550" i="1"/>
  <c r="C552" i="1"/>
  <c r="C553" i="1"/>
  <c r="C554" i="1"/>
  <c r="C555" i="1"/>
  <c r="C556" i="1"/>
  <c r="C558" i="1"/>
  <c r="C559" i="1"/>
  <c r="C561" i="1"/>
  <c r="C562" i="1"/>
  <c r="C563" i="1"/>
  <c r="C564" i="1"/>
  <c r="C565" i="1"/>
  <c r="C566" i="1"/>
  <c r="C567" i="1"/>
  <c r="C570" i="1"/>
  <c r="C572" i="1"/>
  <c r="C573" i="1"/>
  <c r="C575" i="1"/>
  <c r="C577" i="1"/>
  <c r="C584" i="1"/>
  <c r="C585" i="1"/>
  <c r="C587" i="1"/>
  <c r="C588" i="1"/>
  <c r="C589" i="1"/>
  <c r="C590" i="1"/>
  <c r="C593" i="1"/>
  <c r="C596" i="1"/>
  <c r="C598" i="1"/>
  <c r="C600" i="1"/>
  <c r="C602" i="1"/>
  <c r="C604" i="1"/>
  <c r="C605" i="1"/>
  <c r="C606" i="1"/>
  <c r="C609" i="1"/>
  <c r="C610" i="1"/>
  <c r="C612" i="1"/>
  <c r="C613" i="1"/>
  <c r="C617" i="1"/>
  <c r="C618" i="1"/>
  <c r="C619" i="1"/>
  <c r="C620" i="1"/>
  <c r="C622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332" i="1"/>
  <c r="C272" i="1"/>
  <c r="C525" i="1"/>
  <c r="C527" i="1"/>
  <c r="C529" i="1"/>
  <c r="C533" i="1"/>
  <c r="C534" i="1"/>
  <c r="C536" i="1"/>
  <c r="C541" i="1"/>
  <c r="C542" i="1"/>
  <c r="C653" i="1"/>
  <c r="C273" i="1"/>
  <c r="C276" i="1"/>
  <c r="C278" i="1"/>
  <c r="C280" i="1"/>
  <c r="C283" i="1"/>
  <c r="C284" i="1"/>
  <c r="C289" i="1"/>
  <c r="C290" i="1"/>
  <c r="C291" i="1"/>
  <c r="C292" i="1"/>
  <c r="C293" i="1"/>
  <c r="C294" i="1"/>
  <c r="C300" i="1"/>
  <c r="C303" i="1"/>
  <c r="C307" i="1"/>
  <c r="C308" i="1"/>
  <c r="C310" i="1"/>
  <c r="C311" i="1"/>
  <c r="C313" i="1"/>
  <c r="C315" i="1"/>
  <c r="C316" i="1"/>
  <c r="C318" i="1"/>
  <c r="C319" i="1"/>
  <c r="C320" i="1"/>
  <c r="C326" i="1"/>
  <c r="C327" i="1"/>
  <c r="C329" i="1"/>
  <c r="C330" i="1"/>
  <c r="C331" i="1"/>
  <c r="C333" i="1"/>
  <c r="C334" i="1"/>
  <c r="C335" i="1"/>
  <c r="C336" i="1"/>
  <c r="C344" i="1"/>
  <c r="C345" i="1"/>
  <c r="C347" i="1"/>
  <c r="C349" i="1"/>
  <c r="C351" i="1"/>
  <c r="C352" i="1"/>
  <c r="C353" i="1"/>
  <c r="C354" i="1"/>
  <c r="C355" i="1"/>
  <c r="C356" i="1"/>
  <c r="C357" i="1"/>
  <c r="C358" i="1"/>
  <c r="C359" i="1"/>
  <c r="C374" i="1"/>
  <c r="C376" i="1"/>
  <c r="C377" i="1"/>
  <c r="C378" i="1"/>
  <c r="C380" i="1"/>
  <c r="C382" i="1"/>
  <c r="C383" i="1"/>
  <c r="C385" i="1"/>
  <c r="C386" i="1"/>
  <c r="C387" i="1"/>
  <c r="C388" i="1"/>
  <c r="C391" i="1"/>
  <c r="C393" i="1"/>
  <c r="C394" i="1"/>
  <c r="C396" i="1"/>
  <c r="C397" i="1"/>
  <c r="C398" i="1"/>
  <c r="C399" i="1"/>
  <c r="C402" i="1"/>
  <c r="C403" i="1"/>
  <c r="C406" i="1"/>
  <c r="C409" i="1"/>
  <c r="C411" i="1"/>
  <c r="C413" i="1"/>
  <c r="C416" i="1"/>
  <c r="C417" i="1"/>
  <c r="C418" i="1"/>
  <c r="C421" i="1"/>
  <c r="C423" i="1"/>
  <c r="C424" i="1"/>
  <c r="C426" i="1"/>
  <c r="C450" i="1"/>
  <c r="C427" i="1"/>
  <c r="C434" i="1"/>
  <c r="C436" i="1"/>
  <c r="C437" i="1"/>
  <c r="C439" i="1"/>
  <c r="C440" i="1"/>
  <c r="C441" i="1"/>
  <c r="C442" i="1"/>
  <c r="C444" i="1"/>
  <c r="C445" i="1"/>
  <c r="C446" i="1"/>
  <c r="C448" i="1"/>
  <c r="C451" i="1"/>
  <c r="C452" i="1"/>
  <c r="C455" i="1"/>
  <c r="C456" i="1"/>
  <c r="C457" i="1"/>
  <c r="C460" i="1"/>
  <c r="C462" i="1"/>
  <c r="C467" i="1"/>
  <c r="C470" i="1"/>
  <c r="C545" i="1"/>
  <c r="C549" i="1"/>
  <c r="C551" i="1"/>
  <c r="C547" i="1"/>
  <c r="C557" i="1"/>
  <c r="C560" i="1"/>
  <c r="C568" i="1"/>
  <c r="C569" i="1"/>
  <c r="C571" i="1"/>
  <c r="C574" i="1"/>
  <c r="C576" i="1"/>
  <c r="C578" i="1"/>
  <c r="C579" i="1"/>
  <c r="C580" i="1"/>
  <c r="C581" i="1"/>
  <c r="C582" i="1"/>
  <c r="C583" i="1"/>
  <c r="C586" i="1"/>
  <c r="C591" i="1"/>
  <c r="C592" i="1"/>
  <c r="C594" i="1"/>
  <c r="C595" i="1"/>
  <c r="C597" i="1"/>
  <c r="C599" i="1"/>
  <c r="C601" i="1"/>
  <c r="C603" i="1"/>
  <c r="C607" i="1"/>
  <c r="C608" i="1"/>
  <c r="C611" i="1"/>
  <c r="C614" i="1"/>
  <c r="C615" i="1"/>
  <c r="C616" i="1"/>
  <c r="C621" i="1"/>
  <c r="C623" i="1"/>
  <c r="C274" i="1"/>
  <c r="C275" i="1"/>
  <c r="C277" i="1"/>
  <c r="C279" i="1"/>
  <c r="C281" i="1"/>
  <c r="C282" i="1"/>
  <c r="C285" i="1"/>
  <c r="C286" i="1"/>
  <c r="C287" i="1"/>
  <c r="C288" i="1"/>
  <c r="C295" i="1"/>
  <c r="C296" i="1"/>
  <c r="C297" i="1"/>
  <c r="C298" i="1"/>
  <c r="C299" i="1"/>
  <c r="C301" i="1"/>
  <c r="C302" i="1"/>
  <c r="C304" i="1"/>
  <c r="C305" i="1"/>
  <c r="C306" i="1"/>
  <c r="C309" i="1"/>
  <c r="C312" i="1"/>
  <c r="C314" i="1"/>
  <c r="C317" i="1"/>
  <c r="C321" i="1"/>
  <c r="C322" i="1"/>
  <c r="C323" i="1"/>
  <c r="C324" i="1"/>
  <c r="C325" i="1"/>
  <c r="C328" i="1"/>
  <c r="C337" i="1"/>
  <c r="C338" i="1"/>
  <c r="C339" i="1"/>
  <c r="C340" i="1"/>
  <c r="C341" i="1"/>
  <c r="C342" i="1"/>
  <c r="C343" i="1"/>
  <c r="C346" i="1"/>
  <c r="C348" i="1"/>
  <c r="C350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5" i="1"/>
  <c r="C379" i="1"/>
  <c r="C381" i="1"/>
  <c r="C384" i="1"/>
  <c r="C389" i="1"/>
  <c r="C390" i="1"/>
  <c r="C392" i="1"/>
  <c r="C395" i="1"/>
  <c r="C400" i="1"/>
  <c r="C401" i="1"/>
  <c r="C404" i="1"/>
  <c r="C405" i="1"/>
  <c r="C407" i="1"/>
  <c r="C408" i="1"/>
  <c r="C410" i="1"/>
  <c r="C412" i="1"/>
  <c r="C414" i="1"/>
  <c r="C415" i="1"/>
  <c r="C419" i="1"/>
  <c r="C420" i="1"/>
  <c r="C422" i="1"/>
  <c r="C425" i="1"/>
  <c r="C428" i="1"/>
  <c r="C429" i="1"/>
  <c r="C430" i="1"/>
  <c r="C431" i="1"/>
  <c r="C432" i="1"/>
  <c r="C433" i="1"/>
  <c r="C435" i="1"/>
  <c r="C438" i="1"/>
  <c r="C443" i="1"/>
  <c r="C447" i="1"/>
  <c r="C449" i="1"/>
  <c r="C453" i="1"/>
  <c r="C454" i="1"/>
  <c r="C458" i="1"/>
  <c r="C459" i="1"/>
  <c r="C461" i="1"/>
  <c r="C463" i="1"/>
  <c r="C464" i="1"/>
  <c r="C465" i="1"/>
  <c r="C466" i="1"/>
  <c r="C468" i="1"/>
  <c r="C469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90" i="1"/>
  <c r="C491" i="1"/>
  <c r="C492" i="1"/>
  <c r="C493" i="1"/>
  <c r="C496" i="1"/>
  <c r="C498" i="1"/>
  <c r="C501" i="1"/>
  <c r="C505" i="1"/>
  <c r="C506" i="1"/>
  <c r="C509" i="1"/>
  <c r="C511" i="1"/>
  <c r="C512" i="1"/>
  <c r="C514" i="1"/>
  <c r="C517" i="1"/>
  <c r="C518" i="1"/>
  <c r="C520" i="1"/>
  <c r="C521" i="1"/>
  <c r="C489" i="1"/>
  <c r="B494" i="1"/>
  <c r="B495" i="1"/>
  <c r="B497" i="1"/>
  <c r="B499" i="1"/>
  <c r="B500" i="1"/>
  <c r="B502" i="1"/>
  <c r="B503" i="1"/>
  <c r="B504" i="1"/>
  <c r="B507" i="1"/>
  <c r="B508" i="1"/>
  <c r="B510" i="1"/>
  <c r="B513" i="1"/>
  <c r="B515" i="1"/>
  <c r="B516" i="1"/>
  <c r="B519" i="1"/>
  <c r="B522" i="1"/>
  <c r="B523" i="1"/>
  <c r="B524" i="1"/>
  <c r="B526" i="1"/>
  <c r="B528" i="1"/>
  <c r="B530" i="1"/>
  <c r="B531" i="1"/>
  <c r="B532" i="1"/>
  <c r="B535" i="1"/>
  <c r="B537" i="1"/>
  <c r="B538" i="1"/>
  <c r="B539" i="1"/>
  <c r="B540" i="1"/>
  <c r="B543" i="1"/>
  <c r="B544" i="1"/>
  <c r="B546" i="1"/>
  <c r="B548" i="1"/>
  <c r="B550" i="1"/>
  <c r="B552" i="1"/>
  <c r="B553" i="1"/>
  <c r="B554" i="1"/>
  <c r="B555" i="1"/>
  <c r="B556" i="1"/>
  <c r="B558" i="1"/>
  <c r="B559" i="1"/>
  <c r="B561" i="1"/>
  <c r="B562" i="1"/>
  <c r="B563" i="1"/>
  <c r="B564" i="1"/>
  <c r="B565" i="1"/>
  <c r="B566" i="1"/>
  <c r="B567" i="1"/>
  <c r="B570" i="1"/>
  <c r="B572" i="1"/>
  <c r="B573" i="1"/>
  <c r="B575" i="1"/>
  <c r="B577" i="1"/>
  <c r="B584" i="1"/>
  <c r="B585" i="1"/>
  <c r="B587" i="1"/>
  <c r="B588" i="1"/>
  <c r="B589" i="1"/>
  <c r="B590" i="1"/>
  <c r="B593" i="1"/>
  <c r="B596" i="1"/>
  <c r="B598" i="1"/>
  <c r="B600" i="1"/>
  <c r="B602" i="1"/>
  <c r="B604" i="1"/>
  <c r="B605" i="1"/>
  <c r="B606" i="1"/>
  <c r="B609" i="1"/>
  <c r="B610" i="1"/>
  <c r="B612" i="1"/>
  <c r="B613" i="1"/>
  <c r="B617" i="1"/>
  <c r="B618" i="1"/>
  <c r="B619" i="1"/>
  <c r="B620" i="1"/>
  <c r="B622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332" i="1"/>
  <c r="B272" i="1"/>
  <c r="B525" i="1"/>
  <c r="B527" i="1"/>
  <c r="B529" i="1"/>
  <c r="B533" i="1"/>
  <c r="B534" i="1"/>
  <c r="B536" i="1"/>
  <c r="B541" i="1"/>
  <c r="B542" i="1"/>
  <c r="B653" i="1"/>
  <c r="B273" i="1"/>
  <c r="B276" i="1"/>
  <c r="B278" i="1"/>
  <c r="B280" i="1"/>
  <c r="B283" i="1"/>
  <c r="B284" i="1"/>
  <c r="B289" i="1"/>
  <c r="B290" i="1"/>
  <c r="B291" i="1"/>
  <c r="B292" i="1"/>
  <c r="B293" i="1"/>
  <c r="B294" i="1"/>
  <c r="B300" i="1"/>
  <c r="B303" i="1"/>
  <c r="B307" i="1"/>
  <c r="B308" i="1"/>
  <c r="B310" i="1"/>
  <c r="B311" i="1"/>
  <c r="B313" i="1"/>
  <c r="B315" i="1"/>
  <c r="B316" i="1"/>
  <c r="B318" i="1"/>
  <c r="B319" i="1"/>
  <c r="B320" i="1"/>
  <c r="B326" i="1"/>
  <c r="B327" i="1"/>
  <c r="B329" i="1"/>
  <c r="B330" i="1"/>
  <c r="B331" i="1"/>
  <c r="B333" i="1"/>
  <c r="B334" i="1"/>
  <c r="B335" i="1"/>
  <c r="B336" i="1"/>
  <c r="B344" i="1"/>
  <c r="B345" i="1"/>
  <c r="B347" i="1"/>
  <c r="B349" i="1"/>
  <c r="B351" i="1"/>
  <c r="B352" i="1"/>
  <c r="B353" i="1"/>
  <c r="B354" i="1"/>
  <c r="B355" i="1"/>
  <c r="B356" i="1"/>
  <c r="B357" i="1"/>
  <c r="B358" i="1"/>
  <c r="B359" i="1"/>
  <c r="B374" i="1"/>
  <c r="B376" i="1"/>
  <c r="B377" i="1"/>
  <c r="B378" i="1"/>
  <c r="B380" i="1"/>
  <c r="B382" i="1"/>
  <c r="B383" i="1"/>
  <c r="B385" i="1"/>
  <c r="B386" i="1"/>
  <c r="B387" i="1"/>
  <c r="B388" i="1"/>
  <c r="B391" i="1"/>
  <c r="B393" i="1"/>
  <c r="B394" i="1"/>
  <c r="B396" i="1"/>
  <c r="B397" i="1"/>
  <c r="B398" i="1"/>
  <c r="B399" i="1"/>
  <c r="B402" i="1"/>
  <c r="B403" i="1"/>
  <c r="B406" i="1"/>
  <c r="B409" i="1"/>
  <c r="B411" i="1"/>
  <c r="B413" i="1"/>
  <c r="B416" i="1"/>
  <c r="B417" i="1"/>
  <c r="B418" i="1"/>
  <c r="B421" i="1"/>
  <c r="B423" i="1"/>
  <c r="B424" i="1"/>
  <c r="B426" i="1"/>
  <c r="B450" i="1"/>
  <c r="B427" i="1"/>
  <c r="B434" i="1"/>
  <c r="B436" i="1"/>
  <c r="B437" i="1"/>
  <c r="B439" i="1"/>
  <c r="B440" i="1"/>
  <c r="B441" i="1"/>
  <c r="B442" i="1"/>
  <c r="B444" i="1"/>
  <c r="B445" i="1"/>
  <c r="B446" i="1"/>
  <c r="B448" i="1"/>
  <c r="B451" i="1"/>
  <c r="B452" i="1"/>
  <c r="B455" i="1"/>
  <c r="B456" i="1"/>
  <c r="B457" i="1"/>
  <c r="B460" i="1"/>
  <c r="B462" i="1"/>
  <c r="B467" i="1"/>
  <c r="B470" i="1"/>
  <c r="B545" i="1"/>
  <c r="B549" i="1"/>
  <c r="B551" i="1"/>
  <c r="B547" i="1"/>
  <c r="B557" i="1"/>
  <c r="B560" i="1"/>
  <c r="B568" i="1"/>
  <c r="B569" i="1"/>
  <c r="B571" i="1"/>
  <c r="B574" i="1"/>
  <c r="B576" i="1"/>
  <c r="B578" i="1"/>
  <c r="B579" i="1"/>
  <c r="B580" i="1"/>
  <c r="B581" i="1"/>
  <c r="B582" i="1"/>
  <c r="B583" i="1"/>
  <c r="B586" i="1"/>
  <c r="B591" i="1"/>
  <c r="B592" i="1"/>
  <c r="B594" i="1"/>
  <c r="B595" i="1"/>
  <c r="B597" i="1"/>
  <c r="B599" i="1"/>
  <c r="B601" i="1"/>
  <c r="B603" i="1"/>
  <c r="B607" i="1"/>
  <c r="B608" i="1"/>
  <c r="B611" i="1"/>
  <c r="B614" i="1"/>
  <c r="B615" i="1"/>
  <c r="B616" i="1"/>
  <c r="B621" i="1"/>
  <c r="B623" i="1"/>
  <c r="B274" i="1"/>
  <c r="B275" i="1"/>
  <c r="B277" i="1"/>
  <c r="B279" i="1"/>
  <c r="B281" i="1"/>
  <c r="B282" i="1"/>
  <c r="B285" i="1"/>
  <c r="B286" i="1"/>
  <c r="B287" i="1"/>
  <c r="B288" i="1"/>
  <c r="B295" i="1"/>
  <c r="B296" i="1"/>
  <c r="B297" i="1"/>
  <c r="B298" i="1"/>
  <c r="B299" i="1"/>
  <c r="B301" i="1"/>
  <c r="B302" i="1"/>
  <c r="B304" i="1"/>
  <c r="B305" i="1"/>
  <c r="B306" i="1"/>
  <c r="B309" i="1"/>
  <c r="B312" i="1"/>
  <c r="B314" i="1"/>
  <c r="B317" i="1"/>
  <c r="B321" i="1"/>
  <c r="B322" i="1"/>
  <c r="B323" i="1"/>
  <c r="B324" i="1"/>
  <c r="B325" i="1"/>
  <c r="B328" i="1"/>
  <c r="B337" i="1"/>
  <c r="B338" i="1"/>
  <c r="B339" i="1"/>
  <c r="B340" i="1"/>
  <c r="B341" i="1"/>
  <c r="B342" i="1"/>
  <c r="B343" i="1"/>
  <c r="B346" i="1"/>
  <c r="B348" i="1"/>
  <c r="B350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5" i="1"/>
  <c r="B379" i="1"/>
  <c r="B381" i="1"/>
  <c r="B384" i="1"/>
  <c r="B389" i="1"/>
  <c r="B390" i="1"/>
  <c r="B392" i="1"/>
  <c r="B395" i="1"/>
  <c r="B400" i="1"/>
  <c r="B401" i="1"/>
  <c r="B404" i="1"/>
  <c r="B405" i="1"/>
  <c r="B407" i="1"/>
  <c r="B408" i="1"/>
  <c r="B410" i="1"/>
  <c r="B412" i="1"/>
  <c r="B414" i="1"/>
  <c r="B415" i="1"/>
  <c r="B419" i="1"/>
  <c r="B420" i="1"/>
  <c r="B422" i="1"/>
  <c r="B425" i="1"/>
  <c r="B428" i="1"/>
  <c r="B429" i="1"/>
  <c r="B430" i="1"/>
  <c r="B431" i="1"/>
  <c r="B432" i="1"/>
  <c r="B433" i="1"/>
  <c r="B435" i="1"/>
  <c r="B438" i="1"/>
  <c r="B443" i="1"/>
  <c r="B447" i="1"/>
  <c r="B449" i="1"/>
  <c r="B453" i="1"/>
  <c r="B454" i="1"/>
  <c r="B458" i="1"/>
  <c r="B459" i="1"/>
  <c r="B461" i="1"/>
  <c r="B463" i="1"/>
  <c r="B464" i="1"/>
  <c r="B465" i="1"/>
  <c r="B466" i="1"/>
  <c r="B468" i="1"/>
  <c r="B469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0" i="1"/>
  <c r="B491" i="1"/>
  <c r="B492" i="1"/>
  <c r="B493" i="1"/>
  <c r="B496" i="1"/>
  <c r="B498" i="1"/>
  <c r="B501" i="1"/>
  <c r="B505" i="1"/>
  <c r="B506" i="1"/>
  <c r="B509" i="1"/>
  <c r="B511" i="1"/>
  <c r="B512" i="1"/>
  <c r="B514" i="1"/>
  <c r="B517" i="1"/>
  <c r="B518" i="1"/>
  <c r="B520" i="1"/>
  <c r="B521" i="1"/>
  <c r="B489" i="1"/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3" i="1"/>
  <c r="F73" i="1" s="1"/>
  <c r="E74" i="1"/>
  <c r="F74" i="1" s="1"/>
  <c r="E75" i="1"/>
  <c r="F75" i="1" s="1"/>
  <c r="E76" i="1"/>
  <c r="F76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3" i="1"/>
  <c r="F3" i="1" s="1"/>
  <c r="D269" i="1"/>
  <c r="C4" i="1"/>
  <c r="C5" i="1"/>
  <c r="C6" i="1"/>
  <c r="C7" i="1"/>
  <c r="C8" i="1"/>
  <c r="C9" i="1"/>
  <c r="C10" i="1"/>
  <c r="C11" i="1"/>
  <c r="C12" i="1"/>
  <c r="C13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40" i="1"/>
  <c r="C41" i="1"/>
  <c r="C42" i="1"/>
  <c r="C43" i="1"/>
  <c r="C44" i="1"/>
  <c r="C45" i="1"/>
  <c r="C46" i="1"/>
  <c r="C47" i="1"/>
  <c r="C52" i="1"/>
  <c r="C53" i="1"/>
  <c r="C54" i="1"/>
  <c r="C55" i="1"/>
  <c r="C56" i="1"/>
  <c r="C57" i="1"/>
  <c r="C58" i="1"/>
  <c r="C59" i="1"/>
  <c r="C63" i="1"/>
  <c r="C64" i="1"/>
  <c r="C65" i="1"/>
  <c r="C66" i="1"/>
  <c r="C67" i="1"/>
  <c r="C68" i="1"/>
  <c r="C69" i="1"/>
  <c r="C73" i="1"/>
  <c r="C74" i="1"/>
  <c r="C75" i="1"/>
  <c r="C76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4" i="1"/>
  <c r="C215" i="1"/>
  <c r="C216" i="1"/>
  <c r="C217" i="1"/>
  <c r="C218" i="1"/>
  <c r="C219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9" i="1"/>
  <c r="C250" i="1"/>
  <c r="C251" i="1"/>
  <c r="C252" i="1"/>
  <c r="C253" i="1"/>
  <c r="C254" i="1"/>
  <c r="C255" i="1"/>
  <c r="C256" i="1"/>
  <c r="C257" i="1"/>
  <c r="C261" i="1"/>
  <c r="C262" i="1"/>
  <c r="C263" i="1"/>
  <c r="C264" i="1"/>
  <c r="C265" i="1"/>
  <c r="C266" i="1"/>
  <c r="C135" i="1"/>
  <c r="C48" i="1"/>
  <c r="C167" i="1"/>
  <c r="C36" i="1"/>
  <c r="C244" i="1"/>
  <c r="C49" i="1"/>
  <c r="C210" i="1"/>
  <c r="C70" i="1"/>
  <c r="C211" i="1"/>
  <c r="C245" i="1"/>
  <c r="C37" i="1"/>
  <c r="C151" i="1"/>
  <c r="C136" i="1"/>
  <c r="C168" i="1"/>
  <c r="C60" i="1"/>
  <c r="C188" i="1"/>
  <c r="C246" i="1"/>
  <c r="C152" i="1"/>
  <c r="C258" i="1"/>
  <c r="C3" i="1"/>
  <c r="E14" i="1" l="1"/>
  <c r="F14" i="1" s="1"/>
  <c r="E77" i="1"/>
  <c r="F77" i="1" s="1"/>
  <c r="E71" i="1"/>
  <c r="F71" i="1" s="1"/>
  <c r="E50" i="1"/>
  <c r="F50" i="1" s="1"/>
  <c r="E267" i="1"/>
  <c r="F267" i="1" s="1"/>
  <c r="E247" i="1"/>
  <c r="F247" i="1" s="1"/>
  <c r="E189" i="1"/>
  <c r="F189" i="1" s="1"/>
  <c r="E61" i="1"/>
  <c r="F61" i="1" s="1"/>
  <c r="E38" i="1"/>
  <c r="F38" i="1" s="1"/>
  <c r="E212" i="1"/>
  <c r="F212" i="1" s="1"/>
  <c r="E137" i="1"/>
  <c r="F137" i="1" s="1"/>
  <c r="E153" i="1"/>
  <c r="F153" i="1" s="1"/>
  <c r="E259" i="1"/>
  <c r="F259" i="1" s="1"/>
  <c r="E169" i="1"/>
  <c r="F169" i="1" s="1"/>
  <c r="E220" i="1"/>
  <c r="F220" i="1" s="1"/>
  <c r="E269" i="1" l="1"/>
  <c r="F269" i="1" s="1"/>
</calcChain>
</file>

<file path=xl/sharedStrings.xml><?xml version="1.0" encoding="utf-8"?>
<sst xmlns="http://schemas.openxmlformats.org/spreadsheetml/2006/main" count="264" uniqueCount="261">
  <si>
    <t>CTDS</t>
  </si>
  <si>
    <t xml:space="preserve">010201000   </t>
  </si>
  <si>
    <t>Apache</t>
  </si>
  <si>
    <t xml:space="preserve">010208000   </t>
  </si>
  <si>
    <t>Cochise</t>
  </si>
  <si>
    <t xml:space="preserve">010210000   </t>
  </si>
  <si>
    <t>Coconino</t>
  </si>
  <si>
    <t xml:space="preserve">010218000   </t>
  </si>
  <si>
    <t>Gila</t>
  </si>
  <si>
    <t xml:space="preserve">010220000   </t>
  </si>
  <si>
    <t>Graham</t>
  </si>
  <si>
    <t xml:space="preserve">010224000   </t>
  </si>
  <si>
    <t>Greenlee</t>
  </si>
  <si>
    <t xml:space="preserve">010227000   </t>
  </si>
  <si>
    <t>Maricopa</t>
  </si>
  <si>
    <t xml:space="preserve">010306000   </t>
  </si>
  <si>
    <t>Mohave</t>
  </si>
  <si>
    <t xml:space="preserve">010307000   </t>
  </si>
  <si>
    <t>Navajo</t>
  </si>
  <si>
    <t xml:space="preserve">010309000   </t>
  </si>
  <si>
    <t>Pima</t>
  </si>
  <si>
    <t xml:space="preserve">010323000   </t>
  </si>
  <si>
    <t>Pinal</t>
  </si>
  <si>
    <t xml:space="preserve">020100000   </t>
  </si>
  <si>
    <t>Santa Cruz</t>
  </si>
  <si>
    <t xml:space="preserve">020201000   </t>
  </si>
  <si>
    <t>Yavapai</t>
  </si>
  <si>
    <t xml:space="preserve">020202000   </t>
  </si>
  <si>
    <t>Yuma</t>
  </si>
  <si>
    <t xml:space="preserve">020213000   </t>
  </si>
  <si>
    <t>La Paz</t>
  </si>
  <si>
    <t xml:space="preserve">020214000   </t>
  </si>
  <si>
    <t xml:space="preserve">020218000   </t>
  </si>
  <si>
    <t xml:space="preserve">020221000   </t>
  </si>
  <si>
    <t xml:space="preserve">020227000   </t>
  </si>
  <si>
    <t xml:space="preserve">020268000   </t>
  </si>
  <si>
    <t xml:space="preserve">020323000   </t>
  </si>
  <si>
    <t xml:space="preserve">020326000   </t>
  </si>
  <si>
    <t xml:space="preserve">020342000   </t>
  </si>
  <si>
    <t xml:space="preserve">020345000   </t>
  </si>
  <si>
    <t xml:space="preserve">020349000   </t>
  </si>
  <si>
    <t xml:space="preserve">020355000   </t>
  </si>
  <si>
    <t xml:space="preserve">020412000   </t>
  </si>
  <si>
    <t xml:space="preserve">020422000   </t>
  </si>
  <si>
    <t xml:space="preserve">020453000   </t>
  </si>
  <si>
    <t xml:space="preserve">020364000   </t>
  </si>
  <si>
    <t xml:space="preserve">020522000   </t>
  </si>
  <si>
    <t xml:space="preserve">030201000   </t>
  </si>
  <si>
    <t xml:space="preserve">030202000   </t>
  </si>
  <si>
    <t xml:space="preserve">030204000   </t>
  </si>
  <si>
    <t xml:space="preserve">030206000   </t>
  </si>
  <si>
    <t xml:space="preserve">030208000   </t>
  </si>
  <si>
    <t xml:space="preserve">030215000   </t>
  </si>
  <si>
    <t xml:space="preserve">030305000   </t>
  </si>
  <si>
    <t xml:space="preserve">030310000   </t>
  </si>
  <si>
    <t xml:space="preserve">040201000   </t>
  </si>
  <si>
    <t xml:space="preserve">040210000   </t>
  </si>
  <si>
    <t xml:space="preserve">040220000   </t>
  </si>
  <si>
    <t xml:space="preserve">040240000   </t>
  </si>
  <si>
    <t xml:space="preserve">040241000   </t>
  </si>
  <si>
    <t xml:space="preserve">040305000   </t>
  </si>
  <si>
    <t xml:space="preserve">040312000   </t>
  </si>
  <si>
    <t xml:space="preserve">040333000   </t>
  </si>
  <si>
    <t xml:space="preserve">050201000   </t>
  </si>
  <si>
    <t xml:space="preserve">050204000   </t>
  </si>
  <si>
    <t xml:space="preserve">050206000   </t>
  </si>
  <si>
    <t xml:space="preserve">050207000   </t>
  </si>
  <si>
    <t xml:space="preserve">050305000   </t>
  </si>
  <si>
    <t xml:space="preserve">050309000   </t>
  </si>
  <si>
    <t xml:space="preserve">050316000   </t>
  </si>
  <si>
    <t xml:space="preserve">060202000   </t>
  </si>
  <si>
    <t xml:space="preserve">060218000   </t>
  </si>
  <si>
    <t xml:space="preserve">060322000   </t>
  </si>
  <si>
    <t xml:space="preserve">060345000   </t>
  </si>
  <si>
    <t xml:space="preserve">070199000   </t>
  </si>
  <si>
    <t xml:space="preserve">070204000   </t>
  </si>
  <si>
    <t xml:space="preserve">070209000   </t>
  </si>
  <si>
    <t xml:space="preserve">070211000   </t>
  </si>
  <si>
    <t xml:space="preserve">070224000   </t>
  </si>
  <si>
    <t xml:space="preserve">070241000   </t>
  </si>
  <si>
    <t xml:space="preserve">070248000   </t>
  </si>
  <si>
    <t xml:space="preserve">070269000   </t>
  </si>
  <si>
    <t xml:space="preserve">070280000   </t>
  </si>
  <si>
    <t xml:space="preserve">070289000   </t>
  </si>
  <si>
    <t xml:space="preserve">070293000   </t>
  </si>
  <si>
    <t xml:space="preserve">070295000   </t>
  </si>
  <si>
    <t xml:space="preserve">070297000   </t>
  </si>
  <si>
    <t xml:space="preserve">070298000   </t>
  </si>
  <si>
    <t xml:space="preserve">070260000   </t>
  </si>
  <si>
    <t xml:space="preserve">070363000   </t>
  </si>
  <si>
    <t xml:space="preserve">070371000   </t>
  </si>
  <si>
    <t xml:space="preserve">070375000   </t>
  </si>
  <si>
    <t xml:space="preserve">070381000   </t>
  </si>
  <si>
    <t xml:space="preserve">070386000   </t>
  </si>
  <si>
    <t xml:space="preserve">070290000   </t>
  </si>
  <si>
    <t xml:space="preserve">070394000   </t>
  </si>
  <si>
    <t xml:space="preserve">070401000   </t>
  </si>
  <si>
    <t xml:space="preserve">070402000   </t>
  </si>
  <si>
    <t xml:space="preserve">070403000   </t>
  </si>
  <si>
    <t xml:space="preserve">070405000   </t>
  </si>
  <si>
    <t xml:space="preserve">070406000   </t>
  </si>
  <si>
    <t xml:space="preserve">070407000   </t>
  </si>
  <si>
    <t xml:space="preserve">070408000   </t>
  </si>
  <si>
    <t xml:space="preserve">070414000   </t>
  </si>
  <si>
    <t xml:space="preserve">070417000   </t>
  </si>
  <si>
    <t xml:space="preserve">070421000   </t>
  </si>
  <si>
    <t xml:space="preserve">070425000   </t>
  </si>
  <si>
    <t xml:space="preserve">070428000   </t>
  </si>
  <si>
    <t xml:space="preserve">070431000   </t>
  </si>
  <si>
    <t xml:space="preserve">070433000   </t>
  </si>
  <si>
    <t xml:space="preserve">070438000   </t>
  </si>
  <si>
    <t xml:space="preserve">070440000   </t>
  </si>
  <si>
    <t xml:space="preserve">070444000   </t>
  </si>
  <si>
    <t xml:space="preserve">070445000   </t>
  </si>
  <si>
    <t xml:space="preserve">070447000   </t>
  </si>
  <si>
    <t xml:space="preserve">070449000   </t>
  </si>
  <si>
    <t xml:space="preserve">070459000   </t>
  </si>
  <si>
    <t xml:space="preserve">070462000   </t>
  </si>
  <si>
    <t xml:space="preserve">070465000   </t>
  </si>
  <si>
    <t xml:space="preserve">070466000   </t>
  </si>
  <si>
    <t xml:space="preserve">070468000   </t>
  </si>
  <si>
    <t xml:space="preserve">070479000   </t>
  </si>
  <si>
    <t xml:space="preserve">070483000   </t>
  </si>
  <si>
    <t xml:space="preserve">070492000   </t>
  </si>
  <si>
    <t xml:space="preserve">070501000   </t>
  </si>
  <si>
    <t xml:space="preserve">070505000   </t>
  </si>
  <si>
    <t xml:space="preserve">070510000   </t>
  </si>
  <si>
    <t xml:space="preserve">070513000   </t>
  </si>
  <si>
    <t xml:space="preserve">070514000   </t>
  </si>
  <si>
    <t xml:space="preserve">070516000   </t>
  </si>
  <si>
    <t xml:space="preserve">080201000   </t>
  </si>
  <si>
    <t xml:space="preserve">080208000   </t>
  </si>
  <si>
    <t xml:space="preserve">080214000   </t>
  </si>
  <si>
    <t xml:space="preserve">080303000   </t>
  </si>
  <si>
    <t xml:space="preserve">080306000   </t>
  </si>
  <si>
    <t xml:space="preserve">080209000   </t>
  </si>
  <si>
    <t xml:space="preserve">080412000   </t>
  </si>
  <si>
    <t xml:space="preserve">080313000   </t>
  </si>
  <si>
    <t xml:space="preserve">080415000   </t>
  </si>
  <si>
    <t xml:space="preserve">080416000   </t>
  </si>
  <si>
    <t xml:space="preserve">080322000   </t>
  </si>
  <si>
    <t xml:space="preserve">080502000   </t>
  </si>
  <si>
    <t xml:space="preserve">090199000   </t>
  </si>
  <si>
    <t xml:space="preserve">090201000   </t>
  </si>
  <si>
    <t xml:space="preserve">090202000   </t>
  </si>
  <si>
    <t xml:space="preserve">090203000   </t>
  </si>
  <si>
    <t xml:space="preserve">090204000   </t>
  </si>
  <si>
    <t xml:space="preserve">090205000   </t>
  </si>
  <si>
    <t xml:space="preserve">090206000   </t>
  </si>
  <si>
    <t xml:space="preserve">090210000   </t>
  </si>
  <si>
    <t xml:space="preserve">090220000   </t>
  </si>
  <si>
    <t xml:space="preserve">090225000   </t>
  </si>
  <si>
    <t xml:space="preserve">090227000   </t>
  </si>
  <si>
    <t xml:space="preserve">090232000   </t>
  </si>
  <si>
    <t xml:space="preserve">100100000   </t>
  </si>
  <si>
    <t xml:space="preserve">100201000   </t>
  </si>
  <si>
    <t xml:space="preserve">100206000   </t>
  </si>
  <si>
    <t xml:space="preserve">100208000   </t>
  </si>
  <si>
    <t xml:space="preserve">100210000   </t>
  </si>
  <si>
    <t xml:space="preserve">100212000   </t>
  </si>
  <si>
    <t xml:space="preserve">100213000   </t>
  </si>
  <si>
    <t xml:space="preserve">100215000   </t>
  </si>
  <si>
    <t xml:space="preserve">100216000   </t>
  </si>
  <si>
    <t xml:space="preserve">100230000   </t>
  </si>
  <si>
    <t xml:space="preserve">100240000   </t>
  </si>
  <si>
    <t xml:space="preserve">100220000   </t>
  </si>
  <si>
    <t xml:space="preserve">100335000   </t>
  </si>
  <si>
    <t xml:space="preserve">100337000   </t>
  </si>
  <si>
    <t xml:space="preserve">100339000   </t>
  </si>
  <si>
    <t xml:space="preserve">100344000   </t>
  </si>
  <si>
    <t xml:space="preserve">100351000   </t>
  </si>
  <si>
    <t xml:space="preserve">110100000   </t>
  </si>
  <si>
    <t xml:space="preserve">110201000   </t>
  </si>
  <si>
    <t xml:space="preserve">110203000   </t>
  </si>
  <si>
    <t xml:space="preserve">110208000   </t>
  </si>
  <si>
    <t xml:space="preserve">110215000   </t>
  </si>
  <si>
    <t xml:space="preserve">110220000   </t>
  </si>
  <si>
    <t xml:space="preserve">110221000   </t>
  </si>
  <si>
    <t xml:space="preserve">110243000   </t>
  </si>
  <si>
    <t xml:space="preserve">110302000   </t>
  </si>
  <si>
    <t xml:space="preserve">110244000   </t>
  </si>
  <si>
    <t xml:space="preserve">110404000   </t>
  </si>
  <si>
    <t xml:space="preserve">110405000   </t>
  </si>
  <si>
    <t xml:space="preserve">110411000   </t>
  </si>
  <si>
    <t xml:space="preserve">110418000   </t>
  </si>
  <si>
    <t xml:space="preserve">110422000   </t>
  </si>
  <si>
    <t xml:space="preserve">110424000   </t>
  </si>
  <si>
    <t xml:space="preserve">110433000   </t>
  </si>
  <si>
    <t xml:space="preserve">110502000   </t>
  </si>
  <si>
    <t xml:space="preserve">110540000   </t>
  </si>
  <si>
    <t xml:space="preserve">120201000   </t>
  </si>
  <si>
    <t xml:space="preserve">120235000   </t>
  </si>
  <si>
    <t xml:space="preserve">120328000   </t>
  </si>
  <si>
    <t xml:space="preserve">120406000   </t>
  </si>
  <si>
    <t xml:space="preserve">120425000   </t>
  </si>
  <si>
    <t xml:space="preserve">120520000   </t>
  </si>
  <si>
    <t xml:space="preserve">130201000   </t>
  </si>
  <si>
    <t xml:space="preserve">130209000   </t>
  </si>
  <si>
    <t xml:space="preserve">130220000   </t>
  </si>
  <si>
    <t xml:space="preserve">130222000   </t>
  </si>
  <si>
    <t xml:space="preserve">130228000   </t>
  </si>
  <si>
    <t xml:space="preserve">130231000   </t>
  </si>
  <si>
    <t xml:space="preserve">130240000   </t>
  </si>
  <si>
    <t xml:space="preserve">130243000   </t>
  </si>
  <si>
    <t xml:space="preserve">130251000   </t>
  </si>
  <si>
    <t xml:space="preserve">130302000   </t>
  </si>
  <si>
    <t xml:space="preserve">130307000   </t>
  </si>
  <si>
    <t xml:space="preserve">130315000   </t>
  </si>
  <si>
    <t xml:space="preserve">130317000   </t>
  </si>
  <si>
    <t xml:space="preserve">130323000   </t>
  </si>
  <si>
    <t xml:space="preserve">130326000   </t>
  </si>
  <si>
    <t xml:space="preserve">130335000   </t>
  </si>
  <si>
    <t xml:space="preserve">130341000   </t>
  </si>
  <si>
    <t xml:space="preserve">130350000   </t>
  </si>
  <si>
    <t xml:space="preserve">130352000   </t>
  </si>
  <si>
    <t xml:space="preserve">130403000   </t>
  </si>
  <si>
    <t xml:space="preserve">130406000   </t>
  </si>
  <si>
    <t xml:space="preserve">130504000   </t>
  </si>
  <si>
    <t xml:space="preserve">140401000   </t>
  </si>
  <si>
    <t xml:space="preserve">140411000   </t>
  </si>
  <si>
    <t xml:space="preserve">140413000   </t>
  </si>
  <si>
    <t xml:space="preserve">140416000   </t>
  </si>
  <si>
    <t xml:space="preserve">140417000   </t>
  </si>
  <si>
    <t xml:space="preserve">140424000   </t>
  </si>
  <si>
    <t xml:space="preserve">140432000   </t>
  </si>
  <si>
    <t xml:space="preserve">140550000   </t>
  </si>
  <si>
    <t xml:space="preserve">140570000   </t>
  </si>
  <si>
    <t xml:space="preserve">150227000   </t>
  </si>
  <si>
    <t xml:space="preserve">150404000   </t>
  </si>
  <si>
    <t xml:space="preserve">150419000   </t>
  </si>
  <si>
    <t xml:space="preserve">150426000   </t>
  </si>
  <si>
    <t xml:space="preserve">150430000   </t>
  </si>
  <si>
    <t xml:space="preserve">150576000   </t>
  </si>
  <si>
    <t xml:space="preserve">070801000   </t>
  </si>
  <si>
    <t xml:space="preserve">030199000   </t>
  </si>
  <si>
    <t xml:space="preserve">090835000   </t>
  </si>
  <si>
    <t xml:space="preserve">020209000   </t>
  </si>
  <si>
    <t xml:space="preserve">130199000   </t>
  </si>
  <si>
    <t xml:space="preserve">030801000   </t>
  </si>
  <si>
    <t xml:space="preserve">110801000   </t>
  </si>
  <si>
    <t xml:space="preserve">050802000   </t>
  </si>
  <si>
    <t xml:space="preserve">110802000   </t>
  </si>
  <si>
    <t xml:space="preserve">130801000   </t>
  </si>
  <si>
    <t xml:space="preserve">020801000   </t>
  </si>
  <si>
    <t xml:space="preserve">080220000   </t>
  </si>
  <si>
    <t xml:space="preserve">070802000   </t>
  </si>
  <si>
    <t xml:space="preserve">090836000   </t>
  </si>
  <si>
    <t xml:space="preserve">040149000   </t>
  </si>
  <si>
    <t xml:space="preserve">100811000   </t>
  </si>
  <si>
    <t xml:space="preserve">130802000   </t>
  </si>
  <si>
    <t xml:space="preserve">080850000   </t>
  </si>
  <si>
    <t xml:space="preserve">140801000   </t>
  </si>
  <si>
    <t>Name</t>
  </si>
  <si>
    <t>November Payment</t>
  </si>
  <si>
    <t>District Total for FY2020 November Payment</t>
  </si>
  <si>
    <t>November Basic State Aid</t>
  </si>
  <si>
    <t>November Additional State Aid</t>
  </si>
  <si>
    <t>Charter Total for FY2020 November Payment</t>
  </si>
  <si>
    <t>November Total</t>
  </si>
  <si>
    <t>Entity ID</t>
  </si>
  <si>
    <t>FY2020 November Payment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</si>
</sst>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0" borderId="1" xfId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left" wrapText="1"/>
    </xf>
    <xf numFmtId="165" fontId="1" fillId="0" borderId="0" xfId="0" applyNumberFormat="1" applyFont="1"/>
    <xf numFmtId="0" fontId="4" fillId="0" borderId="0" xfId="0" applyFont="1" applyAlignment="1"/>
  </cellXfs>
  <cellStyles count="2">
    <cellStyle name="Normal" xfId="0" builtinId="0"/>
    <cellStyle name="Normal_Sheet1" xfId="1" xr:uid="{14CF0565-F345-4666-8CF9-1AE58E037F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F/FISCAL%20OPERATIONS/PAYMENT/District%20Payment/FY20/APOR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F/FISCAL%20OPERATIONS/PAYMENT/Charter%20Payment/FY20/Charter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nd More Analysis"/>
      <sheetName val="Sum_Basic"/>
      <sheetName val="Sum_Additional"/>
      <sheetName val="APOR_Pmt_Eql_Pmt"/>
      <sheetName val="SecuredPmt_Addtl"/>
      <sheetName val="Cty_Equal_Assist"/>
      <sheetName val="% YTD Pd"/>
      <sheetName val="CM_Neg_Pmt"/>
      <sheetName val="APOR_Pmt_Adjustments"/>
      <sheetName val="Audit Expense_Tuition Out"/>
      <sheetName val="CM_PM_TSL"/>
      <sheetName val="CY_PY_TSL"/>
      <sheetName val="CM_PM_CY_Funding"/>
      <sheetName val="CM_PM_PY_Funding"/>
    </sheetNames>
    <sheetDataSet>
      <sheetData sheetId="0"/>
      <sheetData sheetId="1">
        <row r="1">
          <cell r="B1" t="str">
            <v>EntityID</v>
          </cell>
          <cell r="C1" t="str">
            <v>District</v>
          </cell>
        </row>
        <row r="2">
          <cell r="B2">
            <v>4231</v>
          </cell>
          <cell r="C2" t="str">
            <v>Blue Elementary District</v>
          </cell>
        </row>
        <row r="3">
          <cell r="B3">
            <v>4171</v>
          </cell>
          <cell r="C3" t="str">
            <v>Bowie Unified District</v>
          </cell>
        </row>
        <row r="4">
          <cell r="B4">
            <v>4478</v>
          </cell>
          <cell r="C4" t="str">
            <v>Skull Valley Elementary District</v>
          </cell>
        </row>
        <row r="5">
          <cell r="B5">
            <v>4511</v>
          </cell>
          <cell r="C5" t="str">
            <v>Quartzsite Elementary District</v>
          </cell>
        </row>
        <row r="6">
          <cell r="B6">
            <v>4251</v>
          </cell>
          <cell r="C6" t="str">
            <v>Morristown Elementary District</v>
          </cell>
        </row>
        <row r="7">
          <cell r="B7">
            <v>4241</v>
          </cell>
          <cell r="C7" t="str">
            <v>Paradise Valley Unified District</v>
          </cell>
        </row>
        <row r="8">
          <cell r="B8">
            <v>89380</v>
          </cell>
          <cell r="C8" t="str">
            <v>Pima County JTED</v>
          </cell>
        </row>
        <row r="9">
          <cell r="B9">
            <v>4441</v>
          </cell>
          <cell r="C9" t="str">
            <v>Maricopa Unified School District</v>
          </cell>
        </row>
        <row r="10">
          <cell r="B10">
            <v>4392</v>
          </cell>
          <cell r="C10" t="str">
            <v>Heber-Overgaard Unified District</v>
          </cell>
        </row>
        <row r="11">
          <cell r="B11">
            <v>4381</v>
          </cell>
          <cell r="C11" t="str">
            <v>Colorado River Union High School District</v>
          </cell>
        </row>
        <row r="12">
          <cell r="B12">
            <v>4386</v>
          </cell>
          <cell r="C12" t="str">
            <v>Navajo County Accommodation District #99</v>
          </cell>
        </row>
        <row r="13">
          <cell r="B13">
            <v>4506</v>
          </cell>
          <cell r="C13" t="str">
            <v>Antelope Union High School District</v>
          </cell>
        </row>
        <row r="14">
          <cell r="B14">
            <v>4461</v>
          </cell>
          <cell r="C14" t="str">
            <v>Sonoita Elementary District</v>
          </cell>
        </row>
        <row r="15">
          <cell r="B15">
            <v>4192</v>
          </cell>
          <cell r="C15" t="str">
            <v>Flagstaff Unified District</v>
          </cell>
        </row>
        <row r="16">
          <cell r="B16">
            <v>10386</v>
          </cell>
          <cell r="C16" t="str">
            <v>Coconino County Accommodation School District</v>
          </cell>
        </row>
        <row r="17">
          <cell r="B17">
            <v>4472</v>
          </cell>
          <cell r="C17" t="str">
            <v>Seligman Unified District</v>
          </cell>
        </row>
        <row r="18">
          <cell r="B18">
            <v>4262</v>
          </cell>
          <cell r="C18" t="str">
            <v>Osborn Elementary District</v>
          </cell>
        </row>
        <row r="19">
          <cell r="B19">
            <v>79397</v>
          </cell>
          <cell r="C19" t="str">
            <v>Valley Academy for Career and Technology Education</v>
          </cell>
        </row>
        <row r="20">
          <cell r="B20">
            <v>4396</v>
          </cell>
          <cell r="C20" t="str">
            <v>Kayenta Unified School District #27</v>
          </cell>
        </row>
        <row r="21">
          <cell r="B21">
            <v>4412</v>
          </cell>
          <cell r="C21" t="str">
            <v>Baboquivari Unified School District #40</v>
          </cell>
        </row>
        <row r="22">
          <cell r="B22">
            <v>4369</v>
          </cell>
          <cell r="C22" t="str">
            <v>Peach Springs Unified District</v>
          </cell>
        </row>
        <row r="23">
          <cell r="B23">
            <v>4485</v>
          </cell>
          <cell r="C23" t="str">
            <v>Yarnell Elementary District</v>
          </cell>
        </row>
        <row r="24">
          <cell r="B24">
            <v>4504</v>
          </cell>
          <cell r="C24" t="str">
            <v>Wellton Elementary District</v>
          </cell>
        </row>
        <row r="25">
          <cell r="B25">
            <v>4459</v>
          </cell>
          <cell r="C25" t="str">
            <v>Santa Cruz Elementary District</v>
          </cell>
        </row>
        <row r="26">
          <cell r="B26">
            <v>4242</v>
          </cell>
          <cell r="C26" t="str">
            <v>Chandler Unified District #80</v>
          </cell>
        </row>
        <row r="27">
          <cell r="B27">
            <v>4261</v>
          </cell>
          <cell r="C27" t="str">
            <v>Wilson Elementary District</v>
          </cell>
        </row>
        <row r="28">
          <cell r="B28">
            <v>4395</v>
          </cell>
          <cell r="C28" t="str">
            <v>Cedar Unified District</v>
          </cell>
        </row>
        <row r="29">
          <cell r="B29">
            <v>4172</v>
          </cell>
          <cell r="C29" t="str">
            <v>San Simon Unified District</v>
          </cell>
        </row>
        <row r="30">
          <cell r="B30">
            <v>4280</v>
          </cell>
          <cell r="C30" t="str">
            <v>Alhambra Elementary District</v>
          </cell>
        </row>
        <row r="31">
          <cell r="B31">
            <v>4376</v>
          </cell>
          <cell r="C31" t="str">
            <v>Topock Elementary District</v>
          </cell>
        </row>
        <row r="32">
          <cell r="B32">
            <v>4156</v>
          </cell>
          <cell r="C32" t="str">
            <v>Sanders Unified District</v>
          </cell>
        </row>
        <row r="33">
          <cell r="B33">
            <v>4236</v>
          </cell>
          <cell r="C33" t="str">
            <v>Wickenburg Unified District</v>
          </cell>
        </row>
        <row r="34">
          <cell r="B34">
            <v>4471</v>
          </cell>
          <cell r="C34" t="str">
            <v>Ash Fork Joint Unified District</v>
          </cell>
        </row>
        <row r="35">
          <cell r="B35">
            <v>4243</v>
          </cell>
          <cell r="C35" t="str">
            <v>Dysart Unified District</v>
          </cell>
        </row>
        <row r="36">
          <cell r="B36">
            <v>4211</v>
          </cell>
          <cell r="C36" t="str">
            <v>Miami Unified District</v>
          </cell>
        </row>
        <row r="37">
          <cell r="B37">
            <v>4282</v>
          </cell>
          <cell r="C37" t="str">
            <v>Cartwright Elementary District</v>
          </cell>
        </row>
        <row r="38">
          <cell r="B38">
            <v>4284</v>
          </cell>
          <cell r="C38" t="str">
            <v>Buckeye Union High School District</v>
          </cell>
        </row>
        <row r="39">
          <cell r="B39">
            <v>4443</v>
          </cell>
          <cell r="C39" t="str">
            <v>Apache Junction Unified District</v>
          </cell>
        </row>
        <row r="40">
          <cell r="B40">
            <v>90123</v>
          </cell>
          <cell r="C40" t="str">
            <v>Western Arizona Vocational District #50</v>
          </cell>
        </row>
        <row r="41">
          <cell r="B41">
            <v>4224</v>
          </cell>
          <cell r="C41" t="str">
            <v>Bonita Elementary District</v>
          </cell>
        </row>
        <row r="42">
          <cell r="B42">
            <v>4435</v>
          </cell>
          <cell r="C42" t="str">
            <v>Mary C O'Brien Accommodation District</v>
          </cell>
        </row>
        <row r="43">
          <cell r="B43">
            <v>4190</v>
          </cell>
          <cell r="C43" t="str">
            <v>Valley Union High School District</v>
          </cell>
        </row>
        <row r="44">
          <cell r="B44">
            <v>4167</v>
          </cell>
          <cell r="C44" t="str">
            <v>Fort Huachuca Accommodation District</v>
          </cell>
        </row>
        <row r="45">
          <cell r="B45">
            <v>4397</v>
          </cell>
          <cell r="C45" t="str">
            <v>Blue Ridge Unified School District No. 32</v>
          </cell>
        </row>
        <row r="46">
          <cell r="B46">
            <v>4507</v>
          </cell>
          <cell r="C46" t="str">
            <v>Yuma Union High School District</v>
          </cell>
        </row>
        <row r="47">
          <cell r="B47">
            <v>4481</v>
          </cell>
          <cell r="C47" t="str">
            <v>Beaver Creek Elementary District</v>
          </cell>
        </row>
        <row r="48">
          <cell r="B48">
            <v>79379</v>
          </cell>
          <cell r="C48" t="str">
            <v>Yavapai Accommodation School District</v>
          </cell>
        </row>
        <row r="49">
          <cell r="B49">
            <v>4162</v>
          </cell>
          <cell r="C49" t="str">
            <v>Vernon Elementary District</v>
          </cell>
        </row>
        <row r="50">
          <cell r="B50">
            <v>4470</v>
          </cell>
          <cell r="C50" t="str">
            <v>Camp Verde Unified District</v>
          </cell>
        </row>
        <row r="51">
          <cell r="B51">
            <v>80923</v>
          </cell>
          <cell r="C51" t="str">
            <v>West-MEC - Western Maricopa Education Center</v>
          </cell>
        </row>
        <row r="52">
          <cell r="B52">
            <v>4212</v>
          </cell>
          <cell r="C52" t="str">
            <v>Hayden-Winkelman Unified District</v>
          </cell>
        </row>
        <row r="53">
          <cell r="B53">
            <v>4437</v>
          </cell>
          <cell r="C53" t="str">
            <v>Florence Unified School District</v>
          </cell>
        </row>
        <row r="54">
          <cell r="B54">
            <v>4488</v>
          </cell>
          <cell r="C54" t="str">
            <v>Mingus Union High School District</v>
          </cell>
        </row>
        <row r="55">
          <cell r="B55">
            <v>4174</v>
          </cell>
          <cell r="C55" t="str">
            <v>Douglas Unified District</v>
          </cell>
        </row>
        <row r="56">
          <cell r="B56">
            <v>4210</v>
          </cell>
          <cell r="C56" t="str">
            <v>San Carlos Unified District</v>
          </cell>
        </row>
        <row r="57">
          <cell r="B57">
            <v>4487</v>
          </cell>
          <cell r="C57" t="str">
            <v>Cottonwood-Oak Creek Elementary District</v>
          </cell>
        </row>
        <row r="58">
          <cell r="B58">
            <v>4220</v>
          </cell>
          <cell r="C58" t="str">
            <v>Pima Unified District</v>
          </cell>
        </row>
        <row r="59">
          <cell r="B59">
            <v>4265</v>
          </cell>
          <cell r="C59" t="str">
            <v>Murphy Elementary District</v>
          </cell>
        </row>
        <row r="60">
          <cell r="B60">
            <v>4170</v>
          </cell>
          <cell r="C60" t="str">
            <v>Willcox Unified District</v>
          </cell>
        </row>
        <row r="61">
          <cell r="B61">
            <v>79226</v>
          </cell>
          <cell r="C61" t="str">
            <v>Benson Unified School District</v>
          </cell>
        </row>
        <row r="62">
          <cell r="B62">
            <v>4278</v>
          </cell>
          <cell r="C62" t="str">
            <v>Littleton Elementary District</v>
          </cell>
        </row>
        <row r="63">
          <cell r="B63">
            <v>4451</v>
          </cell>
          <cell r="C63" t="str">
            <v>Stanfield Elementary District</v>
          </cell>
        </row>
        <row r="64">
          <cell r="B64">
            <v>4268</v>
          </cell>
          <cell r="C64" t="str">
            <v>Balsz Elementary District</v>
          </cell>
        </row>
        <row r="65">
          <cell r="B65">
            <v>4218</v>
          </cell>
          <cell r="C65" t="str">
            <v>Safford Unified District</v>
          </cell>
        </row>
        <row r="66">
          <cell r="B66">
            <v>4221</v>
          </cell>
          <cell r="C66" t="str">
            <v>Fort Thomas Unified District</v>
          </cell>
        </row>
        <row r="67">
          <cell r="B67">
            <v>4510</v>
          </cell>
          <cell r="C67" t="str">
            <v>Parker Unified School District</v>
          </cell>
        </row>
        <row r="68">
          <cell r="B68">
            <v>79598</v>
          </cell>
          <cell r="C68" t="str">
            <v>Kingman Unified School District</v>
          </cell>
        </row>
        <row r="69">
          <cell r="B69">
            <v>4185</v>
          </cell>
          <cell r="C69" t="str">
            <v>Elfrida Elementary District</v>
          </cell>
        </row>
        <row r="70">
          <cell r="B70">
            <v>4179</v>
          </cell>
          <cell r="C70" t="str">
            <v>Double Adobe Elementary District</v>
          </cell>
        </row>
        <row r="71">
          <cell r="B71">
            <v>4181</v>
          </cell>
          <cell r="C71" t="str">
            <v>McNeal Elementary District</v>
          </cell>
        </row>
        <row r="72">
          <cell r="B72">
            <v>4482</v>
          </cell>
          <cell r="C72" t="str">
            <v>Hillside Elementary District</v>
          </cell>
        </row>
        <row r="73">
          <cell r="B73">
            <v>4483</v>
          </cell>
          <cell r="C73" t="str">
            <v>Crown King Elementary District</v>
          </cell>
        </row>
        <row r="74">
          <cell r="B74">
            <v>4476</v>
          </cell>
          <cell r="C74" t="str">
            <v>Walnut Grove Elementary District</v>
          </cell>
        </row>
        <row r="75">
          <cell r="B75">
            <v>4515</v>
          </cell>
          <cell r="C75" t="str">
            <v>Bicentennial Union High School District</v>
          </cell>
        </row>
        <row r="76">
          <cell r="B76">
            <v>4274</v>
          </cell>
          <cell r="C76" t="str">
            <v>Arlington Elementary District</v>
          </cell>
        </row>
        <row r="77">
          <cell r="B77">
            <v>4513</v>
          </cell>
          <cell r="C77" t="str">
            <v>Bouse Elementary District</v>
          </cell>
        </row>
        <row r="78">
          <cell r="B78">
            <v>4444</v>
          </cell>
          <cell r="C78" t="str">
            <v>Oracle Elementary District</v>
          </cell>
        </row>
        <row r="79">
          <cell r="B79">
            <v>4466</v>
          </cell>
          <cell r="C79" t="str">
            <v>Prescott Unified District</v>
          </cell>
        </row>
        <row r="80">
          <cell r="B80">
            <v>4230</v>
          </cell>
          <cell r="C80" t="str">
            <v>Morenci Unified District</v>
          </cell>
        </row>
        <row r="81">
          <cell r="B81">
            <v>4247</v>
          </cell>
          <cell r="C81" t="str">
            <v>Fountain Hills Unified District</v>
          </cell>
        </row>
        <row r="82">
          <cell r="B82">
            <v>4257</v>
          </cell>
          <cell r="C82" t="str">
            <v>Riverside Elementary District</v>
          </cell>
        </row>
        <row r="83">
          <cell r="B83">
            <v>4178</v>
          </cell>
          <cell r="C83" t="str">
            <v>Apache Elementary District</v>
          </cell>
        </row>
        <row r="84">
          <cell r="B84">
            <v>4187</v>
          </cell>
          <cell r="C84" t="str">
            <v>Ash Creek Elementary District</v>
          </cell>
        </row>
        <row r="85">
          <cell r="B85">
            <v>79403</v>
          </cell>
          <cell r="C85" t="str">
            <v>Cochise Technology District</v>
          </cell>
        </row>
        <row r="86">
          <cell r="B86">
            <v>4377</v>
          </cell>
          <cell r="C86" t="str">
            <v>Yucca Elementary District</v>
          </cell>
        </row>
        <row r="87">
          <cell r="B87">
            <v>4414</v>
          </cell>
          <cell r="C87" t="str">
            <v>San Fernando Elementary District</v>
          </cell>
        </row>
        <row r="88">
          <cell r="B88">
            <v>4373</v>
          </cell>
          <cell r="C88" t="str">
            <v>Owens School District No.6</v>
          </cell>
        </row>
        <row r="89">
          <cell r="B89">
            <v>4475</v>
          </cell>
          <cell r="C89" t="str">
            <v>Williamson Valley Elementary School District</v>
          </cell>
        </row>
        <row r="90">
          <cell r="B90">
            <v>4223</v>
          </cell>
          <cell r="C90" t="str">
            <v>Klondyke Elementary District</v>
          </cell>
        </row>
        <row r="91">
          <cell r="B91">
            <v>4232</v>
          </cell>
          <cell r="C91" t="str">
            <v>Eagle Elementary District</v>
          </cell>
        </row>
        <row r="92">
          <cell r="B92">
            <v>4371</v>
          </cell>
          <cell r="C92" t="str">
            <v>Hackberry School District</v>
          </cell>
        </row>
        <row r="93">
          <cell r="B93">
            <v>4255</v>
          </cell>
          <cell r="C93" t="str">
            <v>Paloma School District</v>
          </cell>
        </row>
        <row r="94">
          <cell r="B94">
            <v>81114</v>
          </cell>
          <cell r="C94" t="str">
            <v>Northeast Arizona Technological Institute of Vocational Education</v>
          </cell>
        </row>
        <row r="95">
          <cell r="B95">
            <v>78786</v>
          </cell>
          <cell r="C95" t="str">
            <v>Northern Arizona Vocational Institute of Technology</v>
          </cell>
        </row>
        <row r="96">
          <cell r="B96">
            <v>4416</v>
          </cell>
          <cell r="C96" t="str">
            <v>Continental Elementary District</v>
          </cell>
        </row>
        <row r="97">
          <cell r="B97">
            <v>4244</v>
          </cell>
          <cell r="C97" t="str">
            <v>Cave Creek Unified District</v>
          </cell>
        </row>
        <row r="98">
          <cell r="B98">
            <v>4240</v>
          </cell>
          <cell r="C98" t="str">
            <v>Scottsdale Unified District</v>
          </cell>
        </row>
        <row r="99">
          <cell r="B99">
            <v>4467</v>
          </cell>
          <cell r="C99" t="str">
            <v>Sedona-Oak Creek JUSD #9</v>
          </cell>
        </row>
        <row r="100">
          <cell r="B100">
            <v>4214</v>
          </cell>
          <cell r="C100" t="str">
            <v>Pine Strawberry Elementary District</v>
          </cell>
        </row>
        <row r="101">
          <cell r="B101">
            <v>4155</v>
          </cell>
          <cell r="C101" t="str">
            <v>Round Valley Unified District</v>
          </cell>
        </row>
        <row r="102">
          <cell r="B102">
            <v>4213</v>
          </cell>
          <cell r="C102" t="str">
            <v>Young Elementary District</v>
          </cell>
        </row>
        <row r="103">
          <cell r="B103">
            <v>4502</v>
          </cell>
          <cell r="C103" t="str">
            <v>Hyder Elementary District</v>
          </cell>
        </row>
        <row r="104">
          <cell r="B104">
            <v>4388</v>
          </cell>
          <cell r="C104" t="str">
            <v>Joseph City Unified District</v>
          </cell>
        </row>
        <row r="105">
          <cell r="B105">
            <v>4254</v>
          </cell>
          <cell r="C105" t="str">
            <v>Saddle Mountain Unified School District</v>
          </cell>
        </row>
        <row r="106">
          <cell r="B106">
            <v>4462</v>
          </cell>
          <cell r="C106" t="str">
            <v>Patagonia Union High School District</v>
          </cell>
        </row>
        <row r="107">
          <cell r="B107">
            <v>4415</v>
          </cell>
          <cell r="C107" t="str">
            <v>Empire Elementary District</v>
          </cell>
        </row>
        <row r="108">
          <cell r="B108">
            <v>4198</v>
          </cell>
          <cell r="C108" t="str">
            <v>Chevelon Butte School District</v>
          </cell>
        </row>
        <row r="109">
          <cell r="B109">
            <v>4188</v>
          </cell>
          <cell r="C109" t="str">
            <v>Pomerene Elementary District</v>
          </cell>
        </row>
        <row r="110">
          <cell r="B110">
            <v>4250</v>
          </cell>
          <cell r="C110" t="str">
            <v>Sentinel Elementary District</v>
          </cell>
        </row>
        <row r="111">
          <cell r="B111">
            <v>4448</v>
          </cell>
          <cell r="C111" t="str">
            <v>Eloy Elementary District</v>
          </cell>
        </row>
        <row r="112">
          <cell r="B112">
            <v>4196</v>
          </cell>
          <cell r="C112" t="str">
            <v>Page Unified District</v>
          </cell>
        </row>
        <row r="113">
          <cell r="B113">
            <v>4197</v>
          </cell>
          <cell r="C113" t="str">
            <v>Tuba City Unified School District #15</v>
          </cell>
        </row>
        <row r="114">
          <cell r="B114">
            <v>4390</v>
          </cell>
          <cell r="C114" t="str">
            <v>Pinon Unified District</v>
          </cell>
        </row>
        <row r="115">
          <cell r="B115">
            <v>4157</v>
          </cell>
          <cell r="C115" t="str">
            <v>Ganado Unified School District</v>
          </cell>
        </row>
        <row r="116">
          <cell r="B116">
            <v>4469</v>
          </cell>
          <cell r="C116" t="str">
            <v>Humboldt Unified District</v>
          </cell>
        </row>
        <row r="117">
          <cell r="B117">
            <v>4486</v>
          </cell>
          <cell r="C117" t="str">
            <v>Clarkdale-Jerome Elementary District</v>
          </cell>
        </row>
        <row r="118">
          <cell r="B118">
            <v>4246</v>
          </cell>
          <cell r="C118" t="str">
            <v>Deer Valley Unified District</v>
          </cell>
        </row>
        <row r="119">
          <cell r="B119">
            <v>4175</v>
          </cell>
          <cell r="C119" t="str">
            <v>Sierra Vista Unified District</v>
          </cell>
        </row>
        <row r="120">
          <cell r="B120">
            <v>4405</v>
          </cell>
          <cell r="C120" t="str">
            <v>Flowing Wells Unified District</v>
          </cell>
        </row>
        <row r="121">
          <cell r="B121">
            <v>4418</v>
          </cell>
          <cell r="C121" t="str">
            <v>Altar Valley Elementary District</v>
          </cell>
        </row>
        <row r="122">
          <cell r="B122">
            <v>4446</v>
          </cell>
          <cell r="C122" t="str">
            <v>Casa Grande Elementary District</v>
          </cell>
        </row>
        <row r="123">
          <cell r="B123">
            <v>4208</v>
          </cell>
          <cell r="C123" t="str">
            <v>Globe Unified District</v>
          </cell>
        </row>
        <row r="124">
          <cell r="B124">
            <v>4480</v>
          </cell>
          <cell r="C124" t="str">
            <v>Kirkland Elementary District</v>
          </cell>
        </row>
        <row r="125">
          <cell r="B125">
            <v>4259</v>
          </cell>
          <cell r="C125" t="str">
            <v>Isaac Elementary District</v>
          </cell>
        </row>
        <row r="126">
          <cell r="B126">
            <v>4407</v>
          </cell>
          <cell r="C126" t="str">
            <v>Sunnyside Unified District</v>
          </cell>
        </row>
        <row r="127">
          <cell r="B127">
            <v>4158</v>
          </cell>
          <cell r="C127" t="str">
            <v>Chinle Unified District</v>
          </cell>
        </row>
        <row r="128">
          <cell r="B128">
            <v>4499</v>
          </cell>
          <cell r="C128" t="str">
            <v>Yuma Elementary District</v>
          </cell>
        </row>
        <row r="129">
          <cell r="B129">
            <v>4248</v>
          </cell>
          <cell r="C129" t="str">
            <v>Higley Unified School District</v>
          </cell>
        </row>
        <row r="130">
          <cell r="B130">
            <v>4380</v>
          </cell>
          <cell r="C130" t="str">
            <v>Valentine Elementary District</v>
          </cell>
        </row>
        <row r="131">
          <cell r="B131">
            <v>4457</v>
          </cell>
          <cell r="C131" t="str">
            <v>Nogales Unified District</v>
          </cell>
        </row>
        <row r="132">
          <cell r="B132">
            <v>4219</v>
          </cell>
          <cell r="C132" t="str">
            <v>Thatcher Unified District</v>
          </cell>
        </row>
        <row r="133">
          <cell r="B133">
            <v>4228</v>
          </cell>
          <cell r="C133" t="str">
            <v>Duncan Unified District</v>
          </cell>
        </row>
        <row r="134">
          <cell r="B134">
            <v>4180</v>
          </cell>
          <cell r="C134" t="str">
            <v>Palominas Elementary District</v>
          </cell>
        </row>
        <row r="135">
          <cell r="B135">
            <v>4450</v>
          </cell>
          <cell r="C135" t="str">
            <v>Toltec School District</v>
          </cell>
        </row>
        <row r="136">
          <cell r="B136">
            <v>4404</v>
          </cell>
          <cell r="C136" t="str">
            <v>Marana Unified District</v>
          </cell>
        </row>
        <row r="137">
          <cell r="B137">
            <v>4394</v>
          </cell>
          <cell r="C137" t="str">
            <v>Whiteriver Unified District</v>
          </cell>
        </row>
        <row r="138">
          <cell r="B138">
            <v>4501</v>
          </cell>
          <cell r="C138" t="str">
            <v>Crane Elementary District</v>
          </cell>
        </row>
        <row r="139">
          <cell r="B139">
            <v>4153</v>
          </cell>
          <cell r="C139" t="str">
            <v>St Johns Unified District</v>
          </cell>
        </row>
        <row r="140">
          <cell r="B140">
            <v>4453</v>
          </cell>
          <cell r="C140" t="str">
            <v>Casa Grande Union High School District</v>
          </cell>
        </row>
        <row r="141">
          <cell r="B141">
            <v>4168</v>
          </cell>
          <cell r="C141" t="str">
            <v>Tombstone Unified District</v>
          </cell>
        </row>
        <row r="142">
          <cell r="B142">
            <v>4239</v>
          </cell>
          <cell r="C142" t="str">
            <v>Gilbert Unified District</v>
          </cell>
        </row>
        <row r="143">
          <cell r="B143">
            <v>4264</v>
          </cell>
          <cell r="C143" t="str">
            <v>Tolleson Elementary District</v>
          </cell>
        </row>
        <row r="144">
          <cell r="B144">
            <v>4445</v>
          </cell>
          <cell r="C144" t="str">
            <v>J O Combs Unified School District</v>
          </cell>
        </row>
        <row r="145">
          <cell r="B145">
            <v>4215</v>
          </cell>
          <cell r="C145" t="str">
            <v>Tonto Basin Elementary District</v>
          </cell>
        </row>
        <row r="146">
          <cell r="B146">
            <v>4163</v>
          </cell>
          <cell r="C146" t="str">
            <v>Mcnary Elementary District</v>
          </cell>
        </row>
        <row r="147">
          <cell r="B147">
            <v>4209</v>
          </cell>
          <cell r="C147" t="str">
            <v>Payson Unified District</v>
          </cell>
        </row>
        <row r="148">
          <cell r="B148">
            <v>4500</v>
          </cell>
          <cell r="C148" t="str">
            <v>Somerton Elementary District</v>
          </cell>
        </row>
        <row r="149">
          <cell r="B149">
            <v>4408</v>
          </cell>
          <cell r="C149" t="str">
            <v>Tanque Verde Unified District</v>
          </cell>
        </row>
        <row r="150">
          <cell r="B150">
            <v>4258</v>
          </cell>
          <cell r="C150" t="str">
            <v>Tempe School District</v>
          </cell>
        </row>
        <row r="151">
          <cell r="B151">
            <v>4271</v>
          </cell>
          <cell r="C151" t="str">
            <v>Glendale Elementary District</v>
          </cell>
        </row>
        <row r="152">
          <cell r="B152">
            <v>4283</v>
          </cell>
          <cell r="C152" t="str">
            <v>Pendergast Elementary District</v>
          </cell>
        </row>
        <row r="153">
          <cell r="B153">
            <v>4173</v>
          </cell>
          <cell r="C153" t="str">
            <v>St David Unified District</v>
          </cell>
        </row>
        <row r="154">
          <cell r="B154">
            <v>4245</v>
          </cell>
          <cell r="C154" t="str">
            <v>Queen Creek Unified District</v>
          </cell>
        </row>
        <row r="155">
          <cell r="B155">
            <v>4458</v>
          </cell>
          <cell r="C155" t="str">
            <v>Santa Cruz Valley Unified District</v>
          </cell>
        </row>
        <row r="156">
          <cell r="B156">
            <v>87600</v>
          </cell>
          <cell r="C156" t="str">
            <v>Gila County Regional School District</v>
          </cell>
        </row>
        <row r="157">
          <cell r="B157">
            <v>4160</v>
          </cell>
          <cell r="C157" t="str">
            <v>Concho Elementary District</v>
          </cell>
        </row>
        <row r="158">
          <cell r="B158">
            <v>4413</v>
          </cell>
          <cell r="C158" t="str">
            <v>Vail Unified District</v>
          </cell>
        </row>
        <row r="159">
          <cell r="B159">
            <v>4505</v>
          </cell>
          <cell r="C159" t="str">
            <v>Gadsden Elementary District</v>
          </cell>
        </row>
        <row r="160">
          <cell r="B160">
            <v>4286</v>
          </cell>
          <cell r="C160" t="str">
            <v>Phoenix Union High School District</v>
          </cell>
        </row>
        <row r="161">
          <cell r="B161">
            <v>4403</v>
          </cell>
          <cell r="C161" t="str">
            <v>Tucson Unified District</v>
          </cell>
        </row>
        <row r="162">
          <cell r="B162">
            <v>4260</v>
          </cell>
          <cell r="C162" t="str">
            <v>Washington Elementary School District</v>
          </cell>
        </row>
        <row r="163">
          <cell r="B163">
            <v>4289</v>
          </cell>
          <cell r="C163" t="str">
            <v>Agua Fria Union High School District</v>
          </cell>
        </row>
        <row r="164">
          <cell r="B164">
            <v>4516</v>
          </cell>
          <cell r="C164" t="str">
            <v>East Valley Institute of Technology</v>
          </cell>
        </row>
        <row r="165">
          <cell r="B165">
            <v>4176</v>
          </cell>
          <cell r="C165" t="str">
            <v>Naco Elementary District</v>
          </cell>
        </row>
        <row r="166">
          <cell r="B166">
            <v>4256</v>
          </cell>
          <cell r="C166" t="str">
            <v>Phoenix Elementary District</v>
          </cell>
        </row>
        <row r="167">
          <cell r="B167">
            <v>4438</v>
          </cell>
          <cell r="C167" t="str">
            <v>Ray Unified District</v>
          </cell>
        </row>
        <row r="168">
          <cell r="B168">
            <v>4410</v>
          </cell>
          <cell r="C168" t="str">
            <v>Catalina Foothills Unified District</v>
          </cell>
        </row>
        <row r="169">
          <cell r="B169">
            <v>4237</v>
          </cell>
          <cell r="C169" t="str">
            <v>Peoria Unified School District</v>
          </cell>
        </row>
        <row r="170">
          <cell r="B170">
            <v>4276</v>
          </cell>
          <cell r="C170" t="str">
            <v>Laveen Elementary District</v>
          </cell>
        </row>
        <row r="171">
          <cell r="B171">
            <v>92705</v>
          </cell>
          <cell r="C171" t="str">
            <v>Southwest Technical Education District of Yuma (STEDY)</v>
          </cell>
        </row>
        <row r="172">
          <cell r="B172">
            <v>4285</v>
          </cell>
          <cell r="C172" t="str">
            <v>Glendale Union High School District</v>
          </cell>
        </row>
        <row r="173">
          <cell r="B173">
            <v>4409</v>
          </cell>
          <cell r="C173" t="str">
            <v>Ajo Unified District</v>
          </cell>
        </row>
        <row r="174">
          <cell r="B174">
            <v>4440</v>
          </cell>
          <cell r="C174" t="str">
            <v>Superior Unified School District</v>
          </cell>
        </row>
        <row r="175">
          <cell r="B175">
            <v>4287</v>
          </cell>
          <cell r="C175" t="str">
            <v>Tempe Union High School District</v>
          </cell>
        </row>
        <row r="176">
          <cell r="B176">
            <v>4447</v>
          </cell>
          <cell r="C176" t="str">
            <v>Red Rock Elementary District</v>
          </cell>
        </row>
        <row r="177">
          <cell r="B177">
            <v>4387</v>
          </cell>
          <cell r="C177" t="str">
            <v>Winslow Unified District</v>
          </cell>
        </row>
        <row r="178">
          <cell r="B178">
            <v>4503</v>
          </cell>
          <cell r="C178" t="str">
            <v>Mohawk Valley Elementary District</v>
          </cell>
        </row>
        <row r="179">
          <cell r="B179">
            <v>79381</v>
          </cell>
          <cell r="C179" t="str">
            <v>Coconino Association for Vocation Industry and Technology</v>
          </cell>
        </row>
        <row r="180">
          <cell r="B180">
            <v>4273</v>
          </cell>
          <cell r="C180" t="str">
            <v>Fowler Elementary District</v>
          </cell>
        </row>
        <row r="181">
          <cell r="B181">
            <v>4269</v>
          </cell>
          <cell r="C181" t="str">
            <v>Buckeye Elementary District</v>
          </cell>
        </row>
        <row r="182">
          <cell r="B182">
            <v>4449</v>
          </cell>
          <cell r="C182" t="str">
            <v>Sacaton Elementary District</v>
          </cell>
        </row>
        <row r="183">
          <cell r="B183">
            <v>4154</v>
          </cell>
          <cell r="C183" t="str">
            <v>Window Rock Unified District</v>
          </cell>
        </row>
        <row r="184">
          <cell r="B184">
            <v>4389</v>
          </cell>
          <cell r="C184" t="str">
            <v>Holbrook Unified District</v>
          </cell>
        </row>
        <row r="185">
          <cell r="B185">
            <v>4277</v>
          </cell>
          <cell r="C185" t="str">
            <v>Union Elementary District</v>
          </cell>
        </row>
        <row r="186">
          <cell r="B186">
            <v>4474</v>
          </cell>
          <cell r="C186" t="str">
            <v>Chino Valley Unified District</v>
          </cell>
        </row>
        <row r="187">
          <cell r="B187">
            <v>4266</v>
          </cell>
          <cell r="C187" t="str">
            <v>Liberty Elementary District</v>
          </cell>
        </row>
        <row r="188">
          <cell r="B188">
            <v>4368</v>
          </cell>
          <cell r="C188" t="str">
            <v>Lake Havasu Unified District</v>
          </cell>
        </row>
        <row r="189">
          <cell r="B189">
            <v>4288</v>
          </cell>
          <cell r="C189" t="str">
            <v>Tolleson Union High School District</v>
          </cell>
        </row>
        <row r="190">
          <cell r="B190">
            <v>4263</v>
          </cell>
          <cell r="C190" t="str">
            <v>Creighton Elementary District</v>
          </cell>
        </row>
        <row r="191">
          <cell r="B191">
            <v>4272</v>
          </cell>
          <cell r="C191" t="str">
            <v>Avondale Elementary District</v>
          </cell>
        </row>
        <row r="192">
          <cell r="B192">
            <v>4159</v>
          </cell>
          <cell r="C192" t="str">
            <v>Red Mesa Unified District</v>
          </cell>
        </row>
        <row r="193">
          <cell r="B193">
            <v>4270</v>
          </cell>
          <cell r="C193" t="str">
            <v>Madison Elementary District</v>
          </cell>
        </row>
        <row r="194">
          <cell r="B194">
            <v>4194</v>
          </cell>
          <cell r="C194" t="str">
            <v>Grand Canyon Unified District</v>
          </cell>
        </row>
        <row r="195">
          <cell r="B195">
            <v>4234</v>
          </cell>
          <cell r="C195" t="str">
            <v>Maricopa County Regional School District</v>
          </cell>
        </row>
        <row r="196">
          <cell r="B196">
            <v>4252</v>
          </cell>
          <cell r="C196" t="str">
            <v>Nadaburg Unified School District</v>
          </cell>
        </row>
        <row r="197">
          <cell r="B197">
            <v>4393</v>
          </cell>
          <cell r="C197" t="str">
            <v>Show Low Unified District</v>
          </cell>
        </row>
        <row r="198">
          <cell r="B198">
            <v>4406</v>
          </cell>
          <cell r="C198" t="str">
            <v>Amphitheater Unified District</v>
          </cell>
        </row>
        <row r="199">
          <cell r="B199">
            <v>4374</v>
          </cell>
          <cell r="C199" t="str">
            <v>Littlefield Unified District</v>
          </cell>
        </row>
        <row r="200">
          <cell r="B200">
            <v>4442</v>
          </cell>
          <cell r="C200" t="str">
            <v>Coolidge Unified District</v>
          </cell>
        </row>
        <row r="201">
          <cell r="B201">
            <v>4411</v>
          </cell>
          <cell r="C201" t="str">
            <v>Sahuarita Unified District</v>
          </cell>
        </row>
        <row r="202">
          <cell r="B202">
            <v>4275</v>
          </cell>
          <cell r="C202" t="str">
            <v>Palo Verde Elementary District</v>
          </cell>
        </row>
        <row r="203">
          <cell r="B203">
            <v>4235</v>
          </cell>
          <cell r="C203" t="str">
            <v>Mesa Unified District</v>
          </cell>
        </row>
        <row r="204">
          <cell r="B204">
            <v>4379</v>
          </cell>
          <cell r="C204" t="str">
            <v>Mohave Valley Elementary District</v>
          </cell>
        </row>
        <row r="205">
          <cell r="B205">
            <v>4473</v>
          </cell>
          <cell r="C205" t="str">
            <v>Mayer Unified School District</v>
          </cell>
        </row>
        <row r="206">
          <cell r="B206">
            <v>4267</v>
          </cell>
          <cell r="C206" t="str">
            <v>Kyrene Elementary District</v>
          </cell>
        </row>
        <row r="207">
          <cell r="B207">
            <v>4468</v>
          </cell>
          <cell r="C207" t="str">
            <v>Bagdad Unified District</v>
          </cell>
        </row>
        <row r="208">
          <cell r="B208">
            <v>4454</v>
          </cell>
          <cell r="C208" t="str">
            <v>Santa Cruz Valley Union High School District</v>
          </cell>
        </row>
        <row r="209">
          <cell r="B209">
            <v>4484</v>
          </cell>
          <cell r="C209" t="str">
            <v>Canon Elementary District</v>
          </cell>
        </row>
        <row r="210">
          <cell r="B210">
            <v>4169</v>
          </cell>
          <cell r="C210" t="str">
            <v>Bisbee Unified District</v>
          </cell>
        </row>
        <row r="211">
          <cell r="B211">
            <v>4391</v>
          </cell>
          <cell r="C211" t="str">
            <v>Snowflake Unified District</v>
          </cell>
        </row>
        <row r="212">
          <cell r="B212">
            <v>4249</v>
          </cell>
          <cell r="C212" t="str">
            <v>Aguila Elementary District</v>
          </cell>
        </row>
        <row r="213">
          <cell r="B213">
            <v>4378</v>
          </cell>
          <cell r="C213" t="str">
            <v>Bullhead City School District</v>
          </cell>
        </row>
        <row r="214">
          <cell r="B214">
            <v>4370</v>
          </cell>
          <cell r="C214" t="str">
            <v>Colorado City Unified District</v>
          </cell>
        </row>
        <row r="215">
          <cell r="B215">
            <v>4253</v>
          </cell>
          <cell r="C215" t="str">
            <v>Mobile Elementary District</v>
          </cell>
        </row>
        <row r="216">
          <cell r="B216">
            <v>4199</v>
          </cell>
          <cell r="C216" t="str">
            <v>Maine Consolidated School District</v>
          </cell>
        </row>
        <row r="217">
          <cell r="B217">
            <v>4401</v>
          </cell>
          <cell r="C217" t="str">
            <v>Pima Accommodation District</v>
          </cell>
        </row>
        <row r="218">
          <cell r="B218">
            <v>4439</v>
          </cell>
          <cell r="C218" t="str">
            <v>Mammoth-San Manuel Unified District</v>
          </cell>
        </row>
        <row r="219">
          <cell r="B219">
            <v>4195</v>
          </cell>
          <cell r="C219" t="str">
            <v>Fredonia-Moccasin Unified District</v>
          </cell>
        </row>
        <row r="220">
          <cell r="B220">
            <v>4514</v>
          </cell>
          <cell r="C220" t="str">
            <v>Salome Consolidated Elementary District</v>
          </cell>
        </row>
        <row r="221">
          <cell r="B221">
            <v>4222</v>
          </cell>
          <cell r="C221" t="str">
            <v>Solomon Elementary District</v>
          </cell>
        </row>
        <row r="222">
          <cell r="B222">
            <v>79385</v>
          </cell>
          <cell r="C222" t="str">
            <v>Central Arizona Valley Institute of Technology</v>
          </cell>
        </row>
        <row r="223">
          <cell r="B223">
            <v>4161</v>
          </cell>
          <cell r="C223" t="str">
            <v>Alpine Elementary District</v>
          </cell>
        </row>
        <row r="224">
          <cell r="B224">
            <v>4460</v>
          </cell>
          <cell r="C224" t="str">
            <v>Patagonia Elementary District</v>
          </cell>
        </row>
        <row r="225">
          <cell r="B225">
            <v>4238</v>
          </cell>
          <cell r="C225" t="str">
            <v>Gila Bend Unified District</v>
          </cell>
        </row>
        <row r="226">
          <cell r="B226">
            <v>4452</v>
          </cell>
          <cell r="C226" t="str">
            <v>Picacho Elementary District</v>
          </cell>
        </row>
        <row r="227">
          <cell r="B227">
            <v>4177</v>
          </cell>
          <cell r="C227" t="str">
            <v>Cochise Elementary District</v>
          </cell>
        </row>
        <row r="228">
          <cell r="B228">
            <v>4512</v>
          </cell>
          <cell r="C228" t="str">
            <v>Wenden Elementary District</v>
          </cell>
        </row>
        <row r="229">
          <cell r="B229">
            <v>79387</v>
          </cell>
          <cell r="C229" t="str">
            <v>Gila Institute for Technology</v>
          </cell>
        </row>
        <row r="230">
          <cell r="B230">
            <v>4186</v>
          </cell>
          <cell r="C230" t="str">
            <v>Pearce Elementary District</v>
          </cell>
        </row>
        <row r="231">
          <cell r="B231">
            <v>4279</v>
          </cell>
          <cell r="C231" t="str">
            <v>Roosevelt Elementary District</v>
          </cell>
        </row>
        <row r="232">
          <cell r="B232">
            <v>79391</v>
          </cell>
          <cell r="C232" t="str">
            <v>Cobre Valley Institute of Technology District</v>
          </cell>
        </row>
        <row r="233">
          <cell r="B233">
            <v>4281</v>
          </cell>
          <cell r="C233" t="str">
            <v>Litchfield Elementary District</v>
          </cell>
        </row>
        <row r="234">
          <cell r="B234">
            <v>4479</v>
          </cell>
          <cell r="C234" t="str">
            <v>Congress Elementary District</v>
          </cell>
        </row>
        <row r="235">
          <cell r="B235">
            <v>4193</v>
          </cell>
          <cell r="C235" t="str">
            <v>Williams Unified District</v>
          </cell>
        </row>
        <row r="236">
          <cell r="B236">
            <v>90090</v>
          </cell>
          <cell r="C236" t="str">
            <v>Mountain Institute JTED</v>
          </cell>
        </row>
        <row r="237">
          <cell r="B237">
            <v>4417</v>
          </cell>
          <cell r="C237" t="str">
            <v>Redington Elementary District</v>
          </cell>
        </row>
      </sheetData>
      <sheetData sheetId="2"/>
      <sheetData sheetId="3"/>
      <sheetData sheetId="4"/>
      <sheetData sheetId="5">
        <row r="1">
          <cell r="A1" t="str">
            <v>EntityID</v>
          </cell>
          <cell r="B1" t="str">
            <v>CTDS</v>
          </cell>
          <cell r="C1" t="str">
            <v>Name</v>
          </cell>
          <cell r="D1" t="str">
            <v>Amt</v>
          </cell>
        </row>
        <row r="2">
          <cell r="A2">
            <v>4153</v>
          </cell>
          <cell r="B2" t="str">
            <v xml:space="preserve">010201000   </v>
          </cell>
          <cell r="C2" t="str">
            <v>St Johns Unified District</v>
          </cell>
          <cell r="D2">
            <v>5174.17</v>
          </cell>
        </row>
        <row r="3">
          <cell r="A3">
            <v>4154</v>
          </cell>
          <cell r="B3" t="str">
            <v xml:space="preserve">010208000   </v>
          </cell>
          <cell r="C3" t="str">
            <v>Window Rock Unified District</v>
          </cell>
          <cell r="D3">
            <v>0</v>
          </cell>
        </row>
        <row r="4">
          <cell r="A4">
            <v>4155</v>
          </cell>
          <cell r="B4" t="str">
            <v xml:space="preserve">010210000   </v>
          </cell>
          <cell r="C4" t="str">
            <v>Round Valley Unified District</v>
          </cell>
          <cell r="D4">
            <v>9217.7900000000009</v>
          </cell>
        </row>
        <row r="5">
          <cell r="A5">
            <v>4156</v>
          </cell>
          <cell r="B5" t="str">
            <v xml:space="preserve">010218000   </v>
          </cell>
          <cell r="C5" t="str">
            <v>Sanders Unified District</v>
          </cell>
          <cell r="D5">
            <v>0</v>
          </cell>
        </row>
        <row r="6">
          <cell r="A6">
            <v>4157</v>
          </cell>
          <cell r="B6" t="str">
            <v xml:space="preserve">010220000   </v>
          </cell>
          <cell r="C6" t="str">
            <v>Ganado Unified School District</v>
          </cell>
          <cell r="D6">
            <v>0</v>
          </cell>
        </row>
        <row r="7">
          <cell r="A7">
            <v>4158</v>
          </cell>
          <cell r="B7" t="str">
            <v xml:space="preserve">010224000   </v>
          </cell>
          <cell r="C7" t="str">
            <v>Chinle Unified District</v>
          </cell>
          <cell r="D7">
            <v>14.13</v>
          </cell>
        </row>
        <row r="8">
          <cell r="A8">
            <v>4159</v>
          </cell>
          <cell r="B8" t="str">
            <v xml:space="preserve">010227000   </v>
          </cell>
          <cell r="C8" t="str">
            <v>Red Mesa Unified District</v>
          </cell>
          <cell r="D8">
            <v>0</v>
          </cell>
        </row>
        <row r="9">
          <cell r="A9">
            <v>4160</v>
          </cell>
          <cell r="B9" t="str">
            <v xml:space="preserve">010306000   </v>
          </cell>
          <cell r="C9" t="str">
            <v>Concho Elementary District</v>
          </cell>
          <cell r="D9">
            <v>6274.23</v>
          </cell>
        </row>
        <row r="10">
          <cell r="A10">
            <v>4161</v>
          </cell>
          <cell r="B10" t="str">
            <v xml:space="preserve">010307000   </v>
          </cell>
          <cell r="C10" t="str">
            <v>Alpine Elementary District</v>
          </cell>
          <cell r="D10">
            <v>3038.86</v>
          </cell>
        </row>
        <row r="11">
          <cell r="A11">
            <v>4162</v>
          </cell>
          <cell r="B11" t="str">
            <v xml:space="preserve">010309000   </v>
          </cell>
          <cell r="C11" t="str">
            <v>Vernon Elementary District</v>
          </cell>
          <cell r="D11">
            <v>8421.99</v>
          </cell>
        </row>
        <row r="12">
          <cell r="A12">
            <v>4163</v>
          </cell>
          <cell r="B12" t="str">
            <v xml:space="preserve">010323000   </v>
          </cell>
          <cell r="C12" t="str">
            <v>Mcnary Elementary District</v>
          </cell>
          <cell r="D12">
            <v>0</v>
          </cell>
        </row>
        <row r="13">
          <cell r="A13">
            <v>4167</v>
          </cell>
          <cell r="B13" t="str">
            <v xml:space="preserve">020100000   </v>
          </cell>
          <cell r="C13" t="str">
            <v>Fort Huachuca Accommodation District</v>
          </cell>
          <cell r="D13">
            <v>0</v>
          </cell>
        </row>
        <row r="14">
          <cell r="A14">
            <v>4168</v>
          </cell>
          <cell r="B14" t="str">
            <v xml:space="preserve">020201000   </v>
          </cell>
          <cell r="C14" t="str">
            <v>Tombstone Unified District</v>
          </cell>
          <cell r="D14">
            <v>20873.54</v>
          </cell>
        </row>
        <row r="15">
          <cell r="A15">
            <v>4169</v>
          </cell>
          <cell r="B15" t="str">
            <v xml:space="preserve">020202000   </v>
          </cell>
          <cell r="C15" t="str">
            <v>Bisbee Unified District</v>
          </cell>
          <cell r="D15">
            <v>40990.269999999997</v>
          </cell>
        </row>
        <row r="16">
          <cell r="A16">
            <v>79226</v>
          </cell>
          <cell r="B16" t="str">
            <v xml:space="preserve">020209000   </v>
          </cell>
          <cell r="C16" t="str">
            <v>Benson Unified School District</v>
          </cell>
          <cell r="D16">
            <v>21647.58</v>
          </cell>
        </row>
        <row r="17">
          <cell r="A17">
            <v>4170</v>
          </cell>
          <cell r="B17" t="str">
            <v xml:space="preserve">020213000   </v>
          </cell>
          <cell r="C17" t="str">
            <v>Willcox Unified District</v>
          </cell>
          <cell r="D17">
            <v>15695.31</v>
          </cell>
        </row>
        <row r="18">
          <cell r="A18">
            <v>4171</v>
          </cell>
          <cell r="B18" t="str">
            <v xml:space="preserve">020214000   </v>
          </cell>
          <cell r="C18" t="str">
            <v>Bowie Unified District</v>
          </cell>
          <cell r="D18">
            <v>3279.72</v>
          </cell>
        </row>
        <row r="19">
          <cell r="A19">
            <v>4172</v>
          </cell>
          <cell r="B19" t="str">
            <v xml:space="preserve">020218000   </v>
          </cell>
          <cell r="C19" t="str">
            <v>San Simon Unified District</v>
          </cell>
          <cell r="D19">
            <v>7377.76</v>
          </cell>
        </row>
        <row r="20">
          <cell r="A20">
            <v>4173</v>
          </cell>
          <cell r="B20" t="str">
            <v xml:space="preserve">020221000   </v>
          </cell>
          <cell r="C20" t="str">
            <v>St David Unified District</v>
          </cell>
          <cell r="D20">
            <v>15539.67</v>
          </cell>
        </row>
        <row r="21">
          <cell r="A21">
            <v>4174</v>
          </cell>
          <cell r="B21" t="str">
            <v xml:space="preserve">020227000   </v>
          </cell>
          <cell r="C21" t="str">
            <v>Douglas Unified District</v>
          </cell>
          <cell r="D21">
            <v>54320.58</v>
          </cell>
        </row>
        <row r="22">
          <cell r="A22">
            <v>4175</v>
          </cell>
          <cell r="B22" t="str">
            <v xml:space="preserve">020268000   </v>
          </cell>
          <cell r="C22" t="str">
            <v>Sierra Vista Unified District</v>
          </cell>
          <cell r="D22">
            <v>199849.7</v>
          </cell>
        </row>
        <row r="23">
          <cell r="A23">
            <v>4176</v>
          </cell>
          <cell r="B23" t="str">
            <v xml:space="preserve">020323000   </v>
          </cell>
          <cell r="C23" t="str">
            <v>Naco Elementary District</v>
          </cell>
          <cell r="D23">
            <v>3118.05</v>
          </cell>
        </row>
        <row r="24">
          <cell r="A24">
            <v>4177</v>
          </cell>
          <cell r="B24" t="str">
            <v xml:space="preserve">020326000   </v>
          </cell>
          <cell r="C24" t="str">
            <v>Cochise Elementary District</v>
          </cell>
          <cell r="D24">
            <v>804.62</v>
          </cell>
        </row>
        <row r="25">
          <cell r="A25">
            <v>4178</v>
          </cell>
          <cell r="B25" t="str">
            <v xml:space="preserve">020342000   </v>
          </cell>
          <cell r="C25" t="str">
            <v>Apache Elementary District</v>
          </cell>
          <cell r="D25">
            <v>361.4</v>
          </cell>
        </row>
        <row r="26">
          <cell r="A26">
            <v>4179</v>
          </cell>
          <cell r="B26" t="str">
            <v xml:space="preserve">020345000   </v>
          </cell>
          <cell r="C26" t="str">
            <v>Double Adobe Elementary District</v>
          </cell>
          <cell r="D26">
            <v>2881.63</v>
          </cell>
        </row>
        <row r="27">
          <cell r="A27">
            <v>4180</v>
          </cell>
          <cell r="B27" t="str">
            <v xml:space="preserve">020349000   </v>
          </cell>
          <cell r="C27" t="str">
            <v>Palominas Elementary District</v>
          </cell>
          <cell r="D27">
            <v>51242.06</v>
          </cell>
        </row>
        <row r="28">
          <cell r="A28">
            <v>4181</v>
          </cell>
          <cell r="B28" t="str">
            <v xml:space="preserve">020355000   </v>
          </cell>
          <cell r="C28" t="str">
            <v>McNeal Elementary District</v>
          </cell>
          <cell r="D28">
            <v>2315.48</v>
          </cell>
        </row>
        <row r="29">
          <cell r="A29">
            <v>4188</v>
          </cell>
          <cell r="B29" t="str">
            <v xml:space="preserve">020364000   </v>
          </cell>
          <cell r="C29" t="str">
            <v>Pomerene Elementary District</v>
          </cell>
          <cell r="D29">
            <v>4393.79</v>
          </cell>
        </row>
        <row r="30">
          <cell r="A30">
            <v>4185</v>
          </cell>
          <cell r="B30" t="str">
            <v xml:space="preserve">020412000   </v>
          </cell>
          <cell r="C30" t="str">
            <v>Elfrida Elementary District</v>
          </cell>
          <cell r="D30">
            <v>2766.59</v>
          </cell>
        </row>
        <row r="31">
          <cell r="A31">
            <v>4186</v>
          </cell>
          <cell r="B31" t="str">
            <v xml:space="preserve">020422000   </v>
          </cell>
          <cell r="C31" t="str">
            <v>Pearce Elementary District</v>
          </cell>
          <cell r="D31">
            <v>7916.81</v>
          </cell>
        </row>
        <row r="32">
          <cell r="A32">
            <v>4187</v>
          </cell>
          <cell r="B32" t="str">
            <v xml:space="preserve">020453000   </v>
          </cell>
          <cell r="C32" t="str">
            <v>Ash Creek Elementary District</v>
          </cell>
          <cell r="D32">
            <v>2832.57</v>
          </cell>
        </row>
        <row r="33">
          <cell r="A33">
            <v>4190</v>
          </cell>
          <cell r="B33" t="str">
            <v xml:space="preserve">020522000   </v>
          </cell>
          <cell r="C33" t="str">
            <v>Valley Union High School District</v>
          </cell>
          <cell r="D33">
            <v>11785.67</v>
          </cell>
        </row>
        <row r="34">
          <cell r="A34">
            <v>79403</v>
          </cell>
          <cell r="B34" t="str">
            <v xml:space="preserve">020801000   </v>
          </cell>
          <cell r="C34" t="str">
            <v>Cochise Technology District</v>
          </cell>
          <cell r="D34">
            <v>0</v>
          </cell>
        </row>
        <row r="35">
          <cell r="A35">
            <v>10386</v>
          </cell>
          <cell r="B35" t="str">
            <v xml:space="preserve">030199000   </v>
          </cell>
          <cell r="C35" t="str">
            <v>Coconino County Accommodation School District</v>
          </cell>
          <cell r="D35">
            <v>0</v>
          </cell>
        </row>
        <row r="36">
          <cell r="A36">
            <v>4192</v>
          </cell>
          <cell r="B36" t="str">
            <v xml:space="preserve">030201000   </v>
          </cell>
          <cell r="C36" t="str">
            <v>Flagstaff Unified District</v>
          </cell>
          <cell r="D36">
            <v>413926.16</v>
          </cell>
        </row>
        <row r="37">
          <cell r="A37">
            <v>4193</v>
          </cell>
          <cell r="B37" t="str">
            <v xml:space="preserve">030202000   </v>
          </cell>
          <cell r="C37" t="str">
            <v>Williams Unified District</v>
          </cell>
          <cell r="D37">
            <v>25014.67</v>
          </cell>
        </row>
        <row r="38">
          <cell r="A38">
            <v>4194</v>
          </cell>
          <cell r="B38" t="str">
            <v xml:space="preserve">030204000   </v>
          </cell>
          <cell r="C38" t="str">
            <v>Grand Canyon Unified District</v>
          </cell>
          <cell r="D38">
            <v>623.11</v>
          </cell>
        </row>
        <row r="39">
          <cell r="A39">
            <v>4195</v>
          </cell>
          <cell r="B39" t="str">
            <v xml:space="preserve">030206000   </v>
          </cell>
          <cell r="C39" t="str">
            <v>Fredonia-Moccasin Unified District</v>
          </cell>
          <cell r="D39">
            <v>9089.9500000000007</v>
          </cell>
        </row>
        <row r="40">
          <cell r="A40">
            <v>4196</v>
          </cell>
          <cell r="B40" t="str">
            <v xml:space="preserve">030208000   </v>
          </cell>
          <cell r="C40" t="str">
            <v>Page Unified District</v>
          </cell>
          <cell r="D40">
            <v>22791.99</v>
          </cell>
        </row>
        <row r="41">
          <cell r="A41">
            <v>4197</v>
          </cell>
          <cell r="B41" t="str">
            <v xml:space="preserve">030215000   </v>
          </cell>
          <cell r="C41" t="str">
            <v>Tuba City Unified School District #15</v>
          </cell>
          <cell r="D41">
            <v>0</v>
          </cell>
        </row>
        <row r="42">
          <cell r="A42">
            <v>4198</v>
          </cell>
          <cell r="B42" t="str">
            <v xml:space="preserve">030305000   </v>
          </cell>
          <cell r="C42" t="str">
            <v>Chevelon Butte School District</v>
          </cell>
          <cell r="D42">
            <v>2565.5700000000002</v>
          </cell>
        </row>
        <row r="43">
          <cell r="A43">
            <v>4199</v>
          </cell>
          <cell r="B43" t="str">
            <v xml:space="preserve">030310000   </v>
          </cell>
          <cell r="C43" t="str">
            <v>Maine Consolidated School District</v>
          </cell>
          <cell r="D43">
            <v>12470.06</v>
          </cell>
        </row>
        <row r="44">
          <cell r="A44">
            <v>79381</v>
          </cell>
          <cell r="B44" t="str">
            <v xml:space="preserve">030801000   </v>
          </cell>
          <cell r="C44" t="str">
            <v>Coconino Association for Vocation Industry and Technology</v>
          </cell>
          <cell r="D44">
            <v>0</v>
          </cell>
        </row>
        <row r="45">
          <cell r="A45">
            <v>87600</v>
          </cell>
          <cell r="B45" t="str">
            <v xml:space="preserve">040149000   </v>
          </cell>
          <cell r="C45" t="str">
            <v>Gila County Regional School District</v>
          </cell>
          <cell r="D45">
            <v>0</v>
          </cell>
        </row>
        <row r="46">
          <cell r="A46">
            <v>4208</v>
          </cell>
          <cell r="B46" t="str">
            <v xml:space="preserve">040201000   </v>
          </cell>
          <cell r="C46" t="str">
            <v>Globe Unified District</v>
          </cell>
          <cell r="D46">
            <v>26331.59</v>
          </cell>
        </row>
        <row r="47">
          <cell r="A47">
            <v>4209</v>
          </cell>
          <cell r="B47" t="str">
            <v xml:space="preserve">040210000   </v>
          </cell>
          <cell r="C47" t="str">
            <v>Payson Unified District</v>
          </cell>
          <cell r="D47">
            <v>114715.22</v>
          </cell>
        </row>
        <row r="48">
          <cell r="A48">
            <v>4210</v>
          </cell>
          <cell r="B48" t="str">
            <v xml:space="preserve">040220000   </v>
          </cell>
          <cell r="C48" t="str">
            <v>San Carlos Unified District</v>
          </cell>
          <cell r="D48">
            <v>0</v>
          </cell>
        </row>
        <row r="49">
          <cell r="A49">
            <v>4211</v>
          </cell>
          <cell r="B49" t="str">
            <v xml:space="preserve">040240000   </v>
          </cell>
          <cell r="C49" t="str">
            <v>Miami Unified District</v>
          </cell>
          <cell r="D49">
            <v>11573.32</v>
          </cell>
        </row>
        <row r="50">
          <cell r="A50">
            <v>4212</v>
          </cell>
          <cell r="B50" t="str">
            <v xml:space="preserve">040241000   </v>
          </cell>
          <cell r="C50" t="str">
            <v>Hayden-Winkelman Unified District</v>
          </cell>
          <cell r="D50">
            <v>8507.84</v>
          </cell>
        </row>
        <row r="51">
          <cell r="A51">
            <v>4213</v>
          </cell>
          <cell r="B51" t="str">
            <v xml:space="preserve">040305000   </v>
          </cell>
          <cell r="C51" t="str">
            <v>Young Elementary District</v>
          </cell>
          <cell r="D51">
            <v>7174.92</v>
          </cell>
        </row>
        <row r="52">
          <cell r="A52">
            <v>4214</v>
          </cell>
          <cell r="B52" t="str">
            <v xml:space="preserve">040312000   </v>
          </cell>
          <cell r="C52" t="str">
            <v>Pine Strawberry Elementary District</v>
          </cell>
          <cell r="D52">
            <v>28205.47</v>
          </cell>
        </row>
        <row r="53">
          <cell r="A53">
            <v>4215</v>
          </cell>
          <cell r="B53" t="str">
            <v xml:space="preserve">040333000   </v>
          </cell>
          <cell r="C53" t="str">
            <v>Tonto Basin Elementary District</v>
          </cell>
          <cell r="D53">
            <v>10323.93</v>
          </cell>
        </row>
        <row r="54">
          <cell r="A54">
            <v>4218</v>
          </cell>
          <cell r="B54" t="str">
            <v xml:space="preserve">050201000   </v>
          </cell>
          <cell r="C54" t="str">
            <v>Safford Unified District</v>
          </cell>
          <cell r="D54">
            <v>40310.870000000003</v>
          </cell>
        </row>
        <row r="55">
          <cell r="A55">
            <v>4219</v>
          </cell>
          <cell r="B55" t="str">
            <v xml:space="preserve">050204000   </v>
          </cell>
          <cell r="C55" t="str">
            <v>Thatcher Unified District</v>
          </cell>
          <cell r="D55">
            <v>26464.98</v>
          </cell>
        </row>
        <row r="56">
          <cell r="A56">
            <v>4220</v>
          </cell>
          <cell r="B56" t="str">
            <v xml:space="preserve">050206000   </v>
          </cell>
          <cell r="C56" t="str">
            <v>Pima Unified District</v>
          </cell>
          <cell r="D56">
            <v>10519.2</v>
          </cell>
        </row>
        <row r="57">
          <cell r="A57">
            <v>4221</v>
          </cell>
          <cell r="B57" t="str">
            <v xml:space="preserve">050207000   </v>
          </cell>
          <cell r="C57" t="str">
            <v>Fort Thomas Unified District</v>
          </cell>
          <cell r="D57">
            <v>0</v>
          </cell>
        </row>
        <row r="58">
          <cell r="A58">
            <v>4222</v>
          </cell>
          <cell r="B58" t="str">
            <v xml:space="preserve">050305000   </v>
          </cell>
          <cell r="C58" t="str">
            <v>Solomon Elementary District</v>
          </cell>
          <cell r="D58">
            <v>5029.2</v>
          </cell>
        </row>
        <row r="59">
          <cell r="A59">
            <v>4223</v>
          </cell>
          <cell r="B59" t="str">
            <v xml:space="preserve">050309000   </v>
          </cell>
          <cell r="C59" t="str">
            <v>Klondyke Elementary District</v>
          </cell>
          <cell r="D59">
            <v>63.61</v>
          </cell>
        </row>
        <row r="60">
          <cell r="A60">
            <v>4224</v>
          </cell>
          <cell r="B60" t="str">
            <v xml:space="preserve">050316000   </v>
          </cell>
          <cell r="C60" t="str">
            <v>Bonita Elementary District</v>
          </cell>
          <cell r="D60">
            <v>1833.51</v>
          </cell>
        </row>
        <row r="61">
          <cell r="A61">
            <v>79387</v>
          </cell>
          <cell r="B61" t="str">
            <v xml:space="preserve">050802000   </v>
          </cell>
          <cell r="C61" t="str">
            <v>Gila Institute for Technology</v>
          </cell>
          <cell r="D61">
            <v>0</v>
          </cell>
        </row>
        <row r="62">
          <cell r="A62">
            <v>4228</v>
          </cell>
          <cell r="B62" t="str">
            <v xml:space="preserve">060202000   </v>
          </cell>
          <cell r="C62" t="str">
            <v>Duncan Unified District</v>
          </cell>
          <cell r="D62">
            <v>6308.1</v>
          </cell>
        </row>
        <row r="63">
          <cell r="A63">
            <v>4230</v>
          </cell>
          <cell r="B63" t="str">
            <v xml:space="preserve">060218000   </v>
          </cell>
          <cell r="C63" t="str">
            <v>Morenci Unified District</v>
          </cell>
          <cell r="D63">
            <v>1836.27</v>
          </cell>
        </row>
        <row r="64">
          <cell r="A64">
            <v>4231</v>
          </cell>
          <cell r="B64" t="str">
            <v xml:space="preserve">060322000   </v>
          </cell>
          <cell r="C64" t="str">
            <v>Blue Elementary District</v>
          </cell>
          <cell r="D64">
            <v>235.48</v>
          </cell>
        </row>
        <row r="65">
          <cell r="A65">
            <v>4232</v>
          </cell>
          <cell r="B65" t="str">
            <v xml:space="preserve">060345000   </v>
          </cell>
          <cell r="C65" t="str">
            <v>Eagle Elementary District</v>
          </cell>
          <cell r="D65">
            <v>0</v>
          </cell>
        </row>
        <row r="66">
          <cell r="A66">
            <v>4234</v>
          </cell>
          <cell r="B66" t="str">
            <v xml:space="preserve">070199000   </v>
          </cell>
          <cell r="C66" t="str">
            <v>Maricopa County Regional School District</v>
          </cell>
          <cell r="D66">
            <v>0</v>
          </cell>
        </row>
        <row r="67">
          <cell r="A67">
            <v>4235</v>
          </cell>
          <cell r="B67" t="str">
            <v xml:space="preserve">070204000   </v>
          </cell>
          <cell r="C67" t="str">
            <v>Mesa Unified District</v>
          </cell>
          <cell r="D67">
            <v>1471875.59</v>
          </cell>
        </row>
        <row r="68">
          <cell r="A68">
            <v>4236</v>
          </cell>
          <cell r="B68" t="str">
            <v xml:space="preserve">070209000   </v>
          </cell>
          <cell r="C68" t="str">
            <v>Wickenburg Unified District</v>
          </cell>
          <cell r="D68">
            <v>80211.38</v>
          </cell>
        </row>
        <row r="69">
          <cell r="A69">
            <v>4237</v>
          </cell>
          <cell r="B69" t="str">
            <v xml:space="preserve">070211000   </v>
          </cell>
          <cell r="C69" t="str">
            <v>Peoria Unified School District</v>
          </cell>
          <cell r="D69">
            <v>1021493.09</v>
          </cell>
        </row>
        <row r="70">
          <cell r="A70">
            <v>4238</v>
          </cell>
          <cell r="B70" t="str">
            <v xml:space="preserve">070224000   </v>
          </cell>
          <cell r="C70" t="str">
            <v>Gila Bend Unified District</v>
          </cell>
          <cell r="D70">
            <v>1905.48</v>
          </cell>
        </row>
        <row r="71">
          <cell r="A71">
            <v>4239</v>
          </cell>
          <cell r="B71" t="str">
            <v xml:space="preserve">070241000   </v>
          </cell>
          <cell r="C71" t="str">
            <v>Gilbert Unified District</v>
          </cell>
          <cell r="D71">
            <v>1040674.23</v>
          </cell>
        </row>
        <row r="72">
          <cell r="A72">
            <v>4240</v>
          </cell>
          <cell r="B72" t="str">
            <v xml:space="preserve">070248000   </v>
          </cell>
          <cell r="C72" t="str">
            <v>Scottsdale Unified District</v>
          </cell>
          <cell r="D72">
            <v>1481007.54</v>
          </cell>
        </row>
        <row r="73">
          <cell r="A73">
            <v>4248</v>
          </cell>
          <cell r="B73" t="str">
            <v xml:space="preserve">070260000   </v>
          </cell>
          <cell r="C73" t="str">
            <v>Higley Unified School District</v>
          </cell>
          <cell r="D73">
            <v>451579.23</v>
          </cell>
        </row>
        <row r="74">
          <cell r="A74">
            <v>4241</v>
          </cell>
          <cell r="B74" t="str">
            <v xml:space="preserve">070269000   </v>
          </cell>
          <cell r="C74" t="str">
            <v>Paradise Valley Unified District</v>
          </cell>
          <cell r="D74">
            <v>1507434.53</v>
          </cell>
        </row>
        <row r="75">
          <cell r="A75">
            <v>4242</v>
          </cell>
          <cell r="B75" t="str">
            <v xml:space="preserve">070280000   </v>
          </cell>
          <cell r="C75" t="str">
            <v>Chandler Unified District #80</v>
          </cell>
          <cell r="D75">
            <v>1547090.52</v>
          </cell>
        </row>
        <row r="76">
          <cell r="A76">
            <v>4243</v>
          </cell>
          <cell r="B76" t="str">
            <v xml:space="preserve">070289000   </v>
          </cell>
          <cell r="C76" t="str">
            <v>Dysart Unified District</v>
          </cell>
          <cell r="D76">
            <v>727103.22</v>
          </cell>
        </row>
        <row r="77">
          <cell r="A77">
            <v>4254</v>
          </cell>
          <cell r="B77" t="str">
            <v xml:space="preserve">070290000   </v>
          </cell>
          <cell r="C77" t="str">
            <v>Saddle Mountain Unified School District</v>
          </cell>
          <cell r="D77">
            <v>10214.549999999999</v>
          </cell>
        </row>
        <row r="78">
          <cell r="A78">
            <v>4244</v>
          </cell>
          <cell r="B78" t="str">
            <v xml:space="preserve">070293000   </v>
          </cell>
          <cell r="C78" t="str">
            <v>Cave Creek Unified District</v>
          </cell>
          <cell r="D78">
            <v>451783.42</v>
          </cell>
        </row>
        <row r="79">
          <cell r="A79">
            <v>4245</v>
          </cell>
          <cell r="B79" t="str">
            <v xml:space="preserve">070295000   </v>
          </cell>
          <cell r="C79" t="str">
            <v>Queen Creek Unified District</v>
          </cell>
          <cell r="D79">
            <v>298522.12</v>
          </cell>
        </row>
        <row r="80">
          <cell r="A80">
            <v>4246</v>
          </cell>
          <cell r="B80" t="str">
            <v xml:space="preserve">070297000   </v>
          </cell>
          <cell r="C80" t="str">
            <v>Deer Valley Unified District</v>
          </cell>
          <cell r="D80">
            <v>1419674.86</v>
          </cell>
        </row>
        <row r="81">
          <cell r="A81">
            <v>4247</v>
          </cell>
          <cell r="B81" t="str">
            <v xml:space="preserve">070298000   </v>
          </cell>
          <cell r="C81" t="str">
            <v>Fountain Hills Unified District</v>
          </cell>
          <cell r="D81">
            <v>128423.76</v>
          </cell>
        </row>
        <row r="82">
          <cell r="A82">
            <v>4249</v>
          </cell>
          <cell r="B82" t="str">
            <v xml:space="preserve">070363000   </v>
          </cell>
          <cell r="C82" t="str">
            <v>Aguila Elementary District</v>
          </cell>
          <cell r="D82">
            <v>3223.01</v>
          </cell>
        </row>
        <row r="83">
          <cell r="A83">
            <v>4250</v>
          </cell>
          <cell r="B83" t="str">
            <v xml:space="preserve">070371000   </v>
          </cell>
          <cell r="C83" t="str">
            <v>Sentinel Elementary District</v>
          </cell>
          <cell r="D83">
            <v>267.73</v>
          </cell>
        </row>
        <row r="84">
          <cell r="A84">
            <v>4251</v>
          </cell>
          <cell r="B84" t="str">
            <v xml:space="preserve">070375000   </v>
          </cell>
          <cell r="C84" t="str">
            <v>Morristown Elementary District</v>
          </cell>
          <cell r="D84">
            <v>8135.81</v>
          </cell>
        </row>
        <row r="85">
          <cell r="A85">
            <v>4252</v>
          </cell>
          <cell r="B85" t="str">
            <v xml:space="preserve">070381000   </v>
          </cell>
          <cell r="C85" t="str">
            <v>Nadaburg Unified School District</v>
          </cell>
          <cell r="D85">
            <v>33570.449999999997</v>
          </cell>
        </row>
        <row r="86">
          <cell r="A86">
            <v>4253</v>
          </cell>
          <cell r="B86" t="str">
            <v xml:space="preserve">070386000   </v>
          </cell>
          <cell r="C86" t="str">
            <v>Mobile Elementary District</v>
          </cell>
          <cell r="D86">
            <v>227.17</v>
          </cell>
        </row>
        <row r="87">
          <cell r="A87">
            <v>4255</v>
          </cell>
          <cell r="B87" t="str">
            <v xml:space="preserve">070394000   </v>
          </cell>
          <cell r="C87" t="str">
            <v>Paloma School District</v>
          </cell>
          <cell r="D87">
            <v>29.67</v>
          </cell>
        </row>
        <row r="88">
          <cell r="A88">
            <v>4256</v>
          </cell>
          <cell r="B88" t="str">
            <v xml:space="preserve">070401000   </v>
          </cell>
          <cell r="C88" t="str">
            <v>Phoenix Elementary District</v>
          </cell>
          <cell r="D88">
            <v>28576.62</v>
          </cell>
        </row>
        <row r="89">
          <cell r="A89">
            <v>4257</v>
          </cell>
          <cell r="B89" t="str">
            <v xml:space="preserve">070402000   </v>
          </cell>
          <cell r="C89" t="str">
            <v>Riverside Elementary District</v>
          </cell>
          <cell r="D89">
            <v>3601.79</v>
          </cell>
        </row>
        <row r="90">
          <cell r="A90">
            <v>4258</v>
          </cell>
          <cell r="B90" t="str">
            <v xml:space="preserve">070403000   </v>
          </cell>
          <cell r="C90" t="str">
            <v>Tempe School District</v>
          </cell>
          <cell r="D90">
            <v>151648.10999999999</v>
          </cell>
        </row>
        <row r="91">
          <cell r="A91">
            <v>4259</v>
          </cell>
          <cell r="B91" t="str">
            <v xml:space="preserve">070405000   </v>
          </cell>
          <cell r="C91" t="str">
            <v>Isaac Elementary District</v>
          </cell>
          <cell r="D91">
            <v>9394.2800000000007</v>
          </cell>
        </row>
        <row r="92">
          <cell r="A92">
            <v>4260</v>
          </cell>
          <cell r="B92" t="str">
            <v xml:space="preserve">070406000   </v>
          </cell>
          <cell r="C92" t="str">
            <v>Washington Elementary School District</v>
          </cell>
          <cell r="D92">
            <v>285708.90000000002</v>
          </cell>
        </row>
        <row r="93">
          <cell r="A93">
            <v>4261</v>
          </cell>
          <cell r="B93" t="str">
            <v xml:space="preserve">070407000   </v>
          </cell>
          <cell r="C93" t="str">
            <v>Wilson Elementary District</v>
          </cell>
          <cell r="D93">
            <v>334.92</v>
          </cell>
        </row>
        <row r="94">
          <cell r="A94">
            <v>4262</v>
          </cell>
          <cell r="B94" t="str">
            <v xml:space="preserve">070408000   </v>
          </cell>
          <cell r="C94" t="str">
            <v>Osborn Elementary District</v>
          </cell>
          <cell r="D94">
            <v>37058.22</v>
          </cell>
        </row>
        <row r="95">
          <cell r="A95">
            <v>4263</v>
          </cell>
          <cell r="B95" t="str">
            <v xml:space="preserve">070414000   </v>
          </cell>
          <cell r="C95" t="str">
            <v>Creighton Elementary District</v>
          </cell>
          <cell r="D95">
            <v>76607.070000000007</v>
          </cell>
        </row>
        <row r="96">
          <cell r="A96">
            <v>4264</v>
          </cell>
          <cell r="B96" t="str">
            <v xml:space="preserve">070417000   </v>
          </cell>
          <cell r="C96" t="str">
            <v>Tolleson Elementary District</v>
          </cell>
          <cell r="D96">
            <v>9141.06</v>
          </cell>
        </row>
        <row r="97">
          <cell r="A97">
            <v>4265</v>
          </cell>
          <cell r="B97" t="str">
            <v xml:space="preserve">070421000   </v>
          </cell>
          <cell r="C97" t="str">
            <v>Murphy Elementary District</v>
          </cell>
          <cell r="D97">
            <v>1549.75</v>
          </cell>
        </row>
        <row r="98">
          <cell r="A98">
            <v>4266</v>
          </cell>
          <cell r="B98" t="str">
            <v xml:space="preserve">070425000   </v>
          </cell>
          <cell r="C98" t="str">
            <v>Liberty Elementary District</v>
          </cell>
          <cell r="D98">
            <v>73771.960000000006</v>
          </cell>
        </row>
        <row r="99">
          <cell r="A99">
            <v>4267</v>
          </cell>
          <cell r="B99" t="str">
            <v xml:space="preserve">070428000   </v>
          </cell>
          <cell r="C99" t="str">
            <v>Kyrene Elementary District</v>
          </cell>
          <cell r="D99">
            <v>497222.32</v>
          </cell>
        </row>
        <row r="100">
          <cell r="A100">
            <v>4268</v>
          </cell>
          <cell r="B100" t="str">
            <v xml:space="preserve">070431000   </v>
          </cell>
          <cell r="C100" t="str">
            <v>Balsz Elementary District</v>
          </cell>
          <cell r="D100">
            <v>23815.67</v>
          </cell>
        </row>
        <row r="101">
          <cell r="A101">
            <v>4269</v>
          </cell>
          <cell r="B101" t="str">
            <v xml:space="preserve">070433000   </v>
          </cell>
          <cell r="C101" t="str">
            <v>Buckeye Elementary District</v>
          </cell>
          <cell r="D101">
            <v>49026.44</v>
          </cell>
        </row>
        <row r="102">
          <cell r="A102">
            <v>4270</v>
          </cell>
          <cell r="B102" t="str">
            <v xml:space="preserve">070438000   </v>
          </cell>
          <cell r="C102" t="str">
            <v>Madison Elementary District</v>
          </cell>
          <cell r="D102">
            <v>172086.88</v>
          </cell>
        </row>
        <row r="103">
          <cell r="A103">
            <v>4271</v>
          </cell>
          <cell r="B103" t="str">
            <v xml:space="preserve">070440000   </v>
          </cell>
          <cell r="C103" t="str">
            <v>Glendale Elementary District</v>
          </cell>
          <cell r="D103">
            <v>64754.03</v>
          </cell>
        </row>
        <row r="104">
          <cell r="A104">
            <v>4272</v>
          </cell>
          <cell r="B104" t="str">
            <v xml:space="preserve">070444000   </v>
          </cell>
          <cell r="C104" t="str">
            <v>Avondale Elementary District</v>
          </cell>
          <cell r="D104">
            <v>58657.98</v>
          </cell>
        </row>
        <row r="105">
          <cell r="A105">
            <v>4273</v>
          </cell>
          <cell r="B105" t="str">
            <v xml:space="preserve">070445000   </v>
          </cell>
          <cell r="C105" t="str">
            <v>Fowler Elementary District</v>
          </cell>
          <cell r="D105">
            <v>20272.61</v>
          </cell>
        </row>
        <row r="106">
          <cell r="A106">
            <v>4274</v>
          </cell>
          <cell r="B106" t="str">
            <v xml:space="preserve">070447000   </v>
          </cell>
          <cell r="C106" t="str">
            <v>Arlington Elementary District</v>
          </cell>
          <cell r="D106">
            <v>530.74</v>
          </cell>
        </row>
        <row r="107">
          <cell r="A107">
            <v>4275</v>
          </cell>
          <cell r="B107" t="str">
            <v xml:space="preserve">070449000   </v>
          </cell>
          <cell r="C107" t="str">
            <v>Palo Verde Elementary District</v>
          </cell>
          <cell r="D107">
            <v>4495.8</v>
          </cell>
        </row>
        <row r="108">
          <cell r="A108">
            <v>4276</v>
          </cell>
          <cell r="B108" t="str">
            <v xml:space="preserve">070459000   </v>
          </cell>
          <cell r="C108" t="str">
            <v>Laveen Elementary District</v>
          </cell>
          <cell r="D108">
            <v>71303.87</v>
          </cell>
        </row>
        <row r="109">
          <cell r="A109">
            <v>4277</v>
          </cell>
          <cell r="B109" t="str">
            <v xml:space="preserve">070462000   </v>
          </cell>
          <cell r="C109" t="str">
            <v>Union Elementary District</v>
          </cell>
          <cell r="D109">
            <v>15749.38</v>
          </cell>
        </row>
        <row r="110">
          <cell r="A110">
            <v>4278</v>
          </cell>
          <cell r="B110" t="str">
            <v xml:space="preserve">070465000   </v>
          </cell>
          <cell r="C110" t="str">
            <v>Littleton Elementary District</v>
          </cell>
          <cell r="D110">
            <v>51806.41</v>
          </cell>
        </row>
        <row r="111">
          <cell r="A111">
            <v>4279</v>
          </cell>
          <cell r="B111" t="str">
            <v xml:space="preserve">070466000   </v>
          </cell>
          <cell r="C111" t="str">
            <v>Roosevelt Elementary District</v>
          </cell>
          <cell r="D111">
            <v>102101.07</v>
          </cell>
        </row>
        <row r="112">
          <cell r="A112">
            <v>4280</v>
          </cell>
          <cell r="B112" t="str">
            <v xml:space="preserve">070468000   </v>
          </cell>
          <cell r="C112" t="str">
            <v>Alhambra Elementary District</v>
          </cell>
          <cell r="D112">
            <v>28824.52</v>
          </cell>
        </row>
        <row r="113">
          <cell r="A113">
            <v>4281</v>
          </cell>
          <cell r="B113" t="str">
            <v xml:space="preserve">070479000   </v>
          </cell>
          <cell r="C113" t="str">
            <v>Litchfield Elementary District</v>
          </cell>
          <cell r="D113">
            <v>257683.16</v>
          </cell>
        </row>
        <row r="114">
          <cell r="A114">
            <v>4282</v>
          </cell>
          <cell r="B114" t="str">
            <v xml:space="preserve">070483000   </v>
          </cell>
          <cell r="C114" t="str">
            <v>Cartwright Elementary District</v>
          </cell>
          <cell r="D114">
            <v>40426.800000000003</v>
          </cell>
        </row>
        <row r="115">
          <cell r="A115">
            <v>4283</v>
          </cell>
          <cell r="B115" t="str">
            <v xml:space="preserve">070492000   </v>
          </cell>
          <cell r="C115" t="str">
            <v>Pendergast Elementary District</v>
          </cell>
          <cell r="D115">
            <v>74639.23</v>
          </cell>
        </row>
        <row r="116">
          <cell r="A116">
            <v>4284</v>
          </cell>
          <cell r="B116" t="str">
            <v xml:space="preserve">070501000   </v>
          </cell>
          <cell r="C116" t="str">
            <v>Buckeye Union High School District</v>
          </cell>
          <cell r="D116">
            <v>127345.81</v>
          </cell>
        </row>
        <row r="117">
          <cell r="A117">
            <v>4285</v>
          </cell>
          <cell r="B117" t="str">
            <v xml:space="preserve">070505000   </v>
          </cell>
          <cell r="C117" t="str">
            <v>Glendale Union High School District</v>
          </cell>
          <cell r="D117">
            <v>349557.45</v>
          </cell>
        </row>
        <row r="118">
          <cell r="A118">
            <v>4286</v>
          </cell>
          <cell r="B118" t="str">
            <v xml:space="preserve">070510000   </v>
          </cell>
          <cell r="C118" t="str">
            <v>Phoenix Union High School District</v>
          </cell>
          <cell r="D118">
            <v>598822</v>
          </cell>
        </row>
        <row r="119">
          <cell r="A119">
            <v>4287</v>
          </cell>
          <cell r="B119" t="str">
            <v xml:space="preserve">070513000   </v>
          </cell>
          <cell r="C119" t="str">
            <v>Tempe Union High School District</v>
          </cell>
          <cell r="D119">
            <v>642979.78</v>
          </cell>
        </row>
        <row r="120">
          <cell r="A120">
            <v>4288</v>
          </cell>
          <cell r="B120" t="str">
            <v xml:space="preserve">070514000   </v>
          </cell>
          <cell r="C120" t="str">
            <v>Tolleson Union High School District</v>
          </cell>
          <cell r="D120">
            <v>171906.14</v>
          </cell>
        </row>
        <row r="121">
          <cell r="A121">
            <v>4289</v>
          </cell>
          <cell r="B121" t="str">
            <v xml:space="preserve">070516000   </v>
          </cell>
          <cell r="C121" t="str">
            <v>Agua Fria Union High School District</v>
          </cell>
          <cell r="D121">
            <v>317918.83</v>
          </cell>
        </row>
        <row r="122">
          <cell r="A122">
            <v>4516</v>
          </cell>
          <cell r="B122" t="str">
            <v xml:space="preserve">070801000   </v>
          </cell>
          <cell r="C122" t="str">
            <v>East Valley Institute of Technology</v>
          </cell>
          <cell r="D122">
            <v>0</v>
          </cell>
        </row>
        <row r="123">
          <cell r="A123">
            <v>80923</v>
          </cell>
          <cell r="B123" t="str">
            <v xml:space="preserve">070802000   </v>
          </cell>
          <cell r="C123" t="str">
            <v>West-MEC - Western Maricopa Education Center</v>
          </cell>
          <cell r="D123">
            <v>0</v>
          </cell>
        </row>
        <row r="124">
          <cell r="A124">
            <v>4368</v>
          </cell>
          <cell r="B124" t="str">
            <v xml:space="preserve">080201000   </v>
          </cell>
          <cell r="C124" t="str">
            <v>Lake Havasu Unified District</v>
          </cell>
          <cell r="D124">
            <v>293099.11</v>
          </cell>
        </row>
        <row r="125">
          <cell r="A125">
            <v>4369</v>
          </cell>
          <cell r="B125" t="str">
            <v xml:space="preserve">080208000   </v>
          </cell>
          <cell r="C125" t="str">
            <v>Peach Springs Unified District</v>
          </cell>
          <cell r="D125">
            <v>1155.1500000000001</v>
          </cell>
        </row>
        <row r="126">
          <cell r="A126">
            <v>4374</v>
          </cell>
          <cell r="B126" t="str">
            <v xml:space="preserve">080209000   </v>
          </cell>
          <cell r="C126" t="str">
            <v>Littlefield Unified District</v>
          </cell>
          <cell r="D126">
            <v>9638.35</v>
          </cell>
        </row>
        <row r="127">
          <cell r="A127">
            <v>4370</v>
          </cell>
          <cell r="B127" t="str">
            <v xml:space="preserve">080214000   </v>
          </cell>
          <cell r="C127" t="str">
            <v>Colorado City Unified District</v>
          </cell>
          <cell r="D127">
            <v>9236.8700000000008</v>
          </cell>
        </row>
        <row r="128">
          <cell r="A128">
            <v>79598</v>
          </cell>
          <cell r="B128" t="str">
            <v xml:space="preserve">080220000   </v>
          </cell>
          <cell r="C128" t="str">
            <v>Kingman Unified School District</v>
          </cell>
          <cell r="D128">
            <v>171015.4</v>
          </cell>
        </row>
        <row r="129">
          <cell r="A129">
            <v>4371</v>
          </cell>
          <cell r="B129" t="str">
            <v xml:space="preserve">080303000   </v>
          </cell>
          <cell r="C129" t="str">
            <v>Hackberry School District</v>
          </cell>
          <cell r="D129">
            <v>6872.73</v>
          </cell>
        </row>
        <row r="130">
          <cell r="A130">
            <v>4373</v>
          </cell>
          <cell r="B130" t="str">
            <v xml:space="preserve">080306000   </v>
          </cell>
          <cell r="C130" t="str">
            <v>Owens School District No.6</v>
          </cell>
          <cell r="D130">
            <v>868.47</v>
          </cell>
        </row>
        <row r="131">
          <cell r="A131">
            <v>4377</v>
          </cell>
          <cell r="B131" t="str">
            <v xml:space="preserve">080313000   </v>
          </cell>
          <cell r="C131" t="str">
            <v>Yucca Elementary District</v>
          </cell>
          <cell r="D131">
            <v>1959.44</v>
          </cell>
        </row>
        <row r="132">
          <cell r="A132">
            <v>4380</v>
          </cell>
          <cell r="B132" t="str">
            <v xml:space="preserve">080322000   </v>
          </cell>
          <cell r="C132" t="str">
            <v>Valentine Elementary District</v>
          </cell>
          <cell r="D132">
            <v>492.98</v>
          </cell>
        </row>
        <row r="133">
          <cell r="A133">
            <v>4376</v>
          </cell>
          <cell r="B133" t="str">
            <v xml:space="preserve">080412000   </v>
          </cell>
          <cell r="C133" t="str">
            <v>Topock Elementary District</v>
          </cell>
          <cell r="D133">
            <v>5409.88</v>
          </cell>
        </row>
        <row r="134">
          <cell r="A134">
            <v>4378</v>
          </cell>
          <cell r="B134" t="str">
            <v xml:space="preserve">080415000   </v>
          </cell>
          <cell r="C134" t="str">
            <v>Bullhead City School District</v>
          </cell>
          <cell r="D134">
            <v>54044.85</v>
          </cell>
        </row>
        <row r="135">
          <cell r="A135">
            <v>4379</v>
          </cell>
          <cell r="B135" t="str">
            <v xml:space="preserve">080416000   </v>
          </cell>
          <cell r="C135" t="str">
            <v>Mohave Valley Elementary District</v>
          </cell>
          <cell r="D135">
            <v>36960.980000000003</v>
          </cell>
        </row>
        <row r="136">
          <cell r="A136">
            <v>4381</v>
          </cell>
          <cell r="B136" t="str">
            <v xml:space="preserve">080502000   </v>
          </cell>
          <cell r="C136" t="str">
            <v>Colorado River Union High School District</v>
          </cell>
          <cell r="D136">
            <v>94926.21</v>
          </cell>
        </row>
        <row r="137">
          <cell r="A137">
            <v>90123</v>
          </cell>
          <cell r="B137" t="str">
            <v xml:space="preserve">080850000   </v>
          </cell>
          <cell r="C137" t="str">
            <v>Western Arizona Vocational District #50</v>
          </cell>
          <cell r="D137">
            <v>0</v>
          </cell>
        </row>
        <row r="138">
          <cell r="A138">
            <v>4386</v>
          </cell>
          <cell r="B138" t="str">
            <v xml:space="preserve">090199000   </v>
          </cell>
          <cell r="C138" t="str">
            <v>Navajo County Accommodation District #99</v>
          </cell>
          <cell r="D138">
            <v>0</v>
          </cell>
        </row>
        <row r="139">
          <cell r="A139">
            <v>4387</v>
          </cell>
          <cell r="B139" t="str">
            <v xml:space="preserve">090201000   </v>
          </cell>
          <cell r="C139" t="str">
            <v>Winslow Unified District</v>
          </cell>
          <cell r="D139">
            <v>10246.959999999999</v>
          </cell>
        </row>
        <row r="140">
          <cell r="A140">
            <v>4388</v>
          </cell>
          <cell r="B140" t="str">
            <v xml:space="preserve">090202000   </v>
          </cell>
          <cell r="C140" t="str">
            <v>Joseph City Unified District</v>
          </cell>
          <cell r="D140">
            <v>3607.14</v>
          </cell>
        </row>
        <row r="141">
          <cell r="A141">
            <v>4389</v>
          </cell>
          <cell r="B141" t="str">
            <v xml:space="preserve">090203000   </v>
          </cell>
          <cell r="C141" t="str">
            <v>Holbrook Unified District</v>
          </cell>
          <cell r="D141">
            <v>8620.42</v>
          </cell>
        </row>
        <row r="142">
          <cell r="A142">
            <v>4390</v>
          </cell>
          <cell r="B142" t="str">
            <v xml:space="preserve">090204000   </v>
          </cell>
          <cell r="C142" t="str">
            <v>Pinon Unified District</v>
          </cell>
          <cell r="D142">
            <v>0</v>
          </cell>
        </row>
        <row r="143">
          <cell r="A143">
            <v>4391</v>
          </cell>
          <cell r="B143" t="str">
            <v xml:space="preserve">090205000   </v>
          </cell>
          <cell r="C143" t="str">
            <v>Snowflake Unified District</v>
          </cell>
          <cell r="D143">
            <v>33604.46</v>
          </cell>
        </row>
        <row r="144">
          <cell r="A144">
            <v>4392</v>
          </cell>
          <cell r="B144" t="str">
            <v xml:space="preserve">090206000   </v>
          </cell>
          <cell r="C144" t="str">
            <v>Heber-Overgaard Unified District</v>
          </cell>
          <cell r="D144">
            <v>26049.74</v>
          </cell>
        </row>
        <row r="145">
          <cell r="A145">
            <v>4393</v>
          </cell>
          <cell r="B145" t="str">
            <v xml:space="preserve">090210000   </v>
          </cell>
          <cell r="C145" t="str">
            <v>Show Low Unified District</v>
          </cell>
          <cell r="D145">
            <v>63347.79</v>
          </cell>
        </row>
        <row r="146">
          <cell r="A146">
            <v>4394</v>
          </cell>
          <cell r="B146" t="str">
            <v xml:space="preserve">090220000   </v>
          </cell>
          <cell r="C146" t="str">
            <v>Whiteriver Unified District</v>
          </cell>
          <cell r="D146">
            <v>0</v>
          </cell>
        </row>
        <row r="147">
          <cell r="A147">
            <v>4395</v>
          </cell>
          <cell r="B147" t="str">
            <v xml:space="preserve">090225000   </v>
          </cell>
          <cell r="C147" t="str">
            <v>Cedar Unified District</v>
          </cell>
          <cell r="D147">
            <v>0</v>
          </cell>
        </row>
        <row r="148">
          <cell r="A148">
            <v>4396</v>
          </cell>
          <cell r="B148" t="str">
            <v xml:space="preserve">090227000   </v>
          </cell>
          <cell r="C148" t="str">
            <v>Kayenta Unified School District #27</v>
          </cell>
          <cell r="D148">
            <v>0</v>
          </cell>
        </row>
        <row r="149">
          <cell r="A149">
            <v>4397</v>
          </cell>
          <cell r="B149" t="str">
            <v xml:space="preserve">090232000   </v>
          </cell>
          <cell r="C149" t="str">
            <v>Blue Ridge Unified School District No. 32</v>
          </cell>
          <cell r="D149">
            <v>62458.37</v>
          </cell>
        </row>
        <row r="150">
          <cell r="A150">
            <v>78786</v>
          </cell>
          <cell r="B150" t="str">
            <v xml:space="preserve">090835000   </v>
          </cell>
          <cell r="C150" t="str">
            <v>Northern Arizona Vocational Institute of Technology</v>
          </cell>
          <cell r="D150">
            <v>0</v>
          </cell>
        </row>
        <row r="151">
          <cell r="A151">
            <v>81114</v>
          </cell>
          <cell r="B151" t="str">
            <v xml:space="preserve">090836000   </v>
          </cell>
          <cell r="C151" t="str">
            <v>Northeast Arizona Technological Institute of Vocational Education</v>
          </cell>
          <cell r="D151">
            <v>0</v>
          </cell>
        </row>
        <row r="152">
          <cell r="A152">
            <v>4401</v>
          </cell>
          <cell r="B152" t="str">
            <v xml:space="preserve">100100000   </v>
          </cell>
          <cell r="C152" t="str">
            <v>Pima Accommodation District</v>
          </cell>
          <cell r="D152">
            <v>0</v>
          </cell>
        </row>
        <row r="153">
          <cell r="A153">
            <v>4403</v>
          </cell>
          <cell r="B153" t="str">
            <v xml:space="preserve">100201000   </v>
          </cell>
          <cell r="C153" t="str">
            <v>Tucson Unified District</v>
          </cell>
          <cell r="D153">
            <v>1577739.51</v>
          </cell>
        </row>
        <row r="154">
          <cell r="A154">
            <v>4404</v>
          </cell>
          <cell r="B154" t="str">
            <v xml:space="preserve">100206000   </v>
          </cell>
          <cell r="C154" t="str">
            <v>Marana Unified District</v>
          </cell>
          <cell r="D154">
            <v>520538.88</v>
          </cell>
        </row>
        <row r="155">
          <cell r="A155">
            <v>4405</v>
          </cell>
          <cell r="B155" t="str">
            <v xml:space="preserve">100208000   </v>
          </cell>
          <cell r="C155" t="str">
            <v>Flowing Wells Unified District</v>
          </cell>
          <cell r="D155">
            <v>57994.5</v>
          </cell>
        </row>
        <row r="156">
          <cell r="A156">
            <v>4406</v>
          </cell>
          <cell r="B156" t="str">
            <v xml:space="preserve">100210000   </v>
          </cell>
          <cell r="C156" t="str">
            <v>Amphitheater Unified District</v>
          </cell>
          <cell r="D156">
            <v>742515.27</v>
          </cell>
        </row>
        <row r="157">
          <cell r="A157">
            <v>4407</v>
          </cell>
          <cell r="B157" t="str">
            <v xml:space="preserve">100212000   </v>
          </cell>
          <cell r="C157" t="str">
            <v>Sunnyside Unified District</v>
          </cell>
          <cell r="D157">
            <v>114244.97</v>
          </cell>
        </row>
        <row r="158">
          <cell r="A158">
            <v>4408</v>
          </cell>
          <cell r="B158" t="str">
            <v xml:space="preserve">100213000   </v>
          </cell>
          <cell r="C158" t="str">
            <v>Tanque Verde Unified District</v>
          </cell>
          <cell r="D158">
            <v>130887.98</v>
          </cell>
        </row>
        <row r="159">
          <cell r="A159">
            <v>4409</v>
          </cell>
          <cell r="B159" t="str">
            <v xml:space="preserve">100215000   </v>
          </cell>
          <cell r="C159" t="str">
            <v>Ajo Unified District</v>
          </cell>
          <cell r="D159">
            <v>8451.34</v>
          </cell>
        </row>
        <row r="160">
          <cell r="A160">
            <v>4410</v>
          </cell>
          <cell r="B160" t="str">
            <v xml:space="preserve">100216000   </v>
          </cell>
          <cell r="C160" t="str">
            <v>Catalina Foothills Unified District</v>
          </cell>
          <cell r="D160">
            <v>328513.81</v>
          </cell>
        </row>
        <row r="161">
          <cell r="A161">
            <v>4413</v>
          </cell>
          <cell r="B161" t="str">
            <v xml:space="preserve">100220000   </v>
          </cell>
          <cell r="C161" t="str">
            <v>Vail Unified District</v>
          </cell>
          <cell r="D161">
            <v>339063.12</v>
          </cell>
        </row>
        <row r="162">
          <cell r="A162">
            <v>4411</v>
          </cell>
          <cell r="B162" t="str">
            <v xml:space="preserve">100230000   </v>
          </cell>
          <cell r="C162" t="str">
            <v>Sahuarita Unified District</v>
          </cell>
          <cell r="D162">
            <v>123353.51</v>
          </cell>
        </row>
        <row r="163">
          <cell r="A163">
            <v>4412</v>
          </cell>
          <cell r="B163" t="str">
            <v xml:space="preserve">100240000   </v>
          </cell>
          <cell r="C163" t="str">
            <v>Baboquivari Unified School District #40</v>
          </cell>
          <cell r="D163">
            <v>0</v>
          </cell>
        </row>
        <row r="164">
          <cell r="A164">
            <v>4414</v>
          </cell>
          <cell r="B164" t="str">
            <v xml:space="preserve">100335000   </v>
          </cell>
          <cell r="C164" t="str">
            <v>San Fernando Elementary District</v>
          </cell>
          <cell r="D164">
            <v>120.82</v>
          </cell>
        </row>
        <row r="165">
          <cell r="A165">
            <v>4415</v>
          </cell>
          <cell r="B165" t="str">
            <v xml:space="preserve">100337000   </v>
          </cell>
          <cell r="C165" t="str">
            <v>Empire Elementary District</v>
          </cell>
          <cell r="D165">
            <v>5375.61</v>
          </cell>
        </row>
        <row r="166">
          <cell r="A166">
            <v>4416</v>
          </cell>
          <cell r="B166" t="str">
            <v xml:space="preserve">100339000   </v>
          </cell>
          <cell r="C166" t="str">
            <v>Continental Elementary District</v>
          </cell>
          <cell r="D166">
            <v>123879.43</v>
          </cell>
        </row>
        <row r="167">
          <cell r="A167">
            <v>4417</v>
          </cell>
          <cell r="B167" t="str">
            <v xml:space="preserve">100344000   </v>
          </cell>
          <cell r="C167" t="str">
            <v>Redington Elementary District</v>
          </cell>
          <cell r="D167">
            <v>713.35</v>
          </cell>
        </row>
        <row r="168">
          <cell r="A168">
            <v>4418</v>
          </cell>
          <cell r="B168" t="str">
            <v xml:space="preserve">100351000   </v>
          </cell>
          <cell r="C168" t="str">
            <v>Altar Valley Elementary District</v>
          </cell>
          <cell r="D168">
            <v>19078.23</v>
          </cell>
        </row>
        <row r="169">
          <cell r="A169">
            <v>89380</v>
          </cell>
          <cell r="B169" t="str">
            <v xml:space="preserve">100811000   </v>
          </cell>
          <cell r="C169" t="str">
            <v>Pima County JTED</v>
          </cell>
          <cell r="D169">
            <v>0</v>
          </cell>
        </row>
        <row r="170">
          <cell r="A170">
            <v>4435</v>
          </cell>
          <cell r="B170" t="str">
            <v xml:space="preserve">110100000   </v>
          </cell>
          <cell r="C170" t="str">
            <v>Mary C O'Brien Accommodation District</v>
          </cell>
          <cell r="D170">
            <v>0</v>
          </cell>
        </row>
        <row r="171">
          <cell r="A171">
            <v>4437</v>
          </cell>
          <cell r="B171" t="str">
            <v xml:space="preserve">110201000   </v>
          </cell>
          <cell r="C171" t="str">
            <v>Florence Unified School District</v>
          </cell>
          <cell r="D171">
            <v>224102.53</v>
          </cell>
        </row>
        <row r="172">
          <cell r="A172">
            <v>4438</v>
          </cell>
          <cell r="B172" t="str">
            <v xml:space="preserve">110203000   </v>
          </cell>
          <cell r="C172" t="str">
            <v>Ray Unified District</v>
          </cell>
          <cell r="D172">
            <v>8837.85</v>
          </cell>
        </row>
        <row r="173">
          <cell r="A173">
            <v>4439</v>
          </cell>
          <cell r="B173" t="str">
            <v xml:space="preserve">110208000   </v>
          </cell>
          <cell r="C173" t="str">
            <v>Mammoth-San Manuel Unified District</v>
          </cell>
          <cell r="D173">
            <v>11958.48</v>
          </cell>
        </row>
        <row r="174">
          <cell r="A174">
            <v>4440</v>
          </cell>
          <cell r="B174" t="str">
            <v xml:space="preserve">110215000   </v>
          </cell>
          <cell r="C174" t="str">
            <v>Superior Unified School District</v>
          </cell>
          <cell r="D174">
            <v>12071.92</v>
          </cell>
        </row>
        <row r="175">
          <cell r="A175">
            <v>4441</v>
          </cell>
          <cell r="B175" t="str">
            <v xml:space="preserve">110220000   </v>
          </cell>
          <cell r="C175" t="str">
            <v>Maricopa Unified School District</v>
          </cell>
          <cell r="D175">
            <v>354225.41</v>
          </cell>
        </row>
        <row r="176">
          <cell r="A176">
            <v>4442</v>
          </cell>
          <cell r="B176" t="str">
            <v xml:space="preserve">110221000   </v>
          </cell>
          <cell r="C176" t="str">
            <v>Coolidge Unified District</v>
          </cell>
          <cell r="D176">
            <v>35112.39</v>
          </cell>
        </row>
        <row r="177">
          <cell r="A177">
            <v>4443</v>
          </cell>
          <cell r="B177" t="str">
            <v xml:space="preserve">110243000   </v>
          </cell>
          <cell r="C177" t="str">
            <v>Apache Junction Unified District</v>
          </cell>
          <cell r="D177">
            <v>187525.99</v>
          </cell>
        </row>
        <row r="178">
          <cell r="A178">
            <v>4445</v>
          </cell>
          <cell r="B178" t="str">
            <v xml:space="preserve">110244000   </v>
          </cell>
          <cell r="C178" t="str">
            <v>J O Combs Unified School District</v>
          </cell>
          <cell r="D178">
            <v>129925.21</v>
          </cell>
        </row>
        <row r="179">
          <cell r="A179">
            <v>4444</v>
          </cell>
          <cell r="B179" t="str">
            <v xml:space="preserve">110302000   </v>
          </cell>
          <cell r="C179" t="str">
            <v>Oracle Elementary District</v>
          </cell>
          <cell r="D179">
            <v>127852.58</v>
          </cell>
        </row>
        <row r="180">
          <cell r="A180">
            <v>4446</v>
          </cell>
          <cell r="B180" t="str">
            <v xml:space="preserve">110404000   </v>
          </cell>
          <cell r="C180" t="str">
            <v>Casa Grande Elementary District</v>
          </cell>
          <cell r="D180">
            <v>68588.98</v>
          </cell>
        </row>
        <row r="181">
          <cell r="A181">
            <v>4447</v>
          </cell>
          <cell r="B181" t="str">
            <v xml:space="preserve">110405000   </v>
          </cell>
          <cell r="C181" t="str">
            <v>Red Rock Elementary District</v>
          </cell>
          <cell r="D181">
            <v>7530.03</v>
          </cell>
        </row>
        <row r="182">
          <cell r="A182">
            <v>4448</v>
          </cell>
          <cell r="B182" t="str">
            <v xml:space="preserve">110411000   </v>
          </cell>
          <cell r="C182" t="str">
            <v>Eloy Elementary District</v>
          </cell>
          <cell r="D182">
            <v>2758.29</v>
          </cell>
        </row>
        <row r="183">
          <cell r="A183">
            <v>4449</v>
          </cell>
          <cell r="B183" t="str">
            <v xml:space="preserve">110418000   </v>
          </cell>
          <cell r="C183" t="str">
            <v>Sacaton Elementary District</v>
          </cell>
          <cell r="D183">
            <v>0</v>
          </cell>
        </row>
        <row r="184">
          <cell r="A184">
            <v>4450</v>
          </cell>
          <cell r="B184" t="str">
            <v xml:space="preserve">110422000   </v>
          </cell>
          <cell r="C184" t="str">
            <v>Toltec School District</v>
          </cell>
          <cell r="D184">
            <v>14654.55</v>
          </cell>
        </row>
        <row r="185">
          <cell r="A185">
            <v>4451</v>
          </cell>
          <cell r="B185" t="str">
            <v xml:space="preserve">110424000   </v>
          </cell>
          <cell r="C185" t="str">
            <v>Stanfield Elementary District</v>
          </cell>
          <cell r="D185">
            <v>3919.46</v>
          </cell>
        </row>
        <row r="186">
          <cell r="A186">
            <v>4452</v>
          </cell>
          <cell r="B186" t="str">
            <v xml:space="preserve">110433000   </v>
          </cell>
          <cell r="C186" t="str">
            <v>Picacho Elementary District</v>
          </cell>
          <cell r="D186">
            <v>799.61</v>
          </cell>
        </row>
        <row r="187">
          <cell r="A187">
            <v>4453</v>
          </cell>
          <cell r="B187" t="str">
            <v xml:space="preserve">110502000   </v>
          </cell>
          <cell r="C187" t="str">
            <v>Casa Grande Union High School District</v>
          </cell>
          <cell r="D187">
            <v>86005.9</v>
          </cell>
        </row>
        <row r="188">
          <cell r="A188">
            <v>4454</v>
          </cell>
          <cell r="B188" t="str">
            <v xml:space="preserve">110540000   </v>
          </cell>
          <cell r="C188" t="str">
            <v>Santa Cruz Valley Union High School District</v>
          </cell>
          <cell r="D188">
            <v>11561.65</v>
          </cell>
        </row>
        <row r="189">
          <cell r="A189">
            <v>79385</v>
          </cell>
          <cell r="B189" t="str">
            <v xml:space="preserve">110801000   </v>
          </cell>
          <cell r="C189" t="str">
            <v>Central Arizona Valley Institute of Technology</v>
          </cell>
          <cell r="D189">
            <v>0</v>
          </cell>
        </row>
        <row r="190">
          <cell r="A190">
            <v>79391</v>
          </cell>
          <cell r="B190" t="str">
            <v xml:space="preserve">110802000   </v>
          </cell>
          <cell r="C190" t="str">
            <v>Cobre Valley Institute of Technology District</v>
          </cell>
          <cell r="D190">
            <v>0</v>
          </cell>
        </row>
        <row r="191">
          <cell r="A191">
            <v>4457</v>
          </cell>
          <cell r="B191" t="str">
            <v xml:space="preserve">120201000   </v>
          </cell>
          <cell r="C191" t="str">
            <v>Nogales Unified District</v>
          </cell>
          <cell r="D191">
            <v>31221.19</v>
          </cell>
        </row>
        <row r="192">
          <cell r="A192">
            <v>4458</v>
          </cell>
          <cell r="B192" t="str">
            <v xml:space="preserve">120235000   </v>
          </cell>
          <cell r="C192" t="str">
            <v>Santa Cruz Valley Unified District</v>
          </cell>
          <cell r="D192">
            <v>43022.48</v>
          </cell>
        </row>
        <row r="193">
          <cell r="A193">
            <v>4459</v>
          </cell>
          <cell r="B193" t="str">
            <v xml:space="preserve">120328000   </v>
          </cell>
          <cell r="C193" t="str">
            <v>Santa Cruz Elementary District</v>
          </cell>
          <cell r="D193">
            <v>6244.75</v>
          </cell>
        </row>
        <row r="194">
          <cell r="A194">
            <v>4460</v>
          </cell>
          <cell r="B194" t="str">
            <v xml:space="preserve">120406000   </v>
          </cell>
          <cell r="C194" t="str">
            <v>Patagonia Elementary District</v>
          </cell>
          <cell r="D194">
            <v>4721.6099999999997</v>
          </cell>
        </row>
        <row r="195">
          <cell r="A195">
            <v>4461</v>
          </cell>
          <cell r="B195" t="str">
            <v xml:space="preserve">120425000   </v>
          </cell>
          <cell r="C195" t="str">
            <v>Sonoita Elementary District</v>
          </cell>
          <cell r="D195">
            <v>11032.75</v>
          </cell>
        </row>
        <row r="196">
          <cell r="A196">
            <v>4462</v>
          </cell>
          <cell r="B196" t="str">
            <v xml:space="preserve">120520000   </v>
          </cell>
          <cell r="C196" t="str">
            <v>Patagonia Union High School District</v>
          </cell>
          <cell r="D196">
            <v>15754.36</v>
          </cell>
        </row>
        <row r="197">
          <cell r="A197">
            <v>79379</v>
          </cell>
          <cell r="B197" t="str">
            <v xml:space="preserve">130199000   </v>
          </cell>
          <cell r="C197" t="str">
            <v>Yavapai Accommodation School District</v>
          </cell>
          <cell r="D197">
            <v>0</v>
          </cell>
        </row>
        <row r="198">
          <cell r="A198">
            <v>4466</v>
          </cell>
          <cell r="B198" t="str">
            <v xml:space="preserve">130201000   </v>
          </cell>
          <cell r="C198" t="str">
            <v>Prescott Unified District</v>
          </cell>
          <cell r="D198">
            <v>346136.8</v>
          </cell>
        </row>
        <row r="199">
          <cell r="A199">
            <v>4467</v>
          </cell>
          <cell r="B199" t="str">
            <v xml:space="preserve">130209000   </v>
          </cell>
          <cell r="C199" t="str">
            <v>Sedona-Oak Creek JUSD #9</v>
          </cell>
          <cell r="D199">
            <v>68148.05</v>
          </cell>
        </row>
        <row r="200">
          <cell r="A200">
            <v>4468</v>
          </cell>
          <cell r="B200" t="str">
            <v xml:space="preserve">130220000   </v>
          </cell>
          <cell r="C200" t="str">
            <v>Bagdad Unified District</v>
          </cell>
          <cell r="D200">
            <v>331.11</v>
          </cell>
        </row>
        <row r="201">
          <cell r="A201">
            <v>4469</v>
          </cell>
          <cell r="B201" t="str">
            <v xml:space="preserve">130222000   </v>
          </cell>
          <cell r="C201" t="str">
            <v>Humboldt Unified District</v>
          </cell>
          <cell r="D201">
            <v>258744.31</v>
          </cell>
        </row>
        <row r="202">
          <cell r="A202">
            <v>4470</v>
          </cell>
          <cell r="B202" t="str">
            <v xml:space="preserve">130228000   </v>
          </cell>
          <cell r="C202" t="str">
            <v>Camp Verde Unified District</v>
          </cell>
          <cell r="D202">
            <v>41260.07</v>
          </cell>
        </row>
        <row r="203">
          <cell r="A203">
            <v>4471</v>
          </cell>
          <cell r="B203" t="str">
            <v xml:space="preserve">130231000   </v>
          </cell>
          <cell r="C203" t="str">
            <v>Ash Fork Joint Unified District</v>
          </cell>
          <cell r="D203">
            <v>6169.05</v>
          </cell>
        </row>
        <row r="204">
          <cell r="A204">
            <v>4472</v>
          </cell>
          <cell r="B204" t="str">
            <v xml:space="preserve">130240000   </v>
          </cell>
          <cell r="C204" t="str">
            <v>Seligman Unified District</v>
          </cell>
          <cell r="D204">
            <v>3837.23</v>
          </cell>
        </row>
        <row r="205">
          <cell r="A205">
            <v>4473</v>
          </cell>
          <cell r="B205" t="str">
            <v xml:space="preserve">130243000   </v>
          </cell>
          <cell r="C205" t="str">
            <v>Mayer Unified School District</v>
          </cell>
          <cell r="D205">
            <v>18547.43</v>
          </cell>
        </row>
        <row r="206">
          <cell r="A206">
            <v>4474</v>
          </cell>
          <cell r="B206" t="str">
            <v xml:space="preserve">130251000   </v>
          </cell>
          <cell r="C206" t="str">
            <v>Chino Valley Unified District</v>
          </cell>
          <cell r="D206">
            <v>101046.55</v>
          </cell>
        </row>
        <row r="207">
          <cell r="A207">
            <v>4475</v>
          </cell>
          <cell r="B207" t="str">
            <v xml:space="preserve">130302000   </v>
          </cell>
          <cell r="C207" t="str">
            <v>Williamson Valley Elementary School District</v>
          </cell>
          <cell r="D207">
            <v>5532.55</v>
          </cell>
        </row>
        <row r="208">
          <cell r="A208">
            <v>4476</v>
          </cell>
          <cell r="B208" t="str">
            <v xml:space="preserve">130307000   </v>
          </cell>
          <cell r="C208" t="str">
            <v>Walnut Grove Elementary District</v>
          </cell>
          <cell r="D208">
            <v>65.709999999999994</v>
          </cell>
        </row>
        <row r="209">
          <cell r="A209">
            <v>4478</v>
          </cell>
          <cell r="B209" t="str">
            <v xml:space="preserve">130315000   </v>
          </cell>
          <cell r="C209" t="str">
            <v>Skull Valley Elementary District</v>
          </cell>
          <cell r="D209">
            <v>4321.74</v>
          </cell>
        </row>
        <row r="210">
          <cell r="A210">
            <v>4479</v>
          </cell>
          <cell r="B210" t="str">
            <v xml:space="preserve">130317000   </v>
          </cell>
          <cell r="C210" t="str">
            <v>Congress Elementary District</v>
          </cell>
          <cell r="D210">
            <v>15042.7</v>
          </cell>
        </row>
        <row r="211">
          <cell r="A211">
            <v>4480</v>
          </cell>
          <cell r="B211" t="str">
            <v xml:space="preserve">130323000   </v>
          </cell>
          <cell r="C211" t="str">
            <v>Kirkland Elementary District</v>
          </cell>
          <cell r="D211">
            <v>4489.32</v>
          </cell>
        </row>
        <row r="212">
          <cell r="A212">
            <v>4481</v>
          </cell>
          <cell r="B212" t="str">
            <v xml:space="preserve">130326000   </v>
          </cell>
          <cell r="C212" t="str">
            <v>Beaver Creek Elementary District</v>
          </cell>
          <cell r="D212">
            <v>20065.23</v>
          </cell>
        </row>
        <row r="213">
          <cell r="A213">
            <v>4482</v>
          </cell>
          <cell r="B213" t="str">
            <v xml:space="preserve">130335000   </v>
          </cell>
          <cell r="C213" t="str">
            <v>Hillside Elementary District</v>
          </cell>
          <cell r="D213">
            <v>490.46</v>
          </cell>
        </row>
        <row r="214">
          <cell r="A214">
            <v>4483</v>
          </cell>
          <cell r="B214" t="str">
            <v xml:space="preserve">130341000   </v>
          </cell>
          <cell r="C214" t="str">
            <v>Crown King Elementary District</v>
          </cell>
          <cell r="D214">
            <v>621.5</v>
          </cell>
        </row>
        <row r="215">
          <cell r="A215">
            <v>4484</v>
          </cell>
          <cell r="B215" t="str">
            <v xml:space="preserve">130350000   </v>
          </cell>
          <cell r="C215" t="str">
            <v>Canon Elementary District</v>
          </cell>
          <cell r="D215">
            <v>10206.64</v>
          </cell>
        </row>
        <row r="216">
          <cell r="A216">
            <v>4485</v>
          </cell>
          <cell r="B216" t="str">
            <v xml:space="preserve">130352000   </v>
          </cell>
          <cell r="C216" t="str">
            <v>Yarnell Elementary District</v>
          </cell>
          <cell r="D216">
            <v>6139.99</v>
          </cell>
        </row>
        <row r="217">
          <cell r="A217">
            <v>4486</v>
          </cell>
          <cell r="B217" t="str">
            <v xml:space="preserve">130403000   </v>
          </cell>
          <cell r="C217" t="str">
            <v>Clarkdale-Jerome Elementary District</v>
          </cell>
          <cell r="D217">
            <v>12276.98</v>
          </cell>
        </row>
        <row r="218">
          <cell r="A218">
            <v>4487</v>
          </cell>
          <cell r="B218" t="str">
            <v xml:space="preserve">130406000   </v>
          </cell>
          <cell r="C218" t="str">
            <v>Cottonwood-Oak Creek Elementary District</v>
          </cell>
          <cell r="D218">
            <v>64457.55</v>
          </cell>
        </row>
        <row r="219">
          <cell r="A219">
            <v>4488</v>
          </cell>
          <cell r="B219" t="str">
            <v xml:space="preserve">130504000   </v>
          </cell>
          <cell r="C219" t="str">
            <v>Mingus Union High School District</v>
          </cell>
          <cell r="D219">
            <v>73354.289999999994</v>
          </cell>
        </row>
        <row r="220">
          <cell r="A220">
            <v>79397</v>
          </cell>
          <cell r="B220" t="str">
            <v xml:space="preserve">130801000   </v>
          </cell>
          <cell r="C220" t="str">
            <v>Valley Academy for Career and Technology Education</v>
          </cell>
          <cell r="D220">
            <v>0</v>
          </cell>
        </row>
        <row r="221">
          <cell r="A221">
            <v>90090</v>
          </cell>
          <cell r="B221" t="str">
            <v xml:space="preserve">130802000   </v>
          </cell>
          <cell r="C221" t="str">
            <v>Mountain Institute JTED</v>
          </cell>
          <cell r="D221">
            <v>0</v>
          </cell>
        </row>
        <row r="222">
          <cell r="A222">
            <v>4499</v>
          </cell>
          <cell r="B222" t="str">
            <v xml:space="preserve">140401000   </v>
          </cell>
          <cell r="C222" t="str">
            <v>Yuma Elementary District</v>
          </cell>
          <cell r="D222">
            <v>126722.86</v>
          </cell>
        </row>
        <row r="223">
          <cell r="A223">
            <v>4500</v>
          </cell>
          <cell r="B223" t="str">
            <v xml:space="preserve">140411000   </v>
          </cell>
          <cell r="C223" t="str">
            <v>Somerton Elementary District</v>
          </cell>
          <cell r="D223">
            <v>19580.39</v>
          </cell>
        </row>
        <row r="224">
          <cell r="A224">
            <v>4501</v>
          </cell>
          <cell r="B224" t="str">
            <v xml:space="preserve">140413000   </v>
          </cell>
          <cell r="C224" t="str">
            <v>Crane Elementary District</v>
          </cell>
          <cell r="D224">
            <v>63555.21</v>
          </cell>
        </row>
        <row r="225">
          <cell r="A225">
            <v>4502</v>
          </cell>
          <cell r="B225" t="str">
            <v xml:space="preserve">140416000   </v>
          </cell>
          <cell r="C225" t="str">
            <v>Hyder Elementary District</v>
          </cell>
          <cell r="D225">
            <v>239.28</v>
          </cell>
        </row>
        <row r="226">
          <cell r="A226">
            <v>4503</v>
          </cell>
          <cell r="B226" t="str">
            <v xml:space="preserve">140417000   </v>
          </cell>
          <cell r="C226" t="str">
            <v>Mohawk Valley Elementary District</v>
          </cell>
          <cell r="D226">
            <v>1362.28</v>
          </cell>
        </row>
        <row r="227">
          <cell r="A227">
            <v>4504</v>
          </cell>
          <cell r="B227" t="str">
            <v xml:space="preserve">140424000   </v>
          </cell>
          <cell r="C227" t="str">
            <v>Wellton Elementary District</v>
          </cell>
          <cell r="D227">
            <v>4159.84</v>
          </cell>
        </row>
        <row r="228">
          <cell r="A228">
            <v>4505</v>
          </cell>
          <cell r="B228" t="str">
            <v xml:space="preserve">140432000   </v>
          </cell>
          <cell r="C228" t="str">
            <v>Gadsden Elementary District</v>
          </cell>
          <cell r="D228">
            <v>21115.96</v>
          </cell>
        </row>
        <row r="229">
          <cell r="A229">
            <v>4506</v>
          </cell>
          <cell r="B229" t="str">
            <v xml:space="preserve">140550000   </v>
          </cell>
          <cell r="C229" t="str">
            <v>Antelope Union High School District</v>
          </cell>
          <cell r="D229">
            <v>5761.4</v>
          </cell>
        </row>
        <row r="230">
          <cell r="A230">
            <v>4507</v>
          </cell>
          <cell r="B230" t="str">
            <v xml:space="preserve">140570000   </v>
          </cell>
          <cell r="C230" t="str">
            <v>Yuma Union High School District</v>
          </cell>
          <cell r="D230">
            <v>231050.74</v>
          </cell>
        </row>
        <row r="231">
          <cell r="A231">
            <v>92705</v>
          </cell>
          <cell r="B231" t="str">
            <v xml:space="preserve">140801000   </v>
          </cell>
          <cell r="C231" t="str">
            <v>Southwest Technical Education District of Yuma (STEDY)</v>
          </cell>
          <cell r="D231">
            <v>0</v>
          </cell>
        </row>
        <row r="232">
          <cell r="A232">
            <v>4510</v>
          </cell>
          <cell r="B232" t="str">
            <v xml:space="preserve">150227000   </v>
          </cell>
          <cell r="C232" t="str">
            <v>Parker Unified School District</v>
          </cell>
          <cell r="D232">
            <v>0</v>
          </cell>
        </row>
        <row r="233">
          <cell r="A233">
            <v>4511</v>
          </cell>
          <cell r="B233" t="str">
            <v xml:space="preserve">150404000   </v>
          </cell>
          <cell r="C233" t="str">
            <v>Quartzsite Elementary District</v>
          </cell>
          <cell r="D233">
            <v>4362.8100000000004</v>
          </cell>
        </row>
        <row r="234">
          <cell r="A234">
            <v>4512</v>
          </cell>
          <cell r="B234" t="str">
            <v xml:space="preserve">150419000   </v>
          </cell>
          <cell r="C234" t="str">
            <v>Wenden Elementary District</v>
          </cell>
          <cell r="D234">
            <v>425.02</v>
          </cell>
        </row>
        <row r="235">
          <cell r="A235">
            <v>4513</v>
          </cell>
          <cell r="B235" t="str">
            <v xml:space="preserve">150426000   </v>
          </cell>
          <cell r="C235" t="str">
            <v>Bouse Elementary District</v>
          </cell>
          <cell r="D235">
            <v>1451.42</v>
          </cell>
        </row>
        <row r="236">
          <cell r="A236">
            <v>4514</v>
          </cell>
          <cell r="B236" t="str">
            <v xml:space="preserve">150430000   </v>
          </cell>
          <cell r="C236" t="str">
            <v>Salome Consolidated Elementary District</v>
          </cell>
          <cell r="D236">
            <v>2535.63</v>
          </cell>
        </row>
        <row r="237">
          <cell r="A237">
            <v>4515</v>
          </cell>
          <cell r="B237" t="str">
            <v xml:space="preserve">150576000   </v>
          </cell>
          <cell r="C237" t="str">
            <v>Bicentennial Union High School District</v>
          </cell>
          <cell r="D237">
            <v>5432.18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No Payment"/>
      <sheetName val="CM_PM Compare"/>
      <sheetName val="Current Month Status"/>
      <sheetName val="Exceeding Cap"/>
      <sheetName val="Payment Adjustments"/>
      <sheetName val="Audit Expense"/>
    </sheetNames>
    <sheetDataSet>
      <sheetData sheetId="0"/>
      <sheetData sheetId="1"/>
      <sheetData sheetId="2"/>
      <sheetData sheetId="3">
        <row r="1">
          <cell r="B1" t="str">
            <v>EntityID</v>
          </cell>
          <cell r="C1" t="str">
            <v>CTD</v>
          </cell>
          <cell r="D1" t="str">
            <v>Name</v>
          </cell>
        </row>
        <row r="2">
          <cell r="B2">
            <v>79457</v>
          </cell>
          <cell r="C2" t="str">
            <v>138761</v>
          </cell>
          <cell r="D2" t="str">
            <v>A Center for Creative Education</v>
          </cell>
        </row>
        <row r="3">
          <cell r="B3">
            <v>90199</v>
          </cell>
          <cell r="C3" t="str">
            <v>108734</v>
          </cell>
          <cell r="D3" t="str">
            <v>Academy Del Sol, Inc.</v>
          </cell>
        </row>
        <row r="4">
          <cell r="B4">
            <v>85540</v>
          </cell>
          <cell r="C4" t="str">
            <v>088704</v>
          </cell>
          <cell r="D4" t="str">
            <v>Academy of Building Industries, Inc.</v>
          </cell>
        </row>
        <row r="5">
          <cell r="B5">
            <v>90878</v>
          </cell>
          <cell r="C5" t="str">
            <v>078242</v>
          </cell>
          <cell r="D5" t="str">
            <v>Academy of Mathematics and Science South, Inc.</v>
          </cell>
        </row>
        <row r="6">
          <cell r="B6">
            <v>92768</v>
          </cell>
          <cell r="C6" t="str">
            <v>078270</v>
          </cell>
          <cell r="D6" t="str">
            <v>Academy of Mathematics and Science, Inc.</v>
          </cell>
        </row>
        <row r="7">
          <cell r="B7">
            <v>79961</v>
          </cell>
          <cell r="C7" t="str">
            <v>108713</v>
          </cell>
          <cell r="D7" t="str">
            <v>Academy of Mathematics and Science, Inc.</v>
          </cell>
        </row>
        <row r="8">
          <cell r="B8">
            <v>78897</v>
          </cell>
          <cell r="C8" t="str">
            <v>108665</v>
          </cell>
          <cell r="D8" t="str">
            <v>Academy of Tucson, Inc.</v>
          </cell>
        </row>
        <row r="9">
          <cell r="B9">
            <v>79213</v>
          </cell>
          <cell r="C9" t="str">
            <v>078794</v>
          </cell>
          <cell r="D9" t="str">
            <v>Academy with Community Partners  Inc</v>
          </cell>
        </row>
        <row r="10">
          <cell r="B10">
            <v>6364</v>
          </cell>
          <cell r="C10" t="str">
            <v>108767</v>
          </cell>
          <cell r="D10" t="str">
            <v>Accelerated Elementary and Secondary Schools</v>
          </cell>
        </row>
        <row r="11">
          <cell r="B11">
            <v>4297</v>
          </cell>
          <cell r="C11" t="str">
            <v>078979</v>
          </cell>
          <cell r="D11" t="str">
            <v>Accelerated Learning Center, Inc.</v>
          </cell>
        </row>
        <row r="12">
          <cell r="B12">
            <v>4325</v>
          </cell>
          <cell r="C12" t="str">
            <v>078701</v>
          </cell>
          <cell r="D12" t="str">
            <v>Acclaim Charter School</v>
          </cell>
        </row>
        <row r="13">
          <cell r="B13">
            <v>79437</v>
          </cell>
          <cell r="C13" t="str">
            <v>138760</v>
          </cell>
          <cell r="D13" t="str">
            <v>Acorn Montessori Charter School</v>
          </cell>
        </row>
        <row r="14">
          <cell r="B14">
            <v>79053</v>
          </cell>
          <cell r="C14" t="str">
            <v>078793</v>
          </cell>
          <cell r="D14" t="str">
            <v>AIBT Non-Profit Charter High School - Phoenix</v>
          </cell>
        </row>
        <row r="15">
          <cell r="B15">
            <v>449790</v>
          </cell>
          <cell r="C15" t="str">
            <v>078286</v>
          </cell>
          <cell r="D15" t="str">
            <v>AIBT Non-Profit Charter High School, Inc.</v>
          </cell>
        </row>
        <row r="16">
          <cell r="B16">
            <v>5978</v>
          </cell>
          <cell r="C16" t="str">
            <v>118705</v>
          </cell>
          <cell r="D16" t="str">
            <v>Akimel O Otham Pee Posh Charter School, Inc.</v>
          </cell>
        </row>
        <row r="17">
          <cell r="B17">
            <v>78966</v>
          </cell>
          <cell r="C17" t="str">
            <v>118706</v>
          </cell>
          <cell r="D17" t="str">
            <v>Akimel O'Otham Pee Posh Charter School, Inc.</v>
          </cell>
        </row>
        <row r="18">
          <cell r="B18">
            <v>79969</v>
          </cell>
          <cell r="C18" t="str">
            <v>078967</v>
          </cell>
          <cell r="D18" t="str">
            <v>All Aboard Charter School</v>
          </cell>
        </row>
        <row r="19">
          <cell r="B19">
            <v>4347</v>
          </cell>
          <cell r="C19" t="str">
            <v>078724</v>
          </cell>
          <cell r="D19" t="str">
            <v>Allen-Cochran Enterprises, Inc.</v>
          </cell>
        </row>
        <row r="20">
          <cell r="B20">
            <v>79215</v>
          </cell>
          <cell r="C20" t="str">
            <v>078989</v>
          </cell>
          <cell r="D20" t="str">
            <v>American Basic Schools LLC</v>
          </cell>
        </row>
        <row r="21">
          <cell r="B21">
            <v>80995</v>
          </cell>
          <cell r="C21" t="str">
            <v>108794</v>
          </cell>
          <cell r="D21" t="str">
            <v>American Charter Schools Foundation d.b.a. Alta Vista High School</v>
          </cell>
        </row>
        <row r="22">
          <cell r="B22">
            <v>79883</v>
          </cell>
          <cell r="C22" t="str">
            <v>118703</v>
          </cell>
          <cell r="D22" t="str">
            <v>American Charter Schools Foundation d.b.a. Apache Trail High School</v>
          </cell>
        </row>
        <row r="23">
          <cell r="B23">
            <v>79874</v>
          </cell>
          <cell r="C23" t="str">
            <v>078950</v>
          </cell>
          <cell r="D23" t="str">
            <v>American Charter Schools Foundation d.b.a. Crestview College Preparatory High Sc</v>
          </cell>
        </row>
        <row r="24">
          <cell r="B24">
            <v>79872</v>
          </cell>
          <cell r="C24" t="str">
            <v>078947</v>
          </cell>
          <cell r="D24" t="str">
            <v>American Charter Schools Foundation d.b.a. Desert Hills High School</v>
          </cell>
        </row>
        <row r="25">
          <cell r="B25">
            <v>79873</v>
          </cell>
          <cell r="C25" t="str">
            <v>078948</v>
          </cell>
          <cell r="D25" t="str">
            <v>American Charter Schools Foundation d.b.a. Estrella High School</v>
          </cell>
        </row>
        <row r="26">
          <cell r="B26">
            <v>79875</v>
          </cell>
          <cell r="C26" t="str">
            <v>078951</v>
          </cell>
          <cell r="D26" t="str">
            <v>American Charter Schools Foundation d.b.a. Peoria Accelerated High School</v>
          </cell>
        </row>
        <row r="27">
          <cell r="B27">
            <v>80989</v>
          </cell>
          <cell r="C27" t="str">
            <v>078983</v>
          </cell>
          <cell r="D27" t="str">
            <v>American Charter Schools Foundation d.b.a. South Pointe High School</v>
          </cell>
        </row>
        <row r="28">
          <cell r="B28">
            <v>88334</v>
          </cell>
          <cell r="C28" t="str">
            <v>078517</v>
          </cell>
          <cell r="D28" t="str">
            <v>American Charter Schools Foundation d.b.a. South Ridge High School</v>
          </cell>
        </row>
        <row r="29">
          <cell r="B29">
            <v>79877</v>
          </cell>
          <cell r="C29" t="str">
            <v>078953</v>
          </cell>
          <cell r="D29" t="str">
            <v>American Charter Schools Foundation d.b.a. Sun Valley High School</v>
          </cell>
        </row>
        <row r="30">
          <cell r="B30">
            <v>79879</v>
          </cell>
          <cell r="C30" t="str">
            <v>078956</v>
          </cell>
          <cell r="D30" t="str">
            <v>American Charter Schools Foundation d.b.a. West Phoenix High School</v>
          </cell>
        </row>
        <row r="31">
          <cell r="B31">
            <v>6365</v>
          </cell>
          <cell r="C31" t="str">
            <v>138754</v>
          </cell>
          <cell r="D31" t="str">
            <v>American Heritage Academy</v>
          </cell>
        </row>
        <row r="32">
          <cell r="B32">
            <v>4348</v>
          </cell>
          <cell r="C32" t="str">
            <v>078725</v>
          </cell>
          <cell r="D32" t="str">
            <v>American Leadership Academy, Inc.</v>
          </cell>
        </row>
        <row r="33">
          <cell r="B33">
            <v>79461</v>
          </cell>
          <cell r="C33" t="str">
            <v>078926</v>
          </cell>
          <cell r="D33" t="str">
            <v>American Virtual Academy</v>
          </cell>
        </row>
        <row r="34">
          <cell r="B34">
            <v>90532</v>
          </cell>
          <cell r="C34" t="str">
            <v>078525</v>
          </cell>
          <cell r="D34" t="str">
            <v>Anthem Preparatory Academy</v>
          </cell>
        </row>
        <row r="35">
          <cell r="B35">
            <v>79426</v>
          </cell>
          <cell r="C35" t="str">
            <v>108785</v>
          </cell>
          <cell r="D35" t="str">
            <v>Aprender Tucson</v>
          </cell>
        </row>
        <row r="36">
          <cell r="B36">
            <v>92980</v>
          </cell>
          <cell r="C36" t="str">
            <v>118721</v>
          </cell>
          <cell r="D36" t="str">
            <v>ARCHES Academy</v>
          </cell>
        </row>
        <row r="37">
          <cell r="B37">
            <v>92312</v>
          </cell>
          <cell r="C37" t="str">
            <v>078247</v>
          </cell>
          <cell r="D37" t="str">
            <v>Archway Classical Academy Arete</v>
          </cell>
        </row>
        <row r="38">
          <cell r="B38">
            <v>90917</v>
          </cell>
          <cell r="C38" t="str">
            <v>078597</v>
          </cell>
          <cell r="D38" t="str">
            <v>Archway Classical Academy Chandler</v>
          </cell>
        </row>
        <row r="39">
          <cell r="B39">
            <v>92314</v>
          </cell>
          <cell r="C39" t="str">
            <v>078248</v>
          </cell>
          <cell r="D39" t="str">
            <v>Archway Classical Academy Cicero</v>
          </cell>
        </row>
        <row r="40">
          <cell r="B40">
            <v>91878</v>
          </cell>
          <cell r="C40" t="str">
            <v>078406</v>
          </cell>
          <cell r="D40" t="str">
            <v>Archway Classical Academy Glendale</v>
          </cell>
        </row>
        <row r="41">
          <cell r="B41">
            <v>92656</v>
          </cell>
          <cell r="C41" t="str">
            <v>078234</v>
          </cell>
          <cell r="D41" t="str">
            <v>Archway Classical Academy Lincoln</v>
          </cell>
        </row>
        <row r="42">
          <cell r="B42">
            <v>91758</v>
          </cell>
          <cell r="C42" t="str">
            <v>078214</v>
          </cell>
          <cell r="D42" t="str">
            <v>Archway Classical Academy North Phoenix</v>
          </cell>
        </row>
        <row r="43">
          <cell r="B43">
            <v>90857</v>
          </cell>
          <cell r="C43" t="str">
            <v>078590</v>
          </cell>
          <cell r="D43" t="str">
            <v>Archway Classical Academy Scottsdale</v>
          </cell>
        </row>
        <row r="44">
          <cell r="B44">
            <v>92704</v>
          </cell>
          <cell r="C44" t="str">
            <v>078266</v>
          </cell>
          <cell r="D44" t="str">
            <v>Archway Classical Academy Trivium East</v>
          </cell>
        </row>
        <row r="45">
          <cell r="B45">
            <v>90915</v>
          </cell>
          <cell r="C45" t="str">
            <v>078595</v>
          </cell>
          <cell r="D45" t="str">
            <v>Archway Classical Academy Trivium West</v>
          </cell>
        </row>
        <row r="46">
          <cell r="B46">
            <v>90916</v>
          </cell>
          <cell r="C46" t="str">
            <v>078596</v>
          </cell>
          <cell r="D46" t="str">
            <v>Archway Classical Academy Veritas</v>
          </cell>
        </row>
        <row r="47">
          <cell r="B47">
            <v>89486</v>
          </cell>
          <cell r="C47" t="str">
            <v>078527</v>
          </cell>
          <cell r="D47" t="str">
            <v>Arete Preparatory Academy</v>
          </cell>
        </row>
        <row r="48">
          <cell r="B48">
            <v>134379</v>
          </cell>
          <cell r="C48" t="str">
            <v>078412</v>
          </cell>
          <cell r="D48" t="str">
            <v>Arizona Agribusiness &amp; Equine Center INC.</v>
          </cell>
        </row>
        <row r="49">
          <cell r="B49">
            <v>91131</v>
          </cell>
          <cell r="C49" t="str">
            <v>138785</v>
          </cell>
          <cell r="D49" t="str">
            <v>Arizona Agribusiness &amp; Equine Center, Inc.</v>
          </cell>
        </row>
        <row r="50">
          <cell r="B50">
            <v>87403</v>
          </cell>
          <cell r="C50" t="str">
            <v>078510</v>
          </cell>
          <cell r="D50" t="str">
            <v>Arizona Agribusiness &amp; Equine Center, Inc.</v>
          </cell>
        </row>
        <row r="51">
          <cell r="B51">
            <v>90779</v>
          </cell>
          <cell r="C51" t="str">
            <v>078587</v>
          </cell>
          <cell r="D51" t="str">
            <v>Arizona Agribusiness &amp; Equine Center, Inc.</v>
          </cell>
        </row>
        <row r="52">
          <cell r="B52">
            <v>85816</v>
          </cell>
          <cell r="C52" t="str">
            <v>078993</v>
          </cell>
          <cell r="D52" t="str">
            <v>Arizona Agribusiness &amp; Equine Center, Inc.</v>
          </cell>
        </row>
        <row r="53">
          <cell r="B53">
            <v>4331</v>
          </cell>
          <cell r="C53" t="str">
            <v>078707</v>
          </cell>
          <cell r="D53" t="str">
            <v>Arizona Agribusiness &amp; Equine Center, Inc.</v>
          </cell>
        </row>
        <row r="54">
          <cell r="B54">
            <v>91958</v>
          </cell>
          <cell r="C54" t="str">
            <v>078226</v>
          </cell>
          <cell r="D54" t="str">
            <v>Arizona Autism Charter Schools, Inc.</v>
          </cell>
        </row>
        <row r="55">
          <cell r="B55">
            <v>4346</v>
          </cell>
          <cell r="C55" t="str">
            <v>078723</v>
          </cell>
          <cell r="D55" t="str">
            <v>Arizona Call-a-Teen Youth Resources, Inc.</v>
          </cell>
        </row>
        <row r="56">
          <cell r="B56">
            <v>79947</v>
          </cell>
          <cell r="C56" t="str">
            <v>108709</v>
          </cell>
          <cell r="D56" t="str">
            <v>Arizona Community Development Corporation</v>
          </cell>
        </row>
        <row r="57">
          <cell r="B57">
            <v>87407</v>
          </cell>
          <cell r="C57" t="str">
            <v>078511</v>
          </cell>
          <cell r="D57" t="str">
            <v>Arizona Connections Academy Charter School, Inc.</v>
          </cell>
        </row>
        <row r="58">
          <cell r="B58">
            <v>90758</v>
          </cell>
          <cell r="C58" t="str">
            <v>078582</v>
          </cell>
          <cell r="D58" t="str">
            <v>Arizona Education Solutions</v>
          </cell>
        </row>
        <row r="59">
          <cell r="B59">
            <v>92566</v>
          </cell>
          <cell r="C59" t="str">
            <v>078260</v>
          </cell>
          <cell r="D59" t="str">
            <v>Arizona Language Preparatory</v>
          </cell>
        </row>
        <row r="60">
          <cell r="B60">
            <v>85749</v>
          </cell>
          <cell r="C60" t="str">
            <v>078991</v>
          </cell>
          <cell r="D60" t="str">
            <v>Arizona Montessori Charter School at Anthem</v>
          </cell>
        </row>
        <row r="61">
          <cell r="B61">
            <v>4345</v>
          </cell>
          <cell r="C61" t="str">
            <v>078722</v>
          </cell>
          <cell r="D61" t="str">
            <v>Arizona School For The Arts</v>
          </cell>
        </row>
        <row r="62">
          <cell r="B62">
            <v>91053</v>
          </cell>
          <cell r="C62" t="str">
            <v>078598</v>
          </cell>
          <cell r="D62" t="str">
            <v>Arts Academy at Scottsdale, Inc.</v>
          </cell>
        </row>
        <row r="63">
          <cell r="B63">
            <v>91307</v>
          </cell>
          <cell r="C63" t="str">
            <v>078205</v>
          </cell>
          <cell r="D63" t="str">
            <v>ASU Preparatory Academy</v>
          </cell>
        </row>
        <row r="64">
          <cell r="B64">
            <v>89949</v>
          </cell>
          <cell r="C64" t="str">
            <v>078546</v>
          </cell>
          <cell r="D64" t="str">
            <v>ASU Preparatory Academy</v>
          </cell>
        </row>
        <row r="65">
          <cell r="B65">
            <v>92327</v>
          </cell>
          <cell r="C65" t="str">
            <v>078251</v>
          </cell>
          <cell r="D65" t="str">
            <v>ASU Preparatory Academy</v>
          </cell>
        </row>
        <row r="66">
          <cell r="B66">
            <v>91305</v>
          </cell>
          <cell r="C66" t="str">
            <v>078208</v>
          </cell>
          <cell r="D66" t="str">
            <v>ASU Preparatory Academy</v>
          </cell>
        </row>
        <row r="67">
          <cell r="B67">
            <v>91303</v>
          </cell>
          <cell r="C67" t="str">
            <v>078207</v>
          </cell>
          <cell r="D67" t="str">
            <v>ASU Preparatory Academy</v>
          </cell>
        </row>
        <row r="68">
          <cell r="B68">
            <v>346763</v>
          </cell>
          <cell r="C68" t="str">
            <v>078277</v>
          </cell>
          <cell r="D68" t="str">
            <v>ASU Preparatory Academy</v>
          </cell>
        </row>
        <row r="69">
          <cell r="B69">
            <v>631426</v>
          </cell>
          <cell r="C69" t="str">
            <v>078285</v>
          </cell>
          <cell r="D69" t="str">
            <v>ASU Preparatory Academy</v>
          </cell>
        </row>
        <row r="70">
          <cell r="B70">
            <v>92325</v>
          </cell>
          <cell r="C70" t="str">
            <v>078250</v>
          </cell>
          <cell r="D70" t="str">
            <v>ASU Preparatory Academy</v>
          </cell>
        </row>
        <row r="71">
          <cell r="B71">
            <v>92716</v>
          </cell>
          <cell r="C71" t="str">
            <v>078267</v>
          </cell>
          <cell r="D71" t="str">
            <v>ASU Preparatory Academy</v>
          </cell>
        </row>
        <row r="72">
          <cell r="B72">
            <v>90273</v>
          </cell>
          <cell r="C72" t="str">
            <v>078559</v>
          </cell>
          <cell r="D72" t="str">
            <v>ASU Preparatory Academy</v>
          </cell>
        </row>
        <row r="73">
          <cell r="B73">
            <v>92987</v>
          </cell>
          <cell r="C73" t="str">
            <v>118716</v>
          </cell>
          <cell r="D73" t="str">
            <v>ASU Preparatory Academy - Casa Grande</v>
          </cell>
        </row>
        <row r="74">
          <cell r="B74">
            <v>522074</v>
          </cell>
          <cell r="C74" t="str">
            <v>078284</v>
          </cell>
          <cell r="D74" t="str">
            <v>ASU Preparatory Academy Digital</v>
          </cell>
        </row>
        <row r="75">
          <cell r="B75">
            <v>79929</v>
          </cell>
          <cell r="C75" t="str">
            <v>078614</v>
          </cell>
          <cell r="D75" t="str">
            <v>Avondale Learning dba Precision Academy</v>
          </cell>
        </row>
        <row r="76">
          <cell r="B76">
            <v>89869</v>
          </cell>
          <cell r="C76" t="str">
            <v>078542</v>
          </cell>
          <cell r="D76" t="str">
            <v>AZ Compass Schools, Inc.</v>
          </cell>
        </row>
        <row r="77">
          <cell r="B77">
            <v>4508</v>
          </cell>
          <cell r="C77" t="str">
            <v>148757</v>
          </cell>
          <cell r="D77" t="str">
            <v>Az-Tec High School</v>
          </cell>
        </row>
        <row r="78">
          <cell r="B78">
            <v>79204</v>
          </cell>
          <cell r="C78" t="str">
            <v>078988</v>
          </cell>
          <cell r="D78" t="str">
            <v>Ball Charter Schools (Dobson)</v>
          </cell>
        </row>
        <row r="79">
          <cell r="B79">
            <v>4294</v>
          </cell>
          <cell r="C79" t="str">
            <v>078987</v>
          </cell>
          <cell r="D79" t="str">
            <v>Ball Charter Schools (Hearn)</v>
          </cell>
        </row>
        <row r="80">
          <cell r="B80">
            <v>90885</v>
          </cell>
          <cell r="C80" t="str">
            <v>078586</v>
          </cell>
          <cell r="D80" t="str">
            <v>Ball Charter Schools (Val Vista)</v>
          </cell>
        </row>
        <row r="81">
          <cell r="B81">
            <v>92863</v>
          </cell>
          <cell r="C81" t="str">
            <v>078272</v>
          </cell>
          <cell r="D81" t="str">
            <v>BASIS Charter Schools, Inc.</v>
          </cell>
        </row>
        <row r="82">
          <cell r="B82">
            <v>90862</v>
          </cell>
          <cell r="C82" t="str">
            <v>038707</v>
          </cell>
          <cell r="D82" t="str">
            <v>BASIS Charter Schools, Inc.</v>
          </cell>
        </row>
        <row r="83">
          <cell r="B83">
            <v>81078</v>
          </cell>
          <cell r="C83" t="str">
            <v>078736</v>
          </cell>
          <cell r="D83" t="str">
            <v>BASIS Charter Schools, Inc.</v>
          </cell>
        </row>
        <row r="84">
          <cell r="B84">
            <v>273398</v>
          </cell>
          <cell r="C84" t="str">
            <v>078283</v>
          </cell>
          <cell r="D84" t="str">
            <v>BASIS Charter Schools, Inc.</v>
          </cell>
        </row>
        <row r="85">
          <cell r="B85">
            <v>92865</v>
          </cell>
          <cell r="C85" t="str">
            <v>078273</v>
          </cell>
          <cell r="D85" t="str">
            <v>BASIS Charter Schools, Inc.</v>
          </cell>
        </row>
        <row r="86">
          <cell r="B86">
            <v>92318</v>
          </cell>
          <cell r="C86" t="str">
            <v>108404</v>
          </cell>
          <cell r="D86" t="str">
            <v>BASIS Charter Schools, Inc.</v>
          </cell>
        </row>
        <row r="87">
          <cell r="B87">
            <v>92320</v>
          </cell>
          <cell r="C87" t="str">
            <v>138786</v>
          </cell>
          <cell r="D87" t="str">
            <v>BASIS Charter Schools, Inc.</v>
          </cell>
        </row>
        <row r="88">
          <cell r="B88">
            <v>549803</v>
          </cell>
          <cell r="C88" t="str">
            <v>078282</v>
          </cell>
          <cell r="D88" t="str">
            <v>BASIS Charter Schools, Inc.</v>
          </cell>
        </row>
        <row r="89">
          <cell r="B89">
            <v>934316</v>
          </cell>
          <cell r="C89" t="str">
            <v>078418</v>
          </cell>
          <cell r="D89" t="str">
            <v>BASIS Charter Schools, Inc.</v>
          </cell>
        </row>
        <row r="90">
          <cell r="B90">
            <v>91309</v>
          </cell>
          <cell r="C90" t="str">
            <v>108737</v>
          </cell>
          <cell r="D90" t="str">
            <v>BASIS Charter Schools, Inc.</v>
          </cell>
        </row>
        <row r="91">
          <cell r="B91">
            <v>91280</v>
          </cell>
          <cell r="C91" t="str">
            <v>078403</v>
          </cell>
          <cell r="D91" t="str">
            <v>BASIS Charter Schools, Inc.</v>
          </cell>
        </row>
        <row r="92">
          <cell r="B92">
            <v>92997</v>
          </cell>
          <cell r="C92" t="str">
            <v>078236</v>
          </cell>
          <cell r="D92" t="str">
            <v>BASIS Charter Schools, Inc.</v>
          </cell>
        </row>
        <row r="93">
          <cell r="B93">
            <v>92736</v>
          </cell>
          <cell r="C93" t="str">
            <v>078268</v>
          </cell>
          <cell r="D93" t="str">
            <v>BASIS Charter Schools, Inc.</v>
          </cell>
        </row>
        <row r="94">
          <cell r="B94">
            <v>91339</v>
          </cell>
          <cell r="C94" t="str">
            <v>078212</v>
          </cell>
          <cell r="D94" t="str">
            <v>BASIS Charter Schools, Inc.</v>
          </cell>
        </row>
        <row r="95">
          <cell r="B95">
            <v>92734</v>
          </cell>
          <cell r="C95" t="str">
            <v>078269</v>
          </cell>
          <cell r="D95" t="str">
            <v>BASIS Charter Schools, Inc.</v>
          </cell>
        </row>
        <row r="96">
          <cell r="B96">
            <v>90841</v>
          </cell>
          <cell r="C96" t="str">
            <v>078588</v>
          </cell>
          <cell r="D96" t="str">
            <v>BASIS Charter Schools, Inc.</v>
          </cell>
        </row>
        <row r="97">
          <cell r="B97">
            <v>783027</v>
          </cell>
          <cell r="C97" t="str">
            <v>078288</v>
          </cell>
          <cell r="D97" t="str">
            <v>BASIS Charter Schools, Inc.</v>
          </cell>
        </row>
        <row r="98">
          <cell r="B98">
            <v>91949</v>
          </cell>
          <cell r="C98" t="str">
            <v>078225</v>
          </cell>
          <cell r="D98" t="str">
            <v>BASIS Charter Schools, Inc.</v>
          </cell>
        </row>
        <row r="99">
          <cell r="B99">
            <v>90842</v>
          </cell>
          <cell r="C99" t="str">
            <v>078589</v>
          </cell>
          <cell r="D99" t="str">
            <v>BASIS Charter Schools, Inc.</v>
          </cell>
        </row>
        <row r="100">
          <cell r="B100">
            <v>6361</v>
          </cell>
          <cell r="C100" t="str">
            <v>108725</v>
          </cell>
          <cell r="D100" t="str">
            <v>BASIS Charter Schools, Inc.</v>
          </cell>
        </row>
        <row r="101">
          <cell r="B101">
            <v>92349</v>
          </cell>
          <cell r="C101" t="str">
            <v>078231</v>
          </cell>
          <cell r="D101" t="str">
            <v>BASIS Charter Schools, Inc.</v>
          </cell>
        </row>
        <row r="102">
          <cell r="B102">
            <v>90508</v>
          </cell>
          <cell r="C102" t="str">
            <v>078575</v>
          </cell>
          <cell r="D102" t="str">
            <v>BASIS Charter Schools, Inc.</v>
          </cell>
        </row>
        <row r="103">
          <cell r="B103">
            <v>79983</v>
          </cell>
          <cell r="C103" t="str">
            <v>078972</v>
          </cell>
          <cell r="D103" t="str">
            <v>Bell Canyon Charter School, Inc</v>
          </cell>
        </row>
        <row r="104">
          <cell r="B104">
            <v>10972</v>
          </cell>
          <cell r="C104" t="str">
            <v>078766</v>
          </cell>
          <cell r="D104" t="str">
            <v>Benchmark School, Inc.</v>
          </cell>
        </row>
        <row r="105">
          <cell r="B105">
            <v>4355</v>
          </cell>
          <cell r="C105" t="str">
            <v>078754</v>
          </cell>
          <cell r="D105" t="str">
            <v>Benjamin Franklin Charter School - Queen Creek</v>
          </cell>
        </row>
        <row r="106">
          <cell r="B106">
            <v>89871</v>
          </cell>
          <cell r="C106" t="str">
            <v>108501</v>
          </cell>
          <cell r="D106" t="str">
            <v>Blue Adobe Project</v>
          </cell>
        </row>
        <row r="107">
          <cell r="B107">
            <v>81041</v>
          </cell>
          <cell r="C107" t="str">
            <v>078745</v>
          </cell>
          <cell r="D107" t="str">
            <v>Blueprint Education</v>
          </cell>
        </row>
        <row r="108">
          <cell r="B108">
            <v>4305</v>
          </cell>
          <cell r="C108" t="str">
            <v>078613</v>
          </cell>
          <cell r="D108" t="str">
            <v>Boys &amp; Girls Clubs of the East Valley dba Mesa Arts Academy</v>
          </cell>
        </row>
        <row r="109">
          <cell r="B109">
            <v>4362</v>
          </cell>
          <cell r="C109" t="str">
            <v>078762</v>
          </cell>
          <cell r="D109" t="str">
            <v>Bright Beginnings School, Inc.</v>
          </cell>
        </row>
        <row r="110">
          <cell r="B110">
            <v>90328</v>
          </cell>
          <cell r="C110" t="str">
            <v>078565</v>
          </cell>
          <cell r="D110" t="str">
            <v>CAFA, Inc. dba Learning Foundation and Performing Arts Alta Mesa</v>
          </cell>
        </row>
        <row r="111">
          <cell r="B111">
            <v>90327</v>
          </cell>
          <cell r="C111" t="str">
            <v>078564</v>
          </cell>
          <cell r="D111" t="str">
            <v>CAFA, Inc. dba Learning Foundation and Performing Arts Gilbert</v>
          </cell>
        </row>
        <row r="112">
          <cell r="B112">
            <v>79971</v>
          </cell>
          <cell r="C112" t="str">
            <v>098749</v>
          </cell>
          <cell r="D112" t="str">
            <v>CAFA, Inc. dba Learning Foundation Performing Arts School</v>
          </cell>
        </row>
        <row r="113">
          <cell r="B113">
            <v>79055</v>
          </cell>
          <cell r="C113" t="str">
            <v>078909</v>
          </cell>
          <cell r="D113" t="str">
            <v>Calibre Academy</v>
          </cell>
        </row>
        <row r="114">
          <cell r="B114">
            <v>78888</v>
          </cell>
          <cell r="C114" t="str">
            <v>078768</v>
          </cell>
          <cell r="D114" t="str">
            <v>Cambridge Academy  East,  Inc</v>
          </cell>
        </row>
        <row r="115">
          <cell r="B115">
            <v>79905</v>
          </cell>
          <cell r="C115" t="str">
            <v>078959</v>
          </cell>
          <cell r="D115" t="str">
            <v>Camelback Education, Inc</v>
          </cell>
        </row>
        <row r="116">
          <cell r="B116">
            <v>89758</v>
          </cell>
          <cell r="C116" t="str">
            <v>078534</v>
          </cell>
          <cell r="D116" t="str">
            <v>Candeo Schools, Inc.</v>
          </cell>
        </row>
        <row r="117">
          <cell r="B117">
            <v>81029</v>
          </cell>
          <cell r="C117" t="str">
            <v>108715</v>
          </cell>
          <cell r="D117" t="str">
            <v>Canyon Rose Academy, Inc.</v>
          </cell>
        </row>
        <row r="118">
          <cell r="B118">
            <v>78858</v>
          </cell>
          <cell r="C118" t="str">
            <v>108777</v>
          </cell>
          <cell r="D118" t="str">
            <v>Carden of Tucson, Inc.</v>
          </cell>
        </row>
        <row r="119">
          <cell r="B119">
            <v>4400</v>
          </cell>
          <cell r="C119" t="str">
            <v>098745</v>
          </cell>
          <cell r="D119" t="str">
            <v>Career Development, Inc.</v>
          </cell>
        </row>
        <row r="120">
          <cell r="B120">
            <v>79047</v>
          </cell>
          <cell r="C120" t="str">
            <v>078524</v>
          </cell>
          <cell r="D120" t="str">
            <v>Career Success Schools</v>
          </cell>
        </row>
        <row r="121">
          <cell r="B121">
            <v>80001</v>
          </cell>
          <cell r="C121" t="str">
            <v>148761</v>
          </cell>
          <cell r="D121" t="str">
            <v>Carpe Diem Collegiate High School</v>
          </cell>
        </row>
        <row r="122">
          <cell r="B122">
            <v>91934</v>
          </cell>
          <cell r="C122" t="str">
            <v>078218</v>
          </cell>
          <cell r="D122" t="str">
            <v>CASA Academy</v>
          </cell>
        </row>
        <row r="123">
          <cell r="B123">
            <v>4191</v>
          </cell>
          <cell r="C123" t="str">
            <v>028750</v>
          </cell>
          <cell r="D123" t="str">
            <v>Center for Academic Success, Inc.</v>
          </cell>
        </row>
        <row r="124">
          <cell r="B124">
            <v>6362</v>
          </cell>
          <cell r="C124" t="str">
            <v>078772</v>
          </cell>
          <cell r="D124" t="str">
            <v>Challenge School, Inc.</v>
          </cell>
        </row>
        <row r="125">
          <cell r="B125">
            <v>79886</v>
          </cell>
          <cell r="C125" t="str">
            <v>078957</v>
          </cell>
          <cell r="D125" t="str">
            <v>Challenger Basic School, Inc.</v>
          </cell>
        </row>
        <row r="126">
          <cell r="B126">
            <v>88299</v>
          </cell>
          <cell r="C126" t="str">
            <v>078515</v>
          </cell>
          <cell r="D126" t="str">
            <v>Chandler Preparatory Academy</v>
          </cell>
        </row>
        <row r="127">
          <cell r="B127">
            <v>90138</v>
          </cell>
          <cell r="C127" t="str">
            <v>078549</v>
          </cell>
          <cell r="D127" t="str">
            <v>Choice Academies, Inc.</v>
          </cell>
        </row>
        <row r="128">
          <cell r="B128">
            <v>5186</v>
          </cell>
          <cell r="C128" t="str">
            <v>078995</v>
          </cell>
          <cell r="D128" t="str">
            <v>Cholla Academy</v>
          </cell>
        </row>
        <row r="129">
          <cell r="B129">
            <v>92316</v>
          </cell>
          <cell r="C129" t="str">
            <v>078249</v>
          </cell>
          <cell r="D129" t="str">
            <v>Cicero Preparatory Academy</v>
          </cell>
        </row>
        <row r="130">
          <cell r="B130">
            <v>85448</v>
          </cell>
          <cell r="C130" t="str">
            <v>108720</v>
          </cell>
          <cell r="D130" t="str">
            <v>CITY Center for Collaborative Learning</v>
          </cell>
        </row>
        <row r="131">
          <cell r="B131">
            <v>81027</v>
          </cell>
          <cell r="C131" t="str">
            <v>028701</v>
          </cell>
          <cell r="D131" t="str">
            <v>Cochise Community Development Corporation</v>
          </cell>
        </row>
        <row r="132">
          <cell r="B132">
            <v>91773</v>
          </cell>
          <cell r="C132" t="str">
            <v>108909</v>
          </cell>
          <cell r="D132" t="str">
            <v>Collaborative Pathways, Inc.</v>
          </cell>
        </row>
        <row r="133">
          <cell r="B133">
            <v>79467</v>
          </cell>
          <cell r="C133" t="str">
            <v>108788</v>
          </cell>
          <cell r="D133" t="str">
            <v>Compass High School, Inc.</v>
          </cell>
        </row>
        <row r="134">
          <cell r="B134">
            <v>90533</v>
          </cell>
          <cell r="C134" t="str">
            <v>138501</v>
          </cell>
          <cell r="D134" t="str">
            <v>Compass Points International, Inc</v>
          </cell>
        </row>
        <row r="135">
          <cell r="B135">
            <v>89556</v>
          </cell>
          <cell r="C135" t="str">
            <v>078530</v>
          </cell>
          <cell r="D135" t="str">
            <v>Concordia Charter School, Inc.</v>
          </cell>
        </row>
        <row r="136">
          <cell r="B136">
            <v>79077</v>
          </cell>
          <cell r="C136" t="str">
            <v>078994</v>
          </cell>
          <cell r="D136" t="str">
            <v>Cornerstone Charter School,Inc</v>
          </cell>
        </row>
        <row r="137">
          <cell r="B137">
            <v>79988</v>
          </cell>
          <cell r="C137" t="str">
            <v>078975</v>
          </cell>
          <cell r="D137" t="str">
            <v>Cortez Park Charter Middle School, Inc.</v>
          </cell>
        </row>
        <row r="138">
          <cell r="B138">
            <v>79074</v>
          </cell>
          <cell r="C138" t="str">
            <v>078513</v>
          </cell>
          <cell r="D138" t="str">
            <v>Country Gardens Charter Schools</v>
          </cell>
        </row>
        <row r="139">
          <cell r="B139">
            <v>90331</v>
          </cell>
          <cell r="C139" t="str">
            <v>108505</v>
          </cell>
          <cell r="D139" t="str">
            <v>CPLC Community Schools dba Hiaki High School</v>
          </cell>
        </row>
        <row r="140">
          <cell r="B140">
            <v>80032</v>
          </cell>
          <cell r="C140" t="str">
            <v>108793</v>
          </cell>
          <cell r="D140" t="str">
            <v>CPLC Community Schools dba Toltecalli High School</v>
          </cell>
        </row>
        <row r="141">
          <cell r="B141">
            <v>92369</v>
          </cell>
          <cell r="C141" t="str">
            <v>078253</v>
          </cell>
          <cell r="D141" t="str">
            <v>Create Academy</v>
          </cell>
        </row>
        <row r="142">
          <cell r="B142">
            <v>79443</v>
          </cell>
          <cell r="C142" t="str">
            <v>078921</v>
          </cell>
          <cell r="D142" t="str">
            <v>Crown Charter School, Inc</v>
          </cell>
        </row>
        <row r="143">
          <cell r="B143">
            <v>89917</v>
          </cell>
          <cell r="C143" t="str">
            <v>078544</v>
          </cell>
          <cell r="D143" t="str">
            <v>Daisy Education Corporation dba Paragon Science Academy</v>
          </cell>
        </row>
        <row r="144">
          <cell r="B144">
            <v>79049</v>
          </cell>
          <cell r="C144" t="str">
            <v>108666</v>
          </cell>
          <cell r="D144" t="str">
            <v>Daisy Education Corporation dba Sonoran Science Academy</v>
          </cell>
        </row>
        <row r="145">
          <cell r="B145">
            <v>89914</v>
          </cell>
          <cell r="C145" t="str">
            <v>108502</v>
          </cell>
          <cell r="D145" t="str">
            <v>Daisy Education Corporation dba Sonoran Science Academy - Phoenix</v>
          </cell>
        </row>
        <row r="146">
          <cell r="B146">
            <v>89915</v>
          </cell>
          <cell r="C146" t="str">
            <v>108503</v>
          </cell>
          <cell r="D146" t="str">
            <v>Daisy Education Corporation dba Sonoran Science Academy East</v>
          </cell>
        </row>
        <row r="147">
          <cell r="B147">
            <v>90284</v>
          </cell>
          <cell r="C147" t="str">
            <v>108504</v>
          </cell>
          <cell r="D147" t="str">
            <v>Daisy Education Corporation dba. Sonoran Science Academy Davis Monthan</v>
          </cell>
        </row>
        <row r="148">
          <cell r="B148">
            <v>90541</v>
          </cell>
          <cell r="C148" t="str">
            <v>078577</v>
          </cell>
          <cell r="D148" t="str">
            <v>Daisy Education Corporation dba. Sonoran Science Academy Peoria</v>
          </cell>
        </row>
        <row r="149">
          <cell r="B149">
            <v>79496</v>
          </cell>
          <cell r="C149" t="str">
            <v>078934</v>
          </cell>
          <cell r="D149" t="str">
            <v>Deer Valley Charter Schools, Inc.</v>
          </cell>
        </row>
        <row r="150">
          <cell r="B150">
            <v>81099</v>
          </cell>
          <cell r="C150" t="str">
            <v>078621</v>
          </cell>
          <cell r="D150" t="str">
            <v>Desert Heights Charter Schools</v>
          </cell>
        </row>
        <row r="151">
          <cell r="B151">
            <v>79441</v>
          </cell>
          <cell r="C151" t="str">
            <v>108787</v>
          </cell>
          <cell r="D151" t="str">
            <v>Desert Rose Academy,Inc.</v>
          </cell>
        </row>
        <row r="152">
          <cell r="B152">
            <v>88308</v>
          </cell>
          <cell r="C152" t="str">
            <v>108732</v>
          </cell>
          <cell r="D152" t="str">
            <v>Desert Sky Community School, Inc.</v>
          </cell>
        </row>
        <row r="153">
          <cell r="B153">
            <v>92302</v>
          </cell>
          <cell r="C153" t="str">
            <v>088705</v>
          </cell>
          <cell r="D153" t="str">
            <v>Desert Star Academy</v>
          </cell>
        </row>
        <row r="154">
          <cell r="B154">
            <v>88321</v>
          </cell>
          <cell r="C154" t="str">
            <v>138714</v>
          </cell>
          <cell r="D154" t="str">
            <v>Desert Star Community School, Inc.</v>
          </cell>
        </row>
        <row r="155">
          <cell r="B155">
            <v>6258</v>
          </cell>
          <cell r="C155" t="str">
            <v>048701</v>
          </cell>
          <cell r="D155" t="str">
            <v>Destiny School, Inc.</v>
          </cell>
        </row>
        <row r="156">
          <cell r="B156">
            <v>6357</v>
          </cell>
          <cell r="C156" t="str">
            <v>058703</v>
          </cell>
          <cell r="D156" t="str">
            <v>Discovery Plus Academy</v>
          </cell>
        </row>
        <row r="157">
          <cell r="B157">
            <v>91170</v>
          </cell>
          <cell r="C157" t="str">
            <v>078202</v>
          </cell>
          <cell r="D157" t="str">
            <v>EAGLE College Prep Harmony, LLC</v>
          </cell>
        </row>
        <row r="158">
          <cell r="B158">
            <v>91938</v>
          </cell>
          <cell r="C158" t="str">
            <v>078222</v>
          </cell>
          <cell r="D158" t="str">
            <v>EAGLE College Prep Maryvale, LLC</v>
          </cell>
        </row>
        <row r="159">
          <cell r="B159">
            <v>91939</v>
          </cell>
          <cell r="C159" t="str">
            <v>078223</v>
          </cell>
          <cell r="D159" t="str">
            <v>EAGLE College Prep Mesa, LLC.</v>
          </cell>
        </row>
        <row r="160">
          <cell r="B160">
            <v>89850</v>
          </cell>
          <cell r="C160" t="str">
            <v>078541</v>
          </cell>
          <cell r="D160" t="str">
            <v>EAGLE South Mountain Charter, Inc.</v>
          </cell>
        </row>
        <row r="161">
          <cell r="B161">
            <v>87401</v>
          </cell>
          <cell r="C161" t="str">
            <v>078509</v>
          </cell>
          <cell r="D161" t="str">
            <v>East Mesa Charter Elementary School, Inc.</v>
          </cell>
        </row>
        <row r="162">
          <cell r="B162">
            <v>10971</v>
          </cell>
          <cell r="C162" t="str">
            <v>078683</v>
          </cell>
          <cell r="D162" t="str">
            <v>East Valley Academy</v>
          </cell>
        </row>
        <row r="163">
          <cell r="B163">
            <v>78833</v>
          </cell>
          <cell r="C163" t="str">
            <v>108781</v>
          </cell>
          <cell r="D163" t="str">
            <v>Eastpointe High School, Inc.</v>
          </cell>
        </row>
        <row r="164">
          <cell r="B164">
            <v>90506</v>
          </cell>
          <cell r="C164" t="str">
            <v>108506</v>
          </cell>
          <cell r="D164" t="str">
            <v>Ed Ahead</v>
          </cell>
        </row>
        <row r="165">
          <cell r="B165">
            <v>4421</v>
          </cell>
          <cell r="C165" t="str">
            <v>108653</v>
          </cell>
          <cell r="D165" t="str">
            <v>Edge School, Inc., The</v>
          </cell>
        </row>
        <row r="166">
          <cell r="B166">
            <v>743644</v>
          </cell>
          <cell r="C166" t="str">
            <v>078573</v>
          </cell>
          <cell r="D166" t="str">
            <v>Edison Project</v>
          </cell>
        </row>
        <row r="167">
          <cell r="B167">
            <v>79981</v>
          </cell>
          <cell r="C167" t="str">
            <v>078971</v>
          </cell>
          <cell r="D167" t="str">
            <v>Edkey, Inc. - Arizona Conservatory for Arts and Academics</v>
          </cell>
        </row>
        <row r="168">
          <cell r="B168">
            <v>81045</v>
          </cell>
          <cell r="C168" t="str">
            <v>078742</v>
          </cell>
          <cell r="D168" t="str">
            <v>Edkey, Inc. - Pathfinder Academy</v>
          </cell>
        </row>
        <row r="169">
          <cell r="B169">
            <v>81043</v>
          </cell>
          <cell r="C169" t="str">
            <v>078740</v>
          </cell>
          <cell r="D169" t="str">
            <v>Edkey, Inc. - Redwood Academy</v>
          </cell>
        </row>
        <row r="170">
          <cell r="B170">
            <v>6446</v>
          </cell>
          <cell r="C170" t="str">
            <v>078915</v>
          </cell>
          <cell r="D170" t="str">
            <v>Edkey, Inc. - Sequoia Charter School</v>
          </cell>
        </row>
        <row r="171">
          <cell r="B171">
            <v>4329</v>
          </cell>
          <cell r="C171" t="str">
            <v>078705</v>
          </cell>
          <cell r="D171" t="str">
            <v>Edkey, Inc. - Sequoia Choice Schools</v>
          </cell>
        </row>
        <row r="172">
          <cell r="B172">
            <v>92226</v>
          </cell>
          <cell r="C172" t="str">
            <v>078246</v>
          </cell>
          <cell r="D172" t="str">
            <v>Edkey, Inc. - Sequoia Pathway Academy</v>
          </cell>
        </row>
        <row r="173">
          <cell r="B173">
            <v>81052</v>
          </cell>
          <cell r="C173" t="str">
            <v>138705</v>
          </cell>
          <cell r="D173" t="str">
            <v>Edkey, Inc. - Sequoia Ranch School</v>
          </cell>
        </row>
        <row r="174">
          <cell r="B174">
            <v>81050</v>
          </cell>
          <cell r="C174" t="str">
            <v>078744</v>
          </cell>
          <cell r="D174" t="str">
            <v>Edkey, Inc. - Sequoia School for the Deaf and Hard of Hearing</v>
          </cell>
        </row>
        <row r="175">
          <cell r="B175">
            <v>79211</v>
          </cell>
          <cell r="C175" t="str">
            <v>078917</v>
          </cell>
          <cell r="D175" t="str">
            <v>Edkey, Inc. - Sequoia Village School</v>
          </cell>
        </row>
        <row r="176">
          <cell r="B176">
            <v>81123</v>
          </cell>
          <cell r="C176" t="str">
            <v>108717</v>
          </cell>
          <cell r="D176" t="str">
            <v>Educational Impact, Inc.</v>
          </cell>
        </row>
        <row r="177">
          <cell r="B177">
            <v>90201</v>
          </cell>
          <cell r="C177" t="str">
            <v>078558</v>
          </cell>
          <cell r="D177" t="str">
            <v>Educational Options Foundation</v>
          </cell>
        </row>
        <row r="178">
          <cell r="B178">
            <v>4341</v>
          </cell>
          <cell r="C178" t="str">
            <v>078717</v>
          </cell>
          <cell r="D178" t="str">
            <v>EduPreneurship, Inc.</v>
          </cell>
        </row>
        <row r="179">
          <cell r="B179">
            <v>89412</v>
          </cell>
          <cell r="C179" t="str">
            <v>078687</v>
          </cell>
          <cell r="D179" t="str">
            <v>Eduprize Schools, LLC</v>
          </cell>
        </row>
        <row r="180">
          <cell r="B180">
            <v>79059</v>
          </cell>
          <cell r="C180" t="str">
            <v>078911</v>
          </cell>
          <cell r="D180" t="str">
            <v>E-Institute Charter Schools, Inc.</v>
          </cell>
        </row>
        <row r="181">
          <cell r="B181">
            <v>91277</v>
          </cell>
          <cell r="C181" t="str">
            <v>078401</v>
          </cell>
          <cell r="D181" t="str">
            <v>Empower College Prep</v>
          </cell>
        </row>
        <row r="182">
          <cell r="B182">
            <v>92250</v>
          </cell>
          <cell r="C182" t="str">
            <v>078103</v>
          </cell>
          <cell r="D182" t="str">
            <v>Espiritu Community Development Corp.</v>
          </cell>
        </row>
        <row r="183">
          <cell r="B183">
            <v>4335</v>
          </cell>
          <cell r="C183" t="str">
            <v>078711</v>
          </cell>
          <cell r="D183" t="str">
            <v>Espiritu Community Development Corp.</v>
          </cell>
        </row>
        <row r="184">
          <cell r="B184">
            <v>92902</v>
          </cell>
          <cell r="C184" t="str">
            <v>078275</v>
          </cell>
          <cell r="D184" t="str">
            <v>Espiritu Schools</v>
          </cell>
        </row>
        <row r="185">
          <cell r="B185">
            <v>92988</v>
          </cell>
          <cell r="C185" t="str">
            <v>078239</v>
          </cell>
          <cell r="D185" t="str">
            <v>Estrella Educational Foundation</v>
          </cell>
        </row>
        <row r="186">
          <cell r="B186">
            <v>92379</v>
          </cell>
          <cell r="C186" t="str">
            <v>078254</v>
          </cell>
          <cell r="D186" t="str">
            <v>Ethos Academy - A Challenge Foundation Academy</v>
          </cell>
        </row>
        <row r="187">
          <cell r="B187">
            <v>79214</v>
          </cell>
          <cell r="C187" t="str">
            <v>078901</v>
          </cell>
          <cell r="D187" t="str">
            <v>Excalibur Charter Schools, Inc.</v>
          </cell>
        </row>
        <row r="188">
          <cell r="B188">
            <v>78783</v>
          </cell>
          <cell r="C188" t="str">
            <v>078785</v>
          </cell>
          <cell r="D188" t="str">
            <v>Fit Kids, Inc. dba Champion Schools</v>
          </cell>
        </row>
        <row r="189">
          <cell r="B189">
            <v>4202</v>
          </cell>
          <cell r="C189" t="str">
            <v>038750</v>
          </cell>
          <cell r="D189" t="str">
            <v>Flagstaff Arts And Leadership Academy</v>
          </cell>
        </row>
        <row r="190">
          <cell r="B190">
            <v>4207</v>
          </cell>
          <cell r="C190" t="str">
            <v>038752</v>
          </cell>
          <cell r="D190" t="str">
            <v>Flagstaff Junior Academy</v>
          </cell>
        </row>
        <row r="191">
          <cell r="B191">
            <v>4205</v>
          </cell>
          <cell r="C191" t="str">
            <v>038705</v>
          </cell>
          <cell r="D191" t="str">
            <v>Flagstaff Montessori, L.L.C.</v>
          </cell>
        </row>
        <row r="192">
          <cell r="B192">
            <v>4300</v>
          </cell>
          <cell r="C192" t="str">
            <v>078608</v>
          </cell>
          <cell r="D192" t="str">
            <v>Florence Crittenton Services of Arizona, Inc.</v>
          </cell>
        </row>
        <row r="193">
          <cell r="B193">
            <v>4309</v>
          </cell>
          <cell r="C193" t="str">
            <v>078628</v>
          </cell>
          <cell r="D193" t="str">
            <v>Foothills Academy</v>
          </cell>
        </row>
        <row r="194">
          <cell r="B194">
            <v>4356</v>
          </cell>
          <cell r="C194" t="str">
            <v>078755</v>
          </cell>
          <cell r="D194" t="str">
            <v>Fountain Hills Charter School</v>
          </cell>
        </row>
        <row r="195">
          <cell r="B195">
            <v>92596</v>
          </cell>
          <cell r="C195" t="str">
            <v>078263</v>
          </cell>
          <cell r="D195" t="str">
            <v>Franklin Phonetic Primary School, Inc.</v>
          </cell>
        </row>
        <row r="196">
          <cell r="B196">
            <v>4495</v>
          </cell>
          <cell r="C196" t="str">
            <v>138751</v>
          </cell>
          <cell r="D196" t="str">
            <v>Franklin Phonetic Primary School, Inc.</v>
          </cell>
        </row>
        <row r="197">
          <cell r="B197">
            <v>89506</v>
          </cell>
          <cell r="C197" t="str">
            <v>078528</v>
          </cell>
          <cell r="D197" t="str">
            <v>Freedom Academy, Inc.</v>
          </cell>
        </row>
        <row r="198">
          <cell r="B198">
            <v>4303</v>
          </cell>
          <cell r="C198" t="str">
            <v>078611</v>
          </cell>
          <cell r="D198" t="str">
            <v>Friendly House, Inc.</v>
          </cell>
        </row>
        <row r="199">
          <cell r="B199">
            <v>78997</v>
          </cell>
          <cell r="C199" t="str">
            <v>078679</v>
          </cell>
          <cell r="D199" t="str">
            <v>GAR, LLC dba Student Choice High School</v>
          </cell>
        </row>
        <row r="200">
          <cell r="B200">
            <v>6372</v>
          </cell>
          <cell r="C200" t="str">
            <v>078774</v>
          </cell>
          <cell r="D200" t="str">
            <v>Gem Charter School, Inc.</v>
          </cell>
        </row>
        <row r="201">
          <cell r="B201">
            <v>4332</v>
          </cell>
          <cell r="C201" t="str">
            <v>078708</v>
          </cell>
          <cell r="D201" t="str">
            <v>Genesis Program, Inc.</v>
          </cell>
        </row>
        <row r="202">
          <cell r="B202">
            <v>90884</v>
          </cell>
          <cell r="C202" t="str">
            <v>078585</v>
          </cell>
          <cell r="D202" t="str">
            <v>George Gervin Youth Center, Inc.</v>
          </cell>
        </row>
        <row r="203">
          <cell r="B203">
            <v>89829</v>
          </cell>
          <cell r="C203" t="str">
            <v>078540</v>
          </cell>
          <cell r="D203" t="str">
            <v>Glendale Preparatory Academy</v>
          </cell>
        </row>
        <row r="204">
          <cell r="B204">
            <v>10974</v>
          </cell>
          <cell r="C204" t="str">
            <v>108770</v>
          </cell>
          <cell r="D204" t="str">
            <v>Great Expectations Academy</v>
          </cell>
        </row>
        <row r="205">
          <cell r="B205">
            <v>79500</v>
          </cell>
          <cell r="C205" t="str">
            <v>108789</v>
          </cell>
          <cell r="D205" t="str">
            <v>Griffin Foundation, Inc. The</v>
          </cell>
        </row>
        <row r="206">
          <cell r="B206">
            <v>6369</v>
          </cell>
          <cell r="C206" t="str">
            <v>108726</v>
          </cell>
          <cell r="D206" t="str">
            <v>Ha:san Educational Services</v>
          </cell>
        </row>
        <row r="207">
          <cell r="B207">
            <v>90906</v>
          </cell>
          <cell r="C207" t="str">
            <v>078594</v>
          </cell>
          <cell r="D207" t="str">
            <v>Happy Valley East</v>
          </cell>
        </row>
        <row r="208">
          <cell r="B208">
            <v>79081</v>
          </cell>
          <cell r="C208" t="str">
            <v>078998</v>
          </cell>
          <cell r="D208" t="str">
            <v>Happy Valley School, Inc.</v>
          </cell>
        </row>
        <row r="209">
          <cell r="B209">
            <v>79501</v>
          </cell>
          <cell r="C209" t="str">
            <v>148760</v>
          </cell>
          <cell r="D209" t="str">
            <v>Harvest Power Community Development Group, Inc.</v>
          </cell>
        </row>
        <row r="210">
          <cell r="B210">
            <v>89951</v>
          </cell>
          <cell r="C210" t="str">
            <v>038755</v>
          </cell>
          <cell r="D210" t="str">
            <v>Haven Montessori Children's House, Inc.</v>
          </cell>
        </row>
        <row r="211">
          <cell r="B211">
            <v>92520</v>
          </cell>
          <cell r="C211" t="str">
            <v>078259</v>
          </cell>
          <cell r="D211" t="str">
            <v>Heritage Academy Laveen, Inc.</v>
          </cell>
        </row>
        <row r="212">
          <cell r="B212">
            <v>92519</v>
          </cell>
          <cell r="C212" t="str">
            <v>078258</v>
          </cell>
          <cell r="D212" t="str">
            <v>Heritage Academy Queen Creek, Inc.</v>
          </cell>
        </row>
        <row r="213">
          <cell r="B213">
            <v>4336</v>
          </cell>
          <cell r="C213" t="str">
            <v>078712</v>
          </cell>
          <cell r="D213" t="str">
            <v>Heritage Academy, Inc.</v>
          </cell>
        </row>
        <row r="214">
          <cell r="B214">
            <v>81076</v>
          </cell>
          <cell r="C214" t="str">
            <v>078985</v>
          </cell>
          <cell r="D214" t="str">
            <v>Heritage Elementary School</v>
          </cell>
        </row>
        <row r="215">
          <cell r="B215">
            <v>4426</v>
          </cell>
          <cell r="C215" t="str">
            <v>108701</v>
          </cell>
          <cell r="D215" t="str">
            <v>Hermosa Montessori Charter School</v>
          </cell>
        </row>
        <row r="216">
          <cell r="B216">
            <v>79061</v>
          </cell>
          <cell r="C216" t="str">
            <v>108775</v>
          </cell>
          <cell r="D216" t="str">
            <v>Highland Free School</v>
          </cell>
        </row>
        <row r="217">
          <cell r="B217">
            <v>92982</v>
          </cell>
          <cell r="C217" t="str">
            <v>078244</v>
          </cell>
          <cell r="D217" t="str">
            <v>Highland Prep</v>
          </cell>
        </row>
        <row r="218">
          <cell r="B218">
            <v>91275</v>
          </cell>
          <cell r="C218" t="str">
            <v>078204</v>
          </cell>
          <cell r="D218" t="str">
            <v>Hirsch Academy A Challenge Foundation</v>
          </cell>
        </row>
        <row r="219">
          <cell r="B219">
            <v>79264</v>
          </cell>
          <cell r="C219" t="str">
            <v>078752</v>
          </cell>
          <cell r="D219" t="str">
            <v>Horizon Community Learning Center, Inc.</v>
          </cell>
        </row>
        <row r="220">
          <cell r="B220">
            <v>92620</v>
          </cell>
          <cell r="C220" t="str">
            <v>078233</v>
          </cell>
          <cell r="D220" t="str">
            <v>Horizon Community Learning Center, Inc.</v>
          </cell>
        </row>
        <row r="221">
          <cell r="B221">
            <v>4337</v>
          </cell>
          <cell r="C221" t="str">
            <v>078713</v>
          </cell>
          <cell r="D221" t="str">
            <v>Humanities and Sciences Academy of the United States, Inc.</v>
          </cell>
        </row>
        <row r="222">
          <cell r="B222">
            <v>89784</v>
          </cell>
          <cell r="C222" t="str">
            <v>078535</v>
          </cell>
          <cell r="D222" t="str">
            <v>Imagine Avondale Elementary, Inc.</v>
          </cell>
        </row>
        <row r="223">
          <cell r="B223">
            <v>90162</v>
          </cell>
          <cell r="C223" t="str">
            <v>078553</v>
          </cell>
          <cell r="D223" t="str">
            <v>Imagine Avondale Middle, Inc.</v>
          </cell>
        </row>
        <row r="224">
          <cell r="B224">
            <v>89561</v>
          </cell>
          <cell r="C224" t="str">
            <v>078531</v>
          </cell>
          <cell r="D224" t="str">
            <v>Imagine Camelback Middle, Inc.</v>
          </cell>
        </row>
        <row r="225">
          <cell r="B225">
            <v>88365</v>
          </cell>
          <cell r="C225" t="str">
            <v>078519</v>
          </cell>
          <cell r="D225" t="str">
            <v>Imagine Charter Elementary at Camelback, Inc.</v>
          </cell>
        </row>
        <row r="226">
          <cell r="B226">
            <v>88367</v>
          </cell>
          <cell r="C226" t="str">
            <v>078520</v>
          </cell>
          <cell r="D226" t="str">
            <v>Imagine Charter Elementary at Desert West, Inc.</v>
          </cell>
        </row>
        <row r="227">
          <cell r="B227">
            <v>89786</v>
          </cell>
          <cell r="C227" t="str">
            <v>078536</v>
          </cell>
          <cell r="D227" t="str">
            <v>Imagine Coolidge Elementary, Inc.</v>
          </cell>
        </row>
        <row r="228">
          <cell r="B228">
            <v>89563</v>
          </cell>
          <cell r="C228" t="str">
            <v>078532</v>
          </cell>
          <cell r="D228" t="str">
            <v>Imagine Desert West Middle, Inc.</v>
          </cell>
        </row>
        <row r="229">
          <cell r="B229">
            <v>88369</v>
          </cell>
          <cell r="C229" t="str">
            <v>078521</v>
          </cell>
          <cell r="D229" t="str">
            <v>Imagine Middle at East Mesa, Inc.</v>
          </cell>
        </row>
        <row r="230">
          <cell r="B230">
            <v>88372</v>
          </cell>
          <cell r="C230" t="str">
            <v>078522</v>
          </cell>
          <cell r="D230" t="str">
            <v>Imagine Middle at Surprise, Inc.</v>
          </cell>
        </row>
        <row r="231">
          <cell r="B231">
            <v>90034</v>
          </cell>
          <cell r="C231" t="str">
            <v>078547</v>
          </cell>
          <cell r="D231" t="str">
            <v>Imagine Prep Coolidge, Inc.</v>
          </cell>
        </row>
        <row r="232">
          <cell r="B232">
            <v>89788</v>
          </cell>
          <cell r="C232" t="str">
            <v>078537</v>
          </cell>
          <cell r="D232" t="str">
            <v>Imagine Prep Superstition, Inc.</v>
          </cell>
        </row>
        <row r="233">
          <cell r="B233">
            <v>89790</v>
          </cell>
          <cell r="C233" t="str">
            <v>078538</v>
          </cell>
          <cell r="D233" t="str">
            <v>Imagine Prep Surprise, Inc.</v>
          </cell>
        </row>
        <row r="234">
          <cell r="B234">
            <v>90160</v>
          </cell>
          <cell r="C234" t="str">
            <v>078552</v>
          </cell>
          <cell r="D234" t="str">
            <v>Imagine Superstition Middle, Inc.</v>
          </cell>
        </row>
        <row r="235">
          <cell r="B235">
            <v>91326</v>
          </cell>
          <cell r="C235" t="str">
            <v>078210</v>
          </cell>
          <cell r="D235" t="str">
            <v>Incito Schools</v>
          </cell>
        </row>
        <row r="236">
          <cell r="B236">
            <v>90876</v>
          </cell>
          <cell r="C236" t="str">
            <v>108735</v>
          </cell>
          <cell r="D236" t="str">
            <v>Institute for Transformative Education, Inc.</v>
          </cell>
        </row>
        <row r="237">
          <cell r="B237">
            <v>1000164</v>
          </cell>
          <cell r="C237" t="str">
            <v>078616</v>
          </cell>
          <cell r="D237" t="str">
            <v>Integrated Education Foundation, Inc.</v>
          </cell>
        </row>
        <row r="238">
          <cell r="B238">
            <v>5174</v>
          </cell>
          <cell r="C238" t="str">
            <v>078751</v>
          </cell>
          <cell r="D238" t="str">
            <v>Integrity Education Incorporated</v>
          </cell>
        </row>
        <row r="239">
          <cell r="B239">
            <v>4352</v>
          </cell>
          <cell r="C239" t="str">
            <v>078741</v>
          </cell>
          <cell r="D239" t="str">
            <v>Intelli-School, Inc.</v>
          </cell>
        </row>
        <row r="240">
          <cell r="B240">
            <v>4334</v>
          </cell>
          <cell r="C240" t="str">
            <v>078710</v>
          </cell>
          <cell r="D240" t="str">
            <v>International Commerce Secondary Schools, Inc.</v>
          </cell>
        </row>
        <row r="241">
          <cell r="B241">
            <v>79063</v>
          </cell>
          <cell r="C241" t="str">
            <v>078795</v>
          </cell>
          <cell r="D241" t="str">
            <v>James Madison Preparatory School</v>
          </cell>
        </row>
        <row r="242">
          <cell r="B242">
            <v>79475</v>
          </cell>
          <cell r="C242" t="str">
            <v>078928</v>
          </cell>
          <cell r="D242" t="str">
            <v>James Sandoval Preparatory High School</v>
          </cell>
        </row>
        <row r="243">
          <cell r="B243">
            <v>79064</v>
          </cell>
          <cell r="C243" t="str">
            <v>148759</v>
          </cell>
          <cell r="D243" t="str">
            <v>Juniper Tree Academy</v>
          </cell>
        </row>
        <row r="244">
          <cell r="B244">
            <v>91329</v>
          </cell>
          <cell r="C244" t="str">
            <v>078240</v>
          </cell>
          <cell r="D244" t="str">
            <v>Kaizen Education Foundation dba Advance U</v>
          </cell>
        </row>
        <row r="245">
          <cell r="B245">
            <v>92989</v>
          </cell>
          <cell r="C245" t="str">
            <v>128704</v>
          </cell>
          <cell r="D245" t="str">
            <v>Kaizen Education Foundation dba Colegio Petite Phoenix</v>
          </cell>
        </row>
        <row r="246">
          <cell r="B246">
            <v>91328</v>
          </cell>
          <cell r="C246" t="str">
            <v>078230</v>
          </cell>
          <cell r="D246" t="str">
            <v>Kaizen Education Foundation dba Discover U Elementary School</v>
          </cell>
        </row>
        <row r="247">
          <cell r="B247">
            <v>4342</v>
          </cell>
          <cell r="C247" t="str">
            <v>078718</v>
          </cell>
          <cell r="D247" t="str">
            <v>Kaizen Education Foundation dba El Dorado High School</v>
          </cell>
        </row>
        <row r="248">
          <cell r="B248">
            <v>90333</v>
          </cell>
          <cell r="C248" t="str">
            <v>078570</v>
          </cell>
          <cell r="D248" t="str">
            <v>Kaizen Education Foundation dba Gilbert Arts Academy</v>
          </cell>
        </row>
        <row r="249">
          <cell r="B249">
            <v>90535</v>
          </cell>
          <cell r="C249" t="str">
            <v>078580</v>
          </cell>
          <cell r="D249" t="str">
            <v>Kaizen Education Foundation dba Havasu Preparatory Academy</v>
          </cell>
        </row>
        <row r="250">
          <cell r="B250">
            <v>90334</v>
          </cell>
          <cell r="C250" t="str">
            <v>078571</v>
          </cell>
          <cell r="D250" t="str">
            <v>Kaizen Education Foundation dba Liberty Arts Academy</v>
          </cell>
        </row>
        <row r="251">
          <cell r="B251">
            <v>79882</v>
          </cell>
          <cell r="C251" t="str">
            <v>078949</v>
          </cell>
          <cell r="D251" t="str">
            <v>Kaizen Education Foundation dba Maya High School</v>
          </cell>
        </row>
        <row r="252">
          <cell r="B252">
            <v>90548</v>
          </cell>
          <cell r="C252" t="str">
            <v>078576</v>
          </cell>
          <cell r="D252" t="str">
            <v>Kaizen Education Foundation dba Mission Heights Preparatory High School</v>
          </cell>
        </row>
        <row r="253">
          <cell r="B253">
            <v>79880</v>
          </cell>
          <cell r="C253" t="str">
            <v>108706</v>
          </cell>
          <cell r="D253" t="str">
            <v>Kaizen Education Foundation dba Skyview High School</v>
          </cell>
        </row>
        <row r="254">
          <cell r="B254">
            <v>79233</v>
          </cell>
          <cell r="C254" t="str">
            <v>078999</v>
          </cell>
          <cell r="D254" t="str">
            <v>Kaizen Education Foundation dba South Pointe Elementary School</v>
          </cell>
        </row>
        <row r="255">
          <cell r="B255">
            <v>78965</v>
          </cell>
          <cell r="C255" t="str">
            <v>078765</v>
          </cell>
          <cell r="D255" t="str">
            <v>Kaizen Education Foundation dba South Pointe Junior High School</v>
          </cell>
        </row>
        <row r="256">
          <cell r="B256">
            <v>79876</v>
          </cell>
          <cell r="C256" t="str">
            <v>078952</v>
          </cell>
          <cell r="D256" t="str">
            <v>Kaizen Education Foundation dba Summit High School</v>
          </cell>
        </row>
        <row r="257">
          <cell r="B257">
            <v>79878</v>
          </cell>
          <cell r="C257" t="str">
            <v>078954</v>
          </cell>
          <cell r="D257" t="str">
            <v>Kaizen Education Foundation dba Tempe Accelerated High School</v>
          </cell>
        </row>
        <row r="258">
          <cell r="B258">
            <v>90330</v>
          </cell>
          <cell r="C258" t="str">
            <v>078567</v>
          </cell>
          <cell r="D258" t="str">
            <v>Kaizen Education Foundation dba Vista Grove Preparatory Academy Elementary</v>
          </cell>
        </row>
        <row r="259">
          <cell r="B259">
            <v>79871</v>
          </cell>
          <cell r="C259" t="str">
            <v>078946</v>
          </cell>
          <cell r="D259" t="str">
            <v>Kaizen Education Foundation dba Vista Grove Preparatory Academy Middle School</v>
          </cell>
        </row>
        <row r="260">
          <cell r="B260">
            <v>79065</v>
          </cell>
          <cell r="C260" t="str">
            <v>138759</v>
          </cell>
          <cell r="D260" t="str">
            <v>Kestrel Schools, Inc.</v>
          </cell>
        </row>
        <row r="261">
          <cell r="B261">
            <v>10878</v>
          </cell>
          <cell r="C261" t="str">
            <v>078779</v>
          </cell>
          <cell r="D261" t="str">
            <v>Keystone Montessori Charter School, Inc.</v>
          </cell>
        </row>
        <row r="262">
          <cell r="B262">
            <v>79420</v>
          </cell>
          <cell r="C262" t="str">
            <v>108784</v>
          </cell>
          <cell r="D262" t="str">
            <v>Khalsa Family Services</v>
          </cell>
        </row>
        <row r="263">
          <cell r="B263">
            <v>4360</v>
          </cell>
          <cell r="C263" t="str">
            <v>078759</v>
          </cell>
          <cell r="D263" t="str">
            <v>Khalsa Montessori Elementary Schools</v>
          </cell>
        </row>
        <row r="264">
          <cell r="B264">
            <v>4383</v>
          </cell>
          <cell r="C264" t="str">
            <v>088620</v>
          </cell>
          <cell r="D264" t="str">
            <v>Kingman Academy Of Learning</v>
          </cell>
        </row>
        <row r="265">
          <cell r="B265">
            <v>90900</v>
          </cell>
          <cell r="C265" t="str">
            <v>138503</v>
          </cell>
          <cell r="D265" t="str">
            <v>La Tierra Community School, Inc</v>
          </cell>
        </row>
        <row r="266">
          <cell r="B266">
            <v>79967</v>
          </cell>
          <cell r="C266" t="str">
            <v>078968</v>
          </cell>
          <cell r="D266" t="str">
            <v>LEAD Charter Schools</v>
          </cell>
        </row>
        <row r="267">
          <cell r="B267">
            <v>90637</v>
          </cell>
          <cell r="C267" t="str">
            <v>118708</v>
          </cell>
          <cell r="D267" t="str">
            <v>Leading Edge Academy Maricopa</v>
          </cell>
        </row>
        <row r="268">
          <cell r="B268">
            <v>91174</v>
          </cell>
          <cell r="C268" t="str">
            <v>078101</v>
          </cell>
          <cell r="D268" t="str">
            <v>Leading Edge Academy Queen Creek</v>
          </cell>
        </row>
        <row r="269">
          <cell r="B269">
            <v>87349</v>
          </cell>
          <cell r="C269" t="str">
            <v>078507</v>
          </cell>
          <cell r="D269" t="str">
            <v>Legacy Education Group</v>
          </cell>
        </row>
        <row r="270">
          <cell r="B270">
            <v>91135</v>
          </cell>
          <cell r="C270" t="str">
            <v>078416</v>
          </cell>
          <cell r="D270" t="str">
            <v>Legacy Traditional School - Avondale</v>
          </cell>
        </row>
        <row r="271">
          <cell r="B271">
            <v>92199</v>
          </cell>
          <cell r="C271" t="str">
            <v>118718</v>
          </cell>
          <cell r="D271" t="str">
            <v>Legacy Traditional School - Casa Grande</v>
          </cell>
        </row>
        <row r="272">
          <cell r="B272">
            <v>91133</v>
          </cell>
          <cell r="C272" t="str">
            <v>078417</v>
          </cell>
          <cell r="D272" t="str">
            <v>Legacy Traditional School - Chandler</v>
          </cell>
        </row>
        <row r="273">
          <cell r="B273">
            <v>834265</v>
          </cell>
          <cell r="C273" t="str">
            <v>078413</v>
          </cell>
          <cell r="D273" t="str">
            <v>Legacy Traditional School - East Mesa</v>
          </cell>
        </row>
        <row r="274">
          <cell r="B274">
            <v>92047</v>
          </cell>
          <cell r="C274" t="str">
            <v>078229</v>
          </cell>
          <cell r="D274" t="str">
            <v>Legacy Traditional School - Gilbert</v>
          </cell>
        </row>
        <row r="275">
          <cell r="B275">
            <v>850100</v>
          </cell>
          <cell r="C275" t="str">
            <v>078408</v>
          </cell>
          <cell r="D275" t="str">
            <v>Legacy Traditional School - Glendale</v>
          </cell>
        </row>
        <row r="276">
          <cell r="B276">
            <v>1000283</v>
          </cell>
          <cell r="C276" t="str">
            <v>078635</v>
          </cell>
          <cell r="D276" t="str">
            <v>Legacy Traditional School - Goodyear</v>
          </cell>
        </row>
        <row r="277">
          <cell r="B277">
            <v>91763</v>
          </cell>
          <cell r="C277" t="str">
            <v>078215</v>
          </cell>
          <cell r="D277" t="str">
            <v>Legacy Traditional School – Laveen Village</v>
          </cell>
        </row>
        <row r="278">
          <cell r="B278">
            <v>88360</v>
          </cell>
          <cell r="C278" t="str">
            <v>118719</v>
          </cell>
          <cell r="D278" t="str">
            <v>Legacy Traditional School - Maricopa</v>
          </cell>
        </row>
        <row r="279">
          <cell r="B279">
            <v>850101</v>
          </cell>
          <cell r="C279" t="str">
            <v>078409</v>
          </cell>
          <cell r="D279" t="str">
            <v>Legacy Traditional School - North Chandler</v>
          </cell>
        </row>
        <row r="280">
          <cell r="B280">
            <v>91137</v>
          </cell>
          <cell r="C280" t="str">
            <v>108414</v>
          </cell>
          <cell r="D280" t="str">
            <v>Legacy Traditional School - Northwest Tucson</v>
          </cell>
        </row>
        <row r="281">
          <cell r="B281">
            <v>850099</v>
          </cell>
          <cell r="C281" t="str">
            <v>078407</v>
          </cell>
          <cell r="D281" t="str">
            <v>Legacy Traditional School - Peoria</v>
          </cell>
        </row>
        <row r="282">
          <cell r="B282">
            <v>873957</v>
          </cell>
          <cell r="C282" t="str">
            <v>078415</v>
          </cell>
          <cell r="D282" t="str">
            <v>Legacy Traditional School - Phoenix</v>
          </cell>
        </row>
        <row r="283">
          <cell r="B283">
            <v>92610</v>
          </cell>
          <cell r="C283" t="str">
            <v>118715</v>
          </cell>
          <cell r="D283" t="str">
            <v>Legacy Traditional School - Queen Creek</v>
          </cell>
        </row>
        <row r="284">
          <cell r="B284">
            <v>92879</v>
          </cell>
          <cell r="C284" t="str">
            <v>078274</v>
          </cell>
          <cell r="D284" t="str">
            <v>Legacy Traditional School - Surprise</v>
          </cell>
        </row>
        <row r="285">
          <cell r="B285">
            <v>92730</v>
          </cell>
          <cell r="C285" t="str">
            <v>108738</v>
          </cell>
          <cell r="D285" t="str">
            <v>Leman Academy of Excellence, Inc.</v>
          </cell>
        </row>
        <row r="286">
          <cell r="B286">
            <v>4216</v>
          </cell>
          <cell r="C286" t="str">
            <v>048750</v>
          </cell>
          <cell r="D286" t="str">
            <v>Liberty High School</v>
          </cell>
        </row>
        <row r="287">
          <cell r="B287">
            <v>10968</v>
          </cell>
          <cell r="C287" t="str">
            <v>078784</v>
          </cell>
          <cell r="D287" t="str">
            <v>Liberty Traditional Charter School</v>
          </cell>
        </row>
        <row r="288">
          <cell r="B288">
            <v>90754</v>
          </cell>
          <cell r="C288" t="str">
            <v>108908</v>
          </cell>
          <cell r="D288" t="str">
            <v>Lifelong Learning Research Institute, Inc.</v>
          </cell>
        </row>
        <row r="289">
          <cell r="B289">
            <v>79926</v>
          </cell>
          <cell r="C289" t="str">
            <v>108708</v>
          </cell>
          <cell r="D289" t="str">
            <v>Lifelong Learning Research Institute, Inc.</v>
          </cell>
        </row>
        <row r="290">
          <cell r="B290">
            <v>92657</v>
          </cell>
          <cell r="C290" t="str">
            <v>078235</v>
          </cell>
          <cell r="D290" t="str">
            <v>Lincoln Preparatory Academy</v>
          </cell>
        </row>
        <row r="291">
          <cell r="B291">
            <v>79050</v>
          </cell>
          <cell r="C291" t="str">
            <v>078997</v>
          </cell>
          <cell r="D291" t="str">
            <v>Little Lamb Community School</v>
          </cell>
        </row>
        <row r="292">
          <cell r="B292">
            <v>91935</v>
          </cell>
          <cell r="C292" t="str">
            <v>078219</v>
          </cell>
          <cell r="D292" t="str">
            <v>Madison Highland Prep</v>
          </cell>
        </row>
        <row r="293">
          <cell r="B293">
            <v>4314</v>
          </cell>
          <cell r="C293" t="str">
            <v>078647</v>
          </cell>
          <cell r="D293" t="str">
            <v>Maricopa County Community College District dba Gateway Early College High School</v>
          </cell>
        </row>
        <row r="294">
          <cell r="B294">
            <v>10965</v>
          </cell>
          <cell r="C294" t="str">
            <v>138757</v>
          </cell>
          <cell r="D294" t="str">
            <v>Mary Ellen Halvorson Educational Foundation. dba: Tri-City Prep High School</v>
          </cell>
        </row>
        <row r="295">
          <cell r="B295">
            <v>90861</v>
          </cell>
          <cell r="C295" t="str">
            <v>078592</v>
          </cell>
          <cell r="D295" t="str">
            <v>Maryvale Preparatory Academy</v>
          </cell>
        </row>
        <row r="296">
          <cell r="B296">
            <v>79499</v>
          </cell>
          <cell r="C296" t="str">
            <v>088759</v>
          </cell>
          <cell r="D296" t="str">
            <v>Masada Charter School, Inc.</v>
          </cell>
        </row>
        <row r="297">
          <cell r="B297">
            <v>89852</v>
          </cell>
          <cell r="C297" t="str">
            <v>108798</v>
          </cell>
          <cell r="D297" t="str">
            <v>Math and Science Success Academy, Inc.</v>
          </cell>
        </row>
        <row r="298">
          <cell r="B298">
            <v>81174</v>
          </cell>
          <cell r="C298" t="str">
            <v>078743</v>
          </cell>
          <cell r="D298" t="str">
            <v>MCCCD on behalf of Phoenix College Preparatory Academy</v>
          </cell>
        </row>
        <row r="299">
          <cell r="B299">
            <v>5181</v>
          </cell>
          <cell r="C299" t="str">
            <v>078906</v>
          </cell>
          <cell r="D299" t="str">
            <v>Metropolitan Arts Institute, Inc.</v>
          </cell>
        </row>
        <row r="300">
          <cell r="B300">
            <v>4463</v>
          </cell>
          <cell r="C300" t="str">
            <v>128703</v>
          </cell>
          <cell r="D300" t="str">
            <v>Mexicayotl Academy, Inc.</v>
          </cell>
        </row>
        <row r="301">
          <cell r="B301">
            <v>79994</v>
          </cell>
          <cell r="C301" t="str">
            <v>078976</v>
          </cell>
          <cell r="D301" t="str">
            <v>Midtown Primary School</v>
          </cell>
        </row>
        <row r="302">
          <cell r="B302">
            <v>79207</v>
          </cell>
          <cell r="C302" t="str">
            <v>078791</v>
          </cell>
          <cell r="D302" t="str">
            <v>Milestones Charter School</v>
          </cell>
        </row>
        <row r="303">
          <cell r="B303">
            <v>4493</v>
          </cell>
          <cell r="C303" t="str">
            <v>138712</v>
          </cell>
          <cell r="D303" t="str">
            <v>Mingus Springs Charter School</v>
          </cell>
        </row>
        <row r="304">
          <cell r="B304">
            <v>85516</v>
          </cell>
          <cell r="C304" t="str">
            <v>088703</v>
          </cell>
          <cell r="D304" t="str">
            <v>Mohave Accelerated Elementary School, Inc.</v>
          </cell>
        </row>
        <row r="305">
          <cell r="B305">
            <v>79498</v>
          </cell>
          <cell r="C305" t="str">
            <v>088758</v>
          </cell>
          <cell r="D305" t="str">
            <v>Mohave Accelerated Learning Center</v>
          </cell>
        </row>
        <row r="306">
          <cell r="B306">
            <v>80011</v>
          </cell>
          <cell r="C306" t="str">
            <v>078977</v>
          </cell>
          <cell r="D306" t="str">
            <v>Montessori Academy, Inc.</v>
          </cell>
        </row>
        <row r="307">
          <cell r="B307">
            <v>4359</v>
          </cell>
          <cell r="C307" t="str">
            <v>078758</v>
          </cell>
          <cell r="D307" t="str">
            <v>Montessori Day Public Schools Chartered, Inc.</v>
          </cell>
        </row>
        <row r="308">
          <cell r="B308">
            <v>4363</v>
          </cell>
          <cell r="C308" t="str">
            <v>078763</v>
          </cell>
          <cell r="D308" t="str">
            <v>Montessori Education Centre Charter School</v>
          </cell>
        </row>
        <row r="309">
          <cell r="B309">
            <v>79548</v>
          </cell>
          <cell r="C309" t="str">
            <v>078936</v>
          </cell>
          <cell r="D309" t="str">
            <v>Montessori House, Inc.</v>
          </cell>
        </row>
        <row r="310">
          <cell r="B310">
            <v>4428</v>
          </cell>
          <cell r="C310" t="str">
            <v>108703</v>
          </cell>
          <cell r="D310" t="str">
            <v>Montessori Schoolhouse of Tucson, Inc.</v>
          </cell>
        </row>
        <row r="311">
          <cell r="B311">
            <v>90192</v>
          </cell>
          <cell r="C311" t="str">
            <v>078556</v>
          </cell>
          <cell r="D311" t="str">
            <v>Morrison Education Group, Inc.</v>
          </cell>
        </row>
        <row r="312">
          <cell r="B312">
            <v>78873</v>
          </cell>
          <cell r="C312" t="str">
            <v>138768</v>
          </cell>
          <cell r="D312" t="str">
            <v>Mountain Oak Charter School, Inc.</v>
          </cell>
        </row>
        <row r="313">
          <cell r="B313">
            <v>10879</v>
          </cell>
          <cell r="C313" t="str">
            <v>108769</v>
          </cell>
          <cell r="D313" t="str">
            <v>Mountain Rose Academy, Inc.</v>
          </cell>
        </row>
        <row r="314">
          <cell r="B314">
            <v>4203</v>
          </cell>
          <cell r="C314" t="str">
            <v>038751</v>
          </cell>
          <cell r="D314" t="str">
            <v>Mountain School, Inc.</v>
          </cell>
        </row>
        <row r="315">
          <cell r="B315">
            <v>1000165</v>
          </cell>
          <cell r="C315" t="str">
            <v>078617</v>
          </cell>
          <cell r="D315" t="str">
            <v>New Horizon High School, Inc.</v>
          </cell>
        </row>
        <row r="316">
          <cell r="B316">
            <v>4366</v>
          </cell>
          <cell r="C316" t="str">
            <v>078771</v>
          </cell>
          <cell r="D316" t="str">
            <v>New Horizon School for the Performing Arts</v>
          </cell>
        </row>
        <row r="317">
          <cell r="B317">
            <v>320470</v>
          </cell>
          <cell r="C317" t="str">
            <v>078692</v>
          </cell>
          <cell r="D317" t="str">
            <v>New Learning Ventures, Inc.</v>
          </cell>
        </row>
        <row r="318">
          <cell r="B318">
            <v>4316</v>
          </cell>
          <cell r="C318" t="str">
            <v>078903</v>
          </cell>
          <cell r="D318" t="str">
            <v>New School For The Arts</v>
          </cell>
        </row>
        <row r="319">
          <cell r="B319">
            <v>80985</v>
          </cell>
          <cell r="C319" t="str">
            <v>078981</v>
          </cell>
          <cell r="D319" t="str">
            <v>New School for the Arts Middle School</v>
          </cell>
        </row>
        <row r="320">
          <cell r="B320">
            <v>78882</v>
          </cell>
          <cell r="C320" t="str">
            <v>078760</v>
          </cell>
          <cell r="D320" t="str">
            <v>New World Educational Center</v>
          </cell>
        </row>
        <row r="321">
          <cell r="B321">
            <v>10760</v>
          </cell>
          <cell r="C321" t="str">
            <v>078930</v>
          </cell>
          <cell r="D321" t="str">
            <v>Noah Webster Schools - Mesa</v>
          </cell>
        </row>
        <row r="322">
          <cell r="B322">
            <v>92374</v>
          </cell>
          <cell r="C322" t="str">
            <v>078261</v>
          </cell>
          <cell r="D322" t="str">
            <v>Noah Webster Schools-Pima</v>
          </cell>
        </row>
        <row r="323">
          <cell r="B323">
            <v>90879</v>
          </cell>
          <cell r="C323" t="str">
            <v>078584</v>
          </cell>
          <cell r="D323" t="str">
            <v>North Phoenix Preparatory Academy</v>
          </cell>
        </row>
        <row r="324">
          <cell r="B324">
            <v>79701</v>
          </cell>
          <cell r="C324" t="str">
            <v>078945</v>
          </cell>
          <cell r="D324" t="str">
            <v>North Star Charter School, Inc.</v>
          </cell>
        </row>
        <row r="325">
          <cell r="B325">
            <v>4204</v>
          </cell>
          <cell r="C325" t="str">
            <v>038701</v>
          </cell>
          <cell r="D325" t="str">
            <v>Northland Preparatory Academy</v>
          </cell>
        </row>
        <row r="326">
          <cell r="B326">
            <v>79881</v>
          </cell>
          <cell r="C326" t="str">
            <v>108707</v>
          </cell>
          <cell r="D326" t="str">
            <v>Nosotros, Inc</v>
          </cell>
        </row>
        <row r="327">
          <cell r="B327">
            <v>4323</v>
          </cell>
          <cell r="C327" t="str">
            <v>078767</v>
          </cell>
          <cell r="D327" t="str">
            <v>Ombudsman Educational Services, Ltd.,a subsidiary of Educational Services of Ame</v>
          </cell>
        </row>
        <row r="328">
          <cell r="B328">
            <v>79503</v>
          </cell>
          <cell r="C328" t="str">
            <v>028751</v>
          </cell>
          <cell r="D328" t="str">
            <v>Omega Alpha Academy</v>
          </cell>
        </row>
        <row r="329">
          <cell r="B329">
            <v>91238</v>
          </cell>
          <cell r="C329" t="str">
            <v>108512</v>
          </cell>
          <cell r="D329" t="str">
            <v>Open Doors Community School, Inc.</v>
          </cell>
        </row>
        <row r="330">
          <cell r="B330">
            <v>6235</v>
          </cell>
          <cell r="C330" t="str">
            <v>078907</v>
          </cell>
          <cell r="D330" t="str">
            <v>P.L.C. Charter Schools</v>
          </cell>
        </row>
        <row r="331">
          <cell r="B331">
            <v>79068</v>
          </cell>
          <cell r="C331" t="str">
            <v>138758</v>
          </cell>
          <cell r="D331" t="str">
            <v>PACE Preparatory Academy, Inc.</v>
          </cell>
        </row>
        <row r="332">
          <cell r="B332">
            <v>79086</v>
          </cell>
          <cell r="C332" t="str">
            <v>038753</v>
          </cell>
          <cell r="D332" t="str">
            <v>Painted Desert Demonstration Projects, Inc.</v>
          </cell>
        </row>
        <row r="333">
          <cell r="B333">
            <v>123733</v>
          </cell>
          <cell r="C333" t="str">
            <v>078278</v>
          </cell>
          <cell r="D333" t="str">
            <v>Painted Desert Montessori, LLC</v>
          </cell>
        </row>
        <row r="334">
          <cell r="B334">
            <v>10967</v>
          </cell>
          <cell r="C334" t="str">
            <v>138756</v>
          </cell>
          <cell r="D334" t="str">
            <v>Painted Pony Ranch Charter School</v>
          </cell>
        </row>
        <row r="335">
          <cell r="B335">
            <v>79578</v>
          </cell>
          <cell r="C335" t="str">
            <v>078940</v>
          </cell>
          <cell r="D335" t="str">
            <v>Pan-American Elementary Charter</v>
          </cell>
        </row>
        <row r="336">
          <cell r="B336">
            <v>5180</v>
          </cell>
          <cell r="C336" t="str">
            <v>078912</v>
          </cell>
          <cell r="D336" t="str">
            <v>Paragon Management, Inc.</v>
          </cell>
        </row>
        <row r="337">
          <cell r="B337">
            <v>79205</v>
          </cell>
          <cell r="C337" t="str">
            <v>078905</v>
          </cell>
          <cell r="D337" t="str">
            <v>Paramount Education Studies Inc</v>
          </cell>
        </row>
        <row r="338">
          <cell r="B338">
            <v>10970</v>
          </cell>
          <cell r="C338" t="str">
            <v>138755</v>
          </cell>
          <cell r="D338" t="str">
            <v>Park View School, Inc.</v>
          </cell>
        </row>
        <row r="339">
          <cell r="B339">
            <v>79953</v>
          </cell>
          <cell r="C339" t="str">
            <v>078963</v>
          </cell>
          <cell r="D339" t="str">
            <v>PAS Charter, Inc., dba Intelli-School</v>
          </cell>
        </row>
        <row r="340">
          <cell r="B340">
            <v>79069</v>
          </cell>
          <cell r="C340" t="str">
            <v>128725</v>
          </cell>
          <cell r="D340" t="str">
            <v>Patagonia Montessori Elementary School</v>
          </cell>
        </row>
        <row r="341">
          <cell r="B341">
            <v>79024</v>
          </cell>
          <cell r="C341" t="str">
            <v>078792</v>
          </cell>
          <cell r="D341" t="str">
            <v>Pathfinder Charter School Foundation</v>
          </cell>
        </row>
        <row r="342">
          <cell r="B342">
            <v>92983</v>
          </cell>
          <cell r="C342" t="str">
            <v>078216</v>
          </cell>
          <cell r="D342" t="str">
            <v>Pathways In Education-Arizona, Inc.</v>
          </cell>
        </row>
        <row r="343">
          <cell r="B343">
            <v>78890</v>
          </cell>
          <cell r="C343" t="str">
            <v>078280</v>
          </cell>
          <cell r="D343" t="str">
            <v>Pathways KM Charter Schools, Inc</v>
          </cell>
        </row>
        <row r="344">
          <cell r="B344">
            <v>79866</v>
          </cell>
          <cell r="C344" t="str">
            <v>038702</v>
          </cell>
          <cell r="D344" t="str">
            <v>PEAK School Inc., The</v>
          </cell>
        </row>
        <row r="345">
          <cell r="B345">
            <v>92972</v>
          </cell>
          <cell r="C345" t="str">
            <v>078238</v>
          </cell>
          <cell r="D345" t="str">
            <v>Pensar Academy</v>
          </cell>
        </row>
        <row r="346">
          <cell r="B346">
            <v>4338</v>
          </cell>
          <cell r="C346" t="str">
            <v>078714</v>
          </cell>
          <cell r="D346" t="str">
            <v>Phoenix Advantage Charter School, Inc.</v>
          </cell>
        </row>
        <row r="347">
          <cell r="B347">
            <v>4340</v>
          </cell>
          <cell r="C347" t="str">
            <v>078716</v>
          </cell>
          <cell r="D347" t="str">
            <v>Phoenix Education Management, LLC,</v>
          </cell>
        </row>
        <row r="348">
          <cell r="B348">
            <v>903484</v>
          </cell>
          <cell r="C348" t="str">
            <v>078693</v>
          </cell>
          <cell r="D348" t="str">
            <v>Phoenix International Academy</v>
          </cell>
        </row>
        <row r="349">
          <cell r="B349">
            <v>6379</v>
          </cell>
          <cell r="C349" t="str">
            <v>078776</v>
          </cell>
          <cell r="D349" t="str">
            <v>Phoenix School of Academic Excellence The</v>
          </cell>
        </row>
        <row r="350">
          <cell r="B350">
            <v>87334</v>
          </cell>
          <cell r="C350" t="str">
            <v>078504</v>
          </cell>
          <cell r="D350" t="str">
            <v>Pillar Charter School</v>
          </cell>
        </row>
        <row r="351">
          <cell r="B351">
            <v>4420</v>
          </cell>
          <cell r="C351" t="str">
            <v>108601</v>
          </cell>
          <cell r="D351" t="str">
            <v>Pima County</v>
          </cell>
        </row>
        <row r="352">
          <cell r="B352">
            <v>90536</v>
          </cell>
          <cell r="C352" t="str">
            <v>108507</v>
          </cell>
          <cell r="D352" t="str">
            <v>Pima Prevention Partnership</v>
          </cell>
        </row>
        <row r="353">
          <cell r="B353">
            <v>89864</v>
          </cell>
          <cell r="C353" t="str">
            <v>108799</v>
          </cell>
          <cell r="D353" t="str">
            <v>Pima Prevention Partnership dba Pima Partnership Academy</v>
          </cell>
        </row>
        <row r="354">
          <cell r="B354">
            <v>79959</v>
          </cell>
          <cell r="C354" t="str">
            <v>108711</v>
          </cell>
          <cell r="D354" t="str">
            <v>Pima Prevention Partnership dba Pima Partnership School, The</v>
          </cell>
        </row>
        <row r="355">
          <cell r="B355">
            <v>90997</v>
          </cell>
          <cell r="C355" t="str">
            <v>108602</v>
          </cell>
          <cell r="D355" t="str">
            <v>Pima Rose Academy, Inc.</v>
          </cell>
        </row>
        <row r="356">
          <cell r="B356">
            <v>4201</v>
          </cell>
          <cell r="C356" t="str">
            <v>038706</v>
          </cell>
          <cell r="D356" t="str">
            <v>Pine Forest Education Association, Inc.</v>
          </cell>
        </row>
        <row r="357">
          <cell r="B357">
            <v>81011</v>
          </cell>
          <cell r="C357" t="str">
            <v>118704</v>
          </cell>
          <cell r="D357" t="str">
            <v>Pinnacle Education-Casa Grande, Inc.</v>
          </cell>
        </row>
        <row r="358">
          <cell r="B358">
            <v>81009</v>
          </cell>
          <cell r="C358" t="str">
            <v>128701</v>
          </cell>
          <cell r="D358" t="str">
            <v>Pinnacle Education-Kino, Inc.</v>
          </cell>
        </row>
        <row r="359">
          <cell r="B359">
            <v>81001</v>
          </cell>
          <cell r="C359" t="str">
            <v>078726</v>
          </cell>
          <cell r="D359" t="str">
            <v>Pinnacle Education-Tempe, Inc.</v>
          </cell>
        </row>
        <row r="360">
          <cell r="B360">
            <v>79439</v>
          </cell>
          <cell r="C360" t="str">
            <v>078920</v>
          </cell>
          <cell r="D360" t="str">
            <v>Pinnacle Education-WMCB, Inc.</v>
          </cell>
        </row>
        <row r="361">
          <cell r="B361">
            <v>90140</v>
          </cell>
          <cell r="C361" t="str">
            <v>078550</v>
          </cell>
          <cell r="D361" t="str">
            <v>Pioneer Preparatory School</v>
          </cell>
        </row>
        <row r="362">
          <cell r="B362">
            <v>79455</v>
          </cell>
          <cell r="C362" t="str">
            <v>078925</v>
          </cell>
          <cell r="D362" t="str">
            <v>Pointe Schools</v>
          </cell>
        </row>
        <row r="363">
          <cell r="B363">
            <v>4431</v>
          </cell>
          <cell r="C363" t="str">
            <v>108744</v>
          </cell>
          <cell r="D363" t="str">
            <v>Portable Practical Educational Preparation, Inc. (PPEP, Inc.)</v>
          </cell>
        </row>
        <row r="364">
          <cell r="B364">
            <v>87405</v>
          </cell>
          <cell r="C364" t="str">
            <v>108796</v>
          </cell>
          <cell r="D364" t="str">
            <v>Portable Practical Educational Preparation, Inc. (PPEP, Inc.)</v>
          </cell>
        </row>
        <row r="365">
          <cell r="B365">
            <v>79569</v>
          </cell>
          <cell r="C365" t="str">
            <v>078939</v>
          </cell>
          <cell r="D365" t="str">
            <v>Premier Charter High School</v>
          </cell>
        </row>
        <row r="366">
          <cell r="B366">
            <v>88317</v>
          </cell>
          <cell r="C366" t="str">
            <v>078516</v>
          </cell>
          <cell r="D366" t="str">
            <v>Prescott Valley Charter School</v>
          </cell>
        </row>
        <row r="367">
          <cell r="B367">
            <v>4425</v>
          </cell>
          <cell r="C367" t="str">
            <v>108778</v>
          </cell>
          <cell r="D367" t="str">
            <v>Presidio School</v>
          </cell>
        </row>
        <row r="368">
          <cell r="B368">
            <v>91317</v>
          </cell>
          <cell r="C368" t="str">
            <v>078209</v>
          </cell>
          <cell r="D368" t="str">
            <v>Reid Traditional Schools' Painted Rock Academy Inc.</v>
          </cell>
        </row>
        <row r="369">
          <cell r="B369">
            <v>4306</v>
          </cell>
          <cell r="C369" t="str">
            <v>078749</v>
          </cell>
          <cell r="D369" t="str">
            <v>Reid Traditional Schools' Valley Academy, Inc.</v>
          </cell>
        </row>
        <row r="370">
          <cell r="B370">
            <v>90275</v>
          </cell>
          <cell r="C370" t="str">
            <v>078560</v>
          </cell>
          <cell r="D370" t="str">
            <v>Research Based Education Corporation</v>
          </cell>
        </row>
        <row r="371">
          <cell r="B371">
            <v>4301</v>
          </cell>
          <cell r="C371" t="str">
            <v>078609</v>
          </cell>
          <cell r="D371" t="str">
            <v>Ridgeline Academy, Inc.</v>
          </cell>
        </row>
        <row r="372">
          <cell r="B372">
            <v>92049</v>
          </cell>
          <cell r="C372" t="str">
            <v>108403</v>
          </cell>
          <cell r="D372" t="str">
            <v>Rising Schools, Inc.</v>
          </cell>
        </row>
        <row r="373">
          <cell r="B373">
            <v>87399</v>
          </cell>
          <cell r="C373" t="str">
            <v>078508</v>
          </cell>
          <cell r="D373" t="str">
            <v>Rosefield Charter Elementary School, Inc.</v>
          </cell>
        </row>
        <row r="374">
          <cell r="B374">
            <v>81033</v>
          </cell>
          <cell r="C374" t="str">
            <v>078735</v>
          </cell>
          <cell r="D374" t="str">
            <v>RSD Charter School, Inc.</v>
          </cell>
        </row>
        <row r="375">
          <cell r="B375">
            <v>89414</v>
          </cell>
          <cell r="C375" t="str">
            <v>078688</v>
          </cell>
          <cell r="D375" t="str">
            <v>Sage Academy, Inc.</v>
          </cell>
        </row>
        <row r="376">
          <cell r="B376">
            <v>4320</v>
          </cell>
          <cell r="C376" t="str">
            <v>078656</v>
          </cell>
          <cell r="D376" t="str">
            <v>Salt River Pima-Maricopa  Community Schools</v>
          </cell>
        </row>
        <row r="377">
          <cell r="B377">
            <v>89798</v>
          </cell>
          <cell r="C377" t="str">
            <v>078539</v>
          </cell>
          <cell r="D377" t="str">
            <v>San Tan Montessori School, Inc.</v>
          </cell>
        </row>
        <row r="378">
          <cell r="B378">
            <v>79066</v>
          </cell>
          <cell r="C378" t="str">
            <v>128726</v>
          </cell>
          <cell r="D378" t="str">
            <v>Santa Cruz Valley Opportunities in Education, Inc.</v>
          </cell>
        </row>
        <row r="379">
          <cell r="B379">
            <v>85454</v>
          </cell>
          <cell r="C379" t="str">
            <v>108719</v>
          </cell>
          <cell r="D379" t="str">
            <v>Satori, Inc.</v>
          </cell>
        </row>
        <row r="380">
          <cell r="B380">
            <v>79951</v>
          </cell>
          <cell r="C380" t="str">
            <v>078962</v>
          </cell>
          <cell r="D380" t="str">
            <v>SC Jensen Corporation, Inc. dba Intelli-School</v>
          </cell>
        </row>
        <row r="381">
          <cell r="B381">
            <v>1000050</v>
          </cell>
          <cell r="C381" t="str">
            <v>108514</v>
          </cell>
          <cell r="D381" t="str">
            <v>Science Technology Engineering and Math Arizona</v>
          </cell>
        </row>
        <row r="382">
          <cell r="B382">
            <v>91110</v>
          </cell>
          <cell r="C382" t="str">
            <v>078243</v>
          </cell>
          <cell r="D382" t="str">
            <v>Scottsdale Country Day School</v>
          </cell>
        </row>
        <row r="383">
          <cell r="B383">
            <v>89756</v>
          </cell>
          <cell r="C383" t="str">
            <v>078533</v>
          </cell>
          <cell r="D383" t="str">
            <v>Scottsdale Preparatory Academy</v>
          </cell>
        </row>
        <row r="384">
          <cell r="B384">
            <v>4492</v>
          </cell>
          <cell r="C384" t="str">
            <v>138708</v>
          </cell>
          <cell r="D384" t="str">
            <v>Sedona Charter School, Inc.</v>
          </cell>
        </row>
        <row r="385">
          <cell r="B385">
            <v>92381</v>
          </cell>
          <cell r="C385" t="str">
            <v>078256</v>
          </cell>
          <cell r="D385" t="str">
            <v>Self Development Academy-Phoenix</v>
          </cell>
        </row>
        <row r="386">
          <cell r="B386">
            <v>79072</v>
          </cell>
          <cell r="C386" t="str">
            <v>078796</v>
          </cell>
          <cell r="D386" t="str">
            <v>Self Development Charter School</v>
          </cell>
        </row>
        <row r="387">
          <cell r="B387">
            <v>520359</v>
          </cell>
          <cell r="C387" t="str">
            <v>078694</v>
          </cell>
          <cell r="D387" t="str">
            <v>Self Development Eastmark Academy</v>
          </cell>
        </row>
        <row r="388">
          <cell r="B388">
            <v>308420</v>
          </cell>
          <cell r="C388" t="str">
            <v>078695</v>
          </cell>
          <cell r="D388" t="str">
            <v>Self Development Scottsdale Academy</v>
          </cell>
        </row>
        <row r="389">
          <cell r="B389">
            <v>6353</v>
          </cell>
          <cell r="C389" t="str">
            <v>098746</v>
          </cell>
          <cell r="D389" t="str">
            <v>Shonto Governing Board of Education, Inc.</v>
          </cell>
        </row>
        <row r="390">
          <cell r="B390">
            <v>90329</v>
          </cell>
          <cell r="C390" t="str">
            <v>078566</v>
          </cell>
          <cell r="D390" t="str">
            <v>Skyline Gila River Schools, LLC</v>
          </cell>
        </row>
        <row r="391">
          <cell r="B391">
            <v>79084</v>
          </cell>
          <cell r="C391" t="str">
            <v>078914</v>
          </cell>
          <cell r="D391" t="str">
            <v>Skyline Schools, Inc.</v>
          </cell>
        </row>
        <row r="392">
          <cell r="B392">
            <v>4496</v>
          </cell>
          <cell r="C392" t="str">
            <v>138752</v>
          </cell>
          <cell r="D392" t="str">
            <v>Skyview School, Inc.</v>
          </cell>
        </row>
        <row r="393">
          <cell r="B393">
            <v>1000160</v>
          </cell>
          <cell r="C393" t="str">
            <v>078622</v>
          </cell>
          <cell r="D393" t="str">
            <v>Somerset Academy Arizona, Inc.</v>
          </cell>
        </row>
        <row r="394">
          <cell r="B394">
            <v>91108</v>
          </cell>
          <cell r="C394" t="str">
            <v>078599</v>
          </cell>
          <cell r="D394" t="str">
            <v>South Phoenix Academy Inc.</v>
          </cell>
        </row>
        <row r="395">
          <cell r="B395">
            <v>90540</v>
          </cell>
          <cell r="C395" t="str">
            <v>078578</v>
          </cell>
          <cell r="D395" t="str">
            <v>South Valley Academy, Inc.</v>
          </cell>
        </row>
        <row r="396">
          <cell r="B396">
            <v>79000</v>
          </cell>
          <cell r="C396" t="str">
            <v>108772</v>
          </cell>
          <cell r="D396" t="str">
            <v>Southern Arizona Community Academy, Inc.</v>
          </cell>
        </row>
        <row r="397">
          <cell r="B397">
            <v>79085</v>
          </cell>
          <cell r="C397" t="str">
            <v>108779</v>
          </cell>
          <cell r="D397" t="str">
            <v>Southgate Academy, Inc.</v>
          </cell>
        </row>
        <row r="398">
          <cell r="B398">
            <v>92043</v>
          </cell>
          <cell r="C398" t="str">
            <v>078228</v>
          </cell>
          <cell r="D398" t="str">
            <v>Southwest Leadership Academy</v>
          </cell>
        </row>
        <row r="399">
          <cell r="B399">
            <v>4313</v>
          </cell>
          <cell r="C399" t="str">
            <v>078634</v>
          </cell>
          <cell r="D399" t="str">
            <v>STEP UP Schools, Inc.</v>
          </cell>
        </row>
        <row r="400">
          <cell r="B400">
            <v>10966</v>
          </cell>
          <cell r="C400" t="str">
            <v>078781</v>
          </cell>
          <cell r="D400" t="str">
            <v>Stepping Stones Academy</v>
          </cell>
        </row>
        <row r="401">
          <cell r="B401">
            <v>91992</v>
          </cell>
          <cell r="C401" t="str">
            <v>108227</v>
          </cell>
          <cell r="D401" t="str">
            <v>StrengthBuilding Partners</v>
          </cell>
        </row>
        <row r="402">
          <cell r="B402">
            <v>79453</v>
          </cell>
          <cell r="C402" t="str">
            <v>078924</v>
          </cell>
          <cell r="D402" t="str">
            <v>Success School</v>
          </cell>
        </row>
        <row r="403">
          <cell r="B403">
            <v>92981</v>
          </cell>
          <cell r="C403" t="str">
            <v>078237</v>
          </cell>
          <cell r="D403" t="str">
            <v>Synergy Public School, Inc.</v>
          </cell>
        </row>
        <row r="404">
          <cell r="B404">
            <v>79218</v>
          </cell>
          <cell r="C404" t="str">
            <v>088702</v>
          </cell>
          <cell r="D404" t="str">
            <v>Telesis Center for Learning, Inc.</v>
          </cell>
        </row>
        <row r="405">
          <cell r="B405">
            <v>4361</v>
          </cell>
          <cell r="C405" t="str">
            <v>078761</v>
          </cell>
          <cell r="D405" t="str">
            <v>Tempe Preparatory Academy</v>
          </cell>
        </row>
        <row r="406">
          <cell r="B406">
            <v>6355</v>
          </cell>
          <cell r="C406" t="str">
            <v>108722</v>
          </cell>
          <cell r="D406" t="str">
            <v>The Charter Foundation, Inc.</v>
          </cell>
        </row>
        <row r="407">
          <cell r="B407">
            <v>91340</v>
          </cell>
          <cell r="C407" t="str">
            <v>078213</v>
          </cell>
          <cell r="D407" t="str">
            <v>The Farm at Mission Montessori Academy</v>
          </cell>
        </row>
        <row r="408">
          <cell r="B408">
            <v>395879</v>
          </cell>
          <cell r="C408" t="str">
            <v>078696</v>
          </cell>
          <cell r="D408" t="str">
            <v>The French American School of Arizona</v>
          </cell>
        </row>
        <row r="409">
          <cell r="B409">
            <v>92978</v>
          </cell>
          <cell r="C409" t="str">
            <v>118717</v>
          </cell>
          <cell r="D409" t="str">
            <v>The Grande Innovation Academy</v>
          </cell>
        </row>
        <row r="410">
          <cell r="B410">
            <v>90287</v>
          </cell>
          <cell r="C410" t="str">
            <v>078561</v>
          </cell>
          <cell r="D410" t="str">
            <v>The Odyssey Preparatory Academy, Inc.</v>
          </cell>
        </row>
        <row r="411">
          <cell r="B411">
            <v>91250</v>
          </cell>
          <cell r="C411" t="str">
            <v>078206</v>
          </cell>
          <cell r="D411" t="str">
            <v>The Paideia Academies, Inc</v>
          </cell>
        </row>
        <row r="412">
          <cell r="B412">
            <v>92976</v>
          </cell>
          <cell r="C412" t="str">
            <v>078411</v>
          </cell>
          <cell r="D412" t="str">
            <v>Think Through Academy</v>
          </cell>
        </row>
        <row r="413">
          <cell r="B413">
            <v>4225</v>
          </cell>
          <cell r="C413" t="str">
            <v>058702</v>
          </cell>
          <cell r="D413" t="str">
            <v>Triumphant Learning Center</v>
          </cell>
        </row>
        <row r="414">
          <cell r="B414">
            <v>90859</v>
          </cell>
          <cell r="C414" t="str">
            <v>078591</v>
          </cell>
          <cell r="D414" t="str">
            <v>Trivium Preparatory Academy</v>
          </cell>
        </row>
        <row r="415">
          <cell r="B415">
            <v>79073</v>
          </cell>
          <cell r="C415" t="str">
            <v>108773</v>
          </cell>
          <cell r="D415" t="str">
            <v>Tucson Country Day School, Inc.</v>
          </cell>
        </row>
        <row r="416">
          <cell r="B416">
            <v>79979</v>
          </cell>
          <cell r="C416" t="str">
            <v>108714</v>
          </cell>
          <cell r="D416" t="str">
            <v>Tucson International Academy, Inc.</v>
          </cell>
        </row>
        <row r="417">
          <cell r="B417">
            <v>6374</v>
          </cell>
          <cell r="C417" t="str">
            <v>108768</v>
          </cell>
          <cell r="D417" t="str">
            <v>Tucson Preparatory School</v>
          </cell>
        </row>
        <row r="418">
          <cell r="B418">
            <v>4422</v>
          </cell>
          <cell r="C418" t="str">
            <v>108660</v>
          </cell>
          <cell r="D418" t="str">
            <v>Tucson Youth Development/ACE Charter High School</v>
          </cell>
        </row>
        <row r="419">
          <cell r="B419">
            <v>4310</v>
          </cell>
          <cell r="C419" t="str">
            <v>078630</v>
          </cell>
          <cell r="D419" t="str">
            <v>Twenty First Century Charter School, Inc. Bennett Academy</v>
          </cell>
        </row>
        <row r="420">
          <cell r="B420">
            <v>79957</v>
          </cell>
          <cell r="C420" t="str">
            <v>078964</v>
          </cell>
          <cell r="D420" t="str">
            <v>Valley of the Sun Waldorf Education Association, dba Desert Marigold School</v>
          </cell>
        </row>
        <row r="421">
          <cell r="B421">
            <v>1000291</v>
          </cell>
          <cell r="C421" t="str">
            <v>078104</v>
          </cell>
          <cell r="D421" t="str">
            <v>Valor Preparatory Academy, LLC</v>
          </cell>
        </row>
        <row r="422">
          <cell r="B422">
            <v>90317</v>
          </cell>
          <cell r="C422" t="str">
            <v>078562</v>
          </cell>
          <cell r="D422" t="str">
            <v>Vector School District, Inc.</v>
          </cell>
        </row>
        <row r="423">
          <cell r="B423">
            <v>80992</v>
          </cell>
          <cell r="C423" t="str">
            <v>078984</v>
          </cell>
          <cell r="D423" t="str">
            <v>Veritas Preparatory Academy</v>
          </cell>
        </row>
        <row r="424">
          <cell r="B424">
            <v>92985</v>
          </cell>
          <cell r="C424" t="str">
            <v>078410</v>
          </cell>
          <cell r="D424" t="str">
            <v>Victory Collegiate Academy Corporation</v>
          </cell>
        </row>
        <row r="425">
          <cell r="B425">
            <v>4358</v>
          </cell>
          <cell r="C425" t="str">
            <v>078757</v>
          </cell>
          <cell r="D425" t="str">
            <v>Victory High School, Inc.</v>
          </cell>
        </row>
        <row r="426">
          <cell r="B426">
            <v>4339</v>
          </cell>
          <cell r="C426" t="str">
            <v>078715</v>
          </cell>
          <cell r="D426" t="str">
            <v>Villa Montessori Charter School</v>
          </cell>
        </row>
        <row r="427">
          <cell r="B427">
            <v>4430</v>
          </cell>
          <cell r="C427" t="str">
            <v>108705</v>
          </cell>
          <cell r="D427" t="str">
            <v>Vision Charter School, Inc.</v>
          </cell>
        </row>
        <row r="428">
          <cell r="B428">
            <v>79907</v>
          </cell>
          <cell r="C428" t="str">
            <v>078960</v>
          </cell>
          <cell r="D428" t="str">
            <v>Vista Charter School</v>
          </cell>
        </row>
        <row r="429">
          <cell r="B429">
            <v>91948</v>
          </cell>
          <cell r="C429" t="str">
            <v>078224</v>
          </cell>
          <cell r="D429" t="str">
            <v>Vista College Preparatory, Inc.</v>
          </cell>
        </row>
        <row r="430">
          <cell r="B430">
            <v>79497</v>
          </cell>
          <cell r="C430" t="str">
            <v>078935</v>
          </cell>
          <cell r="D430" t="str">
            <v>West Gilbert Charter Elementary School, Inc.</v>
          </cell>
        </row>
        <row r="431">
          <cell r="B431">
            <v>79990</v>
          </cell>
          <cell r="C431" t="str">
            <v>078974</v>
          </cell>
          <cell r="D431" t="str">
            <v>West Gilbert Charter Middle School, Inc.</v>
          </cell>
        </row>
        <row r="432">
          <cell r="B432">
            <v>90036</v>
          </cell>
          <cell r="C432" t="str">
            <v>078548</v>
          </cell>
          <cell r="D432" t="str">
            <v>West Valley Arts and Technology Academy, Inc.</v>
          </cell>
        </row>
        <row r="433">
          <cell r="B433">
            <v>91937</v>
          </cell>
          <cell r="C433" t="str">
            <v>078221</v>
          </cell>
          <cell r="D433" t="str">
            <v>Western School of Science and Technology, Inc.</v>
          </cell>
        </row>
        <row r="434">
          <cell r="B434">
            <v>4385</v>
          </cell>
          <cell r="C434" t="str">
            <v>088755</v>
          </cell>
          <cell r="D434" t="str">
            <v>Young Scholars Academy Charter School Corp.</v>
          </cell>
        </row>
        <row r="435">
          <cell r="B435">
            <v>4509</v>
          </cell>
          <cell r="C435" t="str">
            <v>148758</v>
          </cell>
          <cell r="D435" t="str">
            <v>Yuma Private Industry Council, Inc.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B4751-92A5-4A94-AE00-A64371E838D2}">
  <dimension ref="A1:I706"/>
  <sheetViews>
    <sheetView tabSelected="1" zoomScaleNormal="100" workbookViewId="0">
      <pane ySplit="2" topLeftCell="A3" activePane="bottomLeft" state="frozen"/>
      <selection pane="bottomLeft" activeCell="C25" sqref="C25"/>
    </sheetView>
  </sheetViews>
  <sheetFormatPr defaultRowHeight="15" customHeight="1" x14ac:dyDescent="0.25"/>
  <cols>
    <col min="1" max="1" width="8.42578125" bestFit="1" customWidth="1"/>
    <col min="2" max="2" width="11.28515625" bestFit="1" customWidth="1"/>
    <col min="3" max="3" width="77.140625" bestFit="1" customWidth="1"/>
    <col min="4" max="4" width="34.85546875" style="2" bestFit="1" customWidth="1"/>
    <col min="5" max="5" width="40.5703125" style="2" bestFit="1" customWidth="1"/>
    <col min="6" max="6" width="22" bestFit="1" customWidth="1"/>
    <col min="7" max="7" width="10.140625" bestFit="1" customWidth="1"/>
    <col min="8" max="8" width="14.85546875" style="2" bestFit="1" customWidth="1"/>
  </cols>
  <sheetData>
    <row r="1" spans="1:8" ht="21" x14ac:dyDescent="0.35">
      <c r="A1" s="8" t="s">
        <v>260</v>
      </c>
      <c r="B1" s="8"/>
      <c r="C1" s="8"/>
    </row>
    <row r="2" spans="1:8" s="1" customFormat="1" ht="15" customHeight="1" x14ac:dyDescent="0.25">
      <c r="A2" s="1" t="s">
        <v>259</v>
      </c>
      <c r="B2" s="1" t="s">
        <v>0</v>
      </c>
      <c r="C2" s="1" t="s">
        <v>252</v>
      </c>
      <c r="D2" s="3" t="s">
        <v>255</v>
      </c>
      <c r="E2" s="3" t="s">
        <v>256</v>
      </c>
      <c r="F2" s="1" t="s">
        <v>258</v>
      </c>
      <c r="H2" s="3"/>
    </row>
    <row r="3" spans="1:8" ht="15" customHeight="1" x14ac:dyDescent="0.25">
      <c r="A3">
        <v>4153</v>
      </c>
      <c r="B3" t="s">
        <v>1</v>
      </c>
      <c r="C3" t="str">
        <f>VLOOKUP(A3,'[1]And More Analysis'!$B:$C,2,FALSE)</f>
        <v>St Johns Unified District</v>
      </c>
      <c r="D3" s="2">
        <v>43575.4</v>
      </c>
      <c r="E3" s="2">
        <f>VLOOKUP(A3,[1]SecuredPmt_Addtl!$A:$D,4,FALSE)</f>
        <v>5174.17</v>
      </c>
      <c r="F3" s="2">
        <f>D3+E3</f>
        <v>48749.57</v>
      </c>
    </row>
    <row r="4" spans="1:8" ht="15" customHeight="1" x14ac:dyDescent="0.25">
      <c r="A4">
        <v>4154</v>
      </c>
      <c r="B4" t="s">
        <v>3</v>
      </c>
      <c r="C4" t="str">
        <f>VLOOKUP(A4,'[1]And More Analysis'!$B:$C,2,FALSE)</f>
        <v>Window Rock Unified District</v>
      </c>
      <c r="D4" s="2">
        <v>718851.42</v>
      </c>
      <c r="E4" s="2">
        <f>VLOOKUP(A4,[1]SecuredPmt_Addtl!$A:$D,4,FALSE)</f>
        <v>0</v>
      </c>
      <c r="F4" s="2">
        <f t="shared" ref="F4:F67" si="0">D4+E4</f>
        <v>718851.42</v>
      </c>
    </row>
    <row r="5" spans="1:8" ht="15" customHeight="1" x14ac:dyDescent="0.25">
      <c r="A5">
        <v>4155</v>
      </c>
      <c r="B5" t="s">
        <v>5</v>
      </c>
      <c r="C5" t="str">
        <f>VLOOKUP(A5,'[1]And More Analysis'!$B:$C,2,FALSE)</f>
        <v>Round Valley Unified District</v>
      </c>
      <c r="D5" s="2">
        <v>0</v>
      </c>
      <c r="E5" s="2">
        <f>VLOOKUP(A5,[1]SecuredPmt_Addtl!$A:$D,4,FALSE)</f>
        <v>9217.7900000000009</v>
      </c>
      <c r="F5" s="2">
        <f t="shared" si="0"/>
        <v>9217.7900000000009</v>
      </c>
    </row>
    <row r="6" spans="1:8" ht="15" customHeight="1" x14ac:dyDescent="0.25">
      <c r="A6">
        <v>4156</v>
      </c>
      <c r="B6" t="s">
        <v>7</v>
      </c>
      <c r="C6" t="str">
        <f>VLOOKUP(A6,'[1]And More Analysis'!$B:$C,2,FALSE)</f>
        <v>Sanders Unified District</v>
      </c>
      <c r="D6" s="2">
        <v>281463.39</v>
      </c>
      <c r="E6" s="2">
        <f>VLOOKUP(A6,[1]SecuredPmt_Addtl!$A:$D,4,FALSE)</f>
        <v>0</v>
      </c>
      <c r="F6" s="2">
        <f t="shared" si="0"/>
        <v>281463.39</v>
      </c>
    </row>
    <row r="7" spans="1:8" ht="15" customHeight="1" x14ac:dyDescent="0.25">
      <c r="A7">
        <v>4157</v>
      </c>
      <c r="B7" t="s">
        <v>9</v>
      </c>
      <c r="C7" t="str">
        <f>VLOOKUP(A7,'[1]And More Analysis'!$B:$C,2,FALSE)</f>
        <v>Ganado Unified School District</v>
      </c>
      <c r="D7" s="2">
        <v>550794.37</v>
      </c>
      <c r="E7" s="2">
        <f>VLOOKUP(A7,[1]SecuredPmt_Addtl!$A:$D,4,FALSE)</f>
        <v>0</v>
      </c>
      <c r="F7" s="2">
        <f t="shared" si="0"/>
        <v>550794.37</v>
      </c>
    </row>
    <row r="8" spans="1:8" ht="15" customHeight="1" x14ac:dyDescent="0.25">
      <c r="A8">
        <v>4158</v>
      </c>
      <c r="B8" t="s">
        <v>11</v>
      </c>
      <c r="C8" t="str">
        <f>VLOOKUP(A8,'[1]And More Analysis'!$B:$C,2,FALSE)</f>
        <v>Chinle Unified District</v>
      </c>
      <c r="D8" s="2">
        <v>1284661.8500000001</v>
      </c>
      <c r="E8" s="2">
        <f>VLOOKUP(A8,[1]SecuredPmt_Addtl!$A:$D,4,FALSE)</f>
        <v>14.13</v>
      </c>
      <c r="F8" s="2">
        <f t="shared" si="0"/>
        <v>1284675.98</v>
      </c>
    </row>
    <row r="9" spans="1:8" ht="15" customHeight="1" x14ac:dyDescent="0.25">
      <c r="A9">
        <v>4159</v>
      </c>
      <c r="B9" t="s">
        <v>13</v>
      </c>
      <c r="C9" t="str">
        <f>VLOOKUP(A9,'[1]And More Analysis'!$B:$C,2,FALSE)</f>
        <v>Red Mesa Unified District</v>
      </c>
      <c r="D9" s="2">
        <v>333405.24</v>
      </c>
      <c r="E9" s="2">
        <f>VLOOKUP(A9,[1]SecuredPmt_Addtl!$A:$D,4,FALSE)</f>
        <v>0</v>
      </c>
      <c r="F9" s="2">
        <f t="shared" si="0"/>
        <v>333405.24</v>
      </c>
    </row>
    <row r="10" spans="1:8" ht="15" customHeight="1" x14ac:dyDescent="0.25">
      <c r="A10">
        <v>4160</v>
      </c>
      <c r="B10" t="s">
        <v>15</v>
      </c>
      <c r="C10" t="str">
        <f>VLOOKUP(A10,'[1]And More Analysis'!$B:$C,2,FALSE)</f>
        <v>Concho Elementary District</v>
      </c>
      <c r="D10" s="2">
        <v>156929.91</v>
      </c>
      <c r="E10" s="2">
        <f>VLOOKUP(A10,[1]SecuredPmt_Addtl!$A:$D,4,FALSE)</f>
        <v>6274.23</v>
      </c>
      <c r="F10" s="2">
        <f t="shared" si="0"/>
        <v>163204.14000000001</v>
      </c>
    </row>
    <row r="11" spans="1:8" ht="15" customHeight="1" x14ac:dyDescent="0.25">
      <c r="A11">
        <v>4161</v>
      </c>
      <c r="B11" t="s">
        <v>17</v>
      </c>
      <c r="C11" t="str">
        <f>VLOOKUP(A11,'[1]And More Analysis'!$B:$C,2,FALSE)</f>
        <v>Alpine Elementary District</v>
      </c>
      <c r="D11" s="2">
        <v>54266.13</v>
      </c>
      <c r="E11" s="2">
        <f>VLOOKUP(A11,[1]SecuredPmt_Addtl!$A:$D,4,FALSE)</f>
        <v>3038.86</v>
      </c>
      <c r="F11" s="2">
        <f t="shared" si="0"/>
        <v>57304.99</v>
      </c>
    </row>
    <row r="12" spans="1:8" ht="15" customHeight="1" x14ac:dyDescent="0.25">
      <c r="A12">
        <v>4162</v>
      </c>
      <c r="B12" t="s">
        <v>19</v>
      </c>
      <c r="C12" t="str">
        <f>VLOOKUP(A12,'[1]And More Analysis'!$B:$C,2,FALSE)</f>
        <v>Vernon Elementary District</v>
      </c>
      <c r="D12" s="2">
        <v>61381.08</v>
      </c>
      <c r="E12" s="2">
        <f>VLOOKUP(A12,[1]SecuredPmt_Addtl!$A:$D,4,FALSE)</f>
        <v>8421.99</v>
      </c>
      <c r="F12" s="2">
        <f t="shared" si="0"/>
        <v>69803.070000000007</v>
      </c>
    </row>
    <row r="13" spans="1:8" ht="15" customHeight="1" x14ac:dyDescent="0.25">
      <c r="A13">
        <v>4163</v>
      </c>
      <c r="B13" t="s">
        <v>21</v>
      </c>
      <c r="C13" t="str">
        <f>VLOOKUP(A13,'[1]And More Analysis'!$B:$C,2,FALSE)</f>
        <v>Mcnary Elementary District</v>
      </c>
      <c r="D13" s="2">
        <v>83125.19</v>
      </c>
      <c r="E13" s="2">
        <f>VLOOKUP(A13,[1]SecuredPmt_Addtl!$A:$D,4,FALSE)</f>
        <v>0</v>
      </c>
      <c r="F13" s="2">
        <f t="shared" si="0"/>
        <v>83125.19</v>
      </c>
    </row>
    <row r="14" spans="1:8" ht="15" customHeight="1" x14ac:dyDescent="0.25">
      <c r="C14" s="1" t="s">
        <v>2</v>
      </c>
      <c r="D14" s="3">
        <v>3568453.98</v>
      </c>
      <c r="E14" s="3">
        <f>SUM(E3:E13)</f>
        <v>32141.17</v>
      </c>
      <c r="F14" s="3">
        <f t="shared" si="0"/>
        <v>3600595.15</v>
      </c>
    </row>
    <row r="15" spans="1:8" ht="15" customHeight="1" x14ac:dyDescent="0.25">
      <c r="F15" s="2"/>
    </row>
    <row r="16" spans="1:8" ht="15" customHeight="1" x14ac:dyDescent="0.25">
      <c r="A16">
        <v>4167</v>
      </c>
      <c r="B16" t="s">
        <v>23</v>
      </c>
      <c r="C16" t="str">
        <f>VLOOKUP(A16,'[1]And More Analysis'!$B:$C,2,FALSE)</f>
        <v>Fort Huachuca Accommodation District</v>
      </c>
      <c r="D16" s="2">
        <v>299905.21999999997</v>
      </c>
      <c r="E16" s="2">
        <f>VLOOKUP(A16,[1]SecuredPmt_Addtl!$A:$D,4,FALSE)</f>
        <v>0</v>
      </c>
      <c r="F16" s="2">
        <f t="shared" si="0"/>
        <v>299905.21999999997</v>
      </c>
    </row>
    <row r="17" spans="1:6" ht="15" customHeight="1" x14ac:dyDescent="0.25">
      <c r="A17">
        <v>4168</v>
      </c>
      <c r="B17" t="s">
        <v>25</v>
      </c>
      <c r="C17" t="str">
        <f>VLOOKUP(A17,'[1]And More Analysis'!$B:$C,2,FALSE)</f>
        <v>Tombstone Unified District</v>
      </c>
      <c r="D17" s="2">
        <v>281845.62</v>
      </c>
      <c r="E17" s="2">
        <f>VLOOKUP(A17,[1]SecuredPmt_Addtl!$A:$D,4,FALSE)</f>
        <v>20873.54</v>
      </c>
      <c r="F17" s="2">
        <f t="shared" si="0"/>
        <v>302719.15999999997</v>
      </c>
    </row>
    <row r="18" spans="1:6" ht="15" customHeight="1" x14ac:dyDescent="0.25">
      <c r="A18">
        <v>4169</v>
      </c>
      <c r="B18" t="s">
        <v>27</v>
      </c>
      <c r="C18" t="str">
        <f>VLOOKUP(A18,'[1]And More Analysis'!$B:$C,2,FALSE)</f>
        <v>Bisbee Unified District</v>
      </c>
      <c r="D18" s="2">
        <v>177589.82</v>
      </c>
      <c r="E18" s="2">
        <f>VLOOKUP(A18,[1]SecuredPmt_Addtl!$A:$D,4,FALSE)</f>
        <v>40990.269999999997</v>
      </c>
      <c r="F18" s="2">
        <f t="shared" si="0"/>
        <v>218580.09</v>
      </c>
    </row>
    <row r="19" spans="1:6" ht="15" customHeight="1" x14ac:dyDescent="0.25">
      <c r="A19">
        <v>4170</v>
      </c>
      <c r="B19" t="s">
        <v>29</v>
      </c>
      <c r="C19" t="str">
        <f>VLOOKUP(A19,'[1]And More Analysis'!$B:$C,2,FALSE)</f>
        <v>Willcox Unified District</v>
      </c>
      <c r="D19" s="2">
        <v>286306.02</v>
      </c>
      <c r="E19" s="2">
        <f>VLOOKUP(A19,[1]SecuredPmt_Addtl!$A:$D,4,FALSE)</f>
        <v>15695.31</v>
      </c>
      <c r="F19" s="2">
        <f t="shared" si="0"/>
        <v>302001.33</v>
      </c>
    </row>
    <row r="20" spans="1:6" ht="15" customHeight="1" x14ac:dyDescent="0.25">
      <c r="A20">
        <v>4171</v>
      </c>
      <c r="B20" t="s">
        <v>31</v>
      </c>
      <c r="C20" t="str">
        <f>VLOOKUP(A20,'[1]And More Analysis'!$B:$C,2,FALSE)</f>
        <v>Bowie Unified District</v>
      </c>
      <c r="D20" s="2">
        <v>-598.44000000000005</v>
      </c>
      <c r="E20" s="2">
        <f>VLOOKUP(A20,[1]SecuredPmt_Addtl!$A:$D,4,FALSE)</f>
        <v>3279.72</v>
      </c>
      <c r="F20" s="2">
        <f t="shared" si="0"/>
        <v>2681.2799999999997</v>
      </c>
    </row>
    <row r="21" spans="1:6" ht="15" customHeight="1" x14ac:dyDescent="0.25">
      <c r="A21">
        <v>4172</v>
      </c>
      <c r="B21" t="s">
        <v>32</v>
      </c>
      <c r="C21" t="str">
        <f>VLOOKUP(A21,'[1]And More Analysis'!$B:$C,2,FALSE)</f>
        <v>San Simon Unified District</v>
      </c>
      <c r="D21" s="2">
        <v>39165.480000000003</v>
      </c>
      <c r="E21" s="2">
        <f>VLOOKUP(A21,[1]SecuredPmt_Addtl!$A:$D,4,FALSE)</f>
        <v>7377.76</v>
      </c>
      <c r="F21" s="2">
        <f t="shared" si="0"/>
        <v>46543.240000000005</v>
      </c>
    </row>
    <row r="22" spans="1:6" ht="15" customHeight="1" x14ac:dyDescent="0.25">
      <c r="A22">
        <v>4173</v>
      </c>
      <c r="B22" t="s">
        <v>33</v>
      </c>
      <c r="C22" t="str">
        <f>VLOOKUP(A22,'[1]And More Analysis'!$B:$C,2,FALSE)</f>
        <v>St David Unified District</v>
      </c>
      <c r="D22" s="2">
        <v>133606.65</v>
      </c>
      <c r="E22" s="2">
        <f>VLOOKUP(A22,[1]SecuredPmt_Addtl!$A:$D,4,FALSE)</f>
        <v>15539.67</v>
      </c>
      <c r="F22" s="2">
        <f t="shared" si="0"/>
        <v>149146.32</v>
      </c>
    </row>
    <row r="23" spans="1:6" ht="15" customHeight="1" x14ac:dyDescent="0.25">
      <c r="A23">
        <v>4174</v>
      </c>
      <c r="B23" t="s">
        <v>34</v>
      </c>
      <c r="C23" t="str">
        <f>VLOOKUP(A23,'[1]And More Analysis'!$B:$C,2,FALSE)</f>
        <v>Douglas Unified District</v>
      </c>
      <c r="D23" s="2">
        <v>1126451.8999999999</v>
      </c>
      <c r="E23" s="2">
        <f>VLOOKUP(A23,[1]SecuredPmt_Addtl!$A:$D,4,FALSE)</f>
        <v>54320.58</v>
      </c>
      <c r="F23" s="2">
        <f t="shared" si="0"/>
        <v>1180772.48</v>
      </c>
    </row>
    <row r="24" spans="1:6" ht="15" customHeight="1" x14ac:dyDescent="0.25">
      <c r="A24">
        <v>4175</v>
      </c>
      <c r="B24" t="s">
        <v>35</v>
      </c>
      <c r="C24" t="str">
        <f>VLOOKUP(A24,'[1]And More Analysis'!$B:$C,2,FALSE)</f>
        <v>Sierra Vista Unified District</v>
      </c>
      <c r="D24" s="2">
        <v>957010.7</v>
      </c>
      <c r="E24" s="2">
        <f>VLOOKUP(A24,[1]SecuredPmt_Addtl!$A:$D,4,FALSE)</f>
        <v>199849.7</v>
      </c>
      <c r="F24" s="2">
        <f t="shared" si="0"/>
        <v>1156860.3999999999</v>
      </c>
    </row>
    <row r="25" spans="1:6" ht="15" customHeight="1" x14ac:dyDescent="0.25">
      <c r="A25">
        <v>4176</v>
      </c>
      <c r="B25" t="s">
        <v>36</v>
      </c>
      <c r="C25" t="str">
        <f>VLOOKUP(A25,'[1]And More Analysis'!$B:$C,2,FALSE)</f>
        <v>Naco Elementary District</v>
      </c>
      <c r="D25" s="2">
        <v>236401.41</v>
      </c>
      <c r="E25" s="2">
        <f>VLOOKUP(A25,[1]SecuredPmt_Addtl!$A:$D,4,FALSE)</f>
        <v>3118.05</v>
      </c>
      <c r="F25" s="2">
        <f t="shared" si="0"/>
        <v>239519.46</v>
      </c>
    </row>
    <row r="26" spans="1:6" ht="15" customHeight="1" x14ac:dyDescent="0.25">
      <c r="A26">
        <v>4177</v>
      </c>
      <c r="B26" t="s">
        <v>37</v>
      </c>
      <c r="C26" t="str">
        <f>VLOOKUP(A26,'[1]And More Analysis'!$B:$C,2,FALSE)</f>
        <v>Cochise Elementary District</v>
      </c>
      <c r="D26" s="2">
        <v>2716.12</v>
      </c>
      <c r="E26" s="2">
        <f>VLOOKUP(A26,[1]SecuredPmt_Addtl!$A:$D,4,FALSE)</f>
        <v>804.62</v>
      </c>
      <c r="F26" s="2">
        <f t="shared" si="0"/>
        <v>3520.74</v>
      </c>
    </row>
    <row r="27" spans="1:6" ht="15" customHeight="1" x14ac:dyDescent="0.25">
      <c r="A27">
        <v>4178</v>
      </c>
      <c r="B27" t="s">
        <v>38</v>
      </c>
      <c r="C27" t="str">
        <f>VLOOKUP(A27,'[1]And More Analysis'!$B:$C,2,FALSE)</f>
        <v>Apache Elementary District</v>
      </c>
      <c r="D27" s="2">
        <v>5772.41</v>
      </c>
      <c r="E27" s="2">
        <f>VLOOKUP(A27,[1]SecuredPmt_Addtl!$A:$D,4,FALSE)</f>
        <v>361.4</v>
      </c>
      <c r="F27" s="2">
        <f t="shared" si="0"/>
        <v>6133.8099999999995</v>
      </c>
    </row>
    <row r="28" spans="1:6" ht="15" customHeight="1" x14ac:dyDescent="0.25">
      <c r="A28">
        <v>4179</v>
      </c>
      <c r="B28" t="s">
        <v>39</v>
      </c>
      <c r="C28" t="str">
        <f>VLOOKUP(A28,'[1]And More Analysis'!$B:$C,2,FALSE)</f>
        <v>Double Adobe Elementary District</v>
      </c>
      <c r="D28" s="2">
        <v>27246.92</v>
      </c>
      <c r="E28" s="2">
        <f>VLOOKUP(A28,[1]SecuredPmt_Addtl!$A:$D,4,FALSE)</f>
        <v>2881.63</v>
      </c>
      <c r="F28" s="2">
        <f t="shared" si="0"/>
        <v>30128.55</v>
      </c>
    </row>
    <row r="29" spans="1:6" ht="15" customHeight="1" x14ac:dyDescent="0.25">
      <c r="A29">
        <v>4180</v>
      </c>
      <c r="B29" t="s">
        <v>40</v>
      </c>
      <c r="C29" t="str">
        <f>VLOOKUP(A29,'[1]And More Analysis'!$B:$C,2,FALSE)</f>
        <v>Palominas Elementary District</v>
      </c>
      <c r="D29" s="2">
        <v>353770.75</v>
      </c>
      <c r="E29" s="2">
        <f>VLOOKUP(A29,[1]SecuredPmt_Addtl!$A:$D,4,FALSE)</f>
        <v>51242.06</v>
      </c>
      <c r="F29" s="2">
        <f t="shared" si="0"/>
        <v>405012.81</v>
      </c>
    </row>
    <row r="30" spans="1:6" ht="15" customHeight="1" x14ac:dyDescent="0.25">
      <c r="A30">
        <v>4181</v>
      </c>
      <c r="B30" t="s">
        <v>41</v>
      </c>
      <c r="C30" t="str">
        <f>VLOOKUP(A30,'[1]And More Analysis'!$B:$C,2,FALSE)</f>
        <v>McNeal Elementary District</v>
      </c>
      <c r="D30" s="2">
        <v>50418.03</v>
      </c>
      <c r="E30" s="2">
        <f>VLOOKUP(A30,[1]SecuredPmt_Addtl!$A:$D,4,FALSE)</f>
        <v>2315.48</v>
      </c>
      <c r="F30" s="2">
        <f t="shared" si="0"/>
        <v>52733.51</v>
      </c>
    </row>
    <row r="31" spans="1:6" ht="15" customHeight="1" x14ac:dyDescent="0.25">
      <c r="A31">
        <v>4185</v>
      </c>
      <c r="B31" t="s">
        <v>42</v>
      </c>
      <c r="C31" t="str">
        <f>VLOOKUP(A31,'[1]And More Analysis'!$B:$C,2,FALSE)</f>
        <v>Elfrida Elementary District</v>
      </c>
      <c r="D31" s="2">
        <v>48396.75</v>
      </c>
      <c r="E31" s="2">
        <f>VLOOKUP(A31,[1]SecuredPmt_Addtl!$A:$D,4,FALSE)</f>
        <v>2766.59</v>
      </c>
      <c r="F31" s="2">
        <f t="shared" si="0"/>
        <v>51163.34</v>
      </c>
    </row>
    <row r="32" spans="1:6" ht="15" customHeight="1" x14ac:dyDescent="0.25">
      <c r="A32">
        <v>4186</v>
      </c>
      <c r="B32" t="s">
        <v>43</v>
      </c>
      <c r="C32" t="str">
        <f>VLOOKUP(A32,'[1]And More Analysis'!$B:$C,2,FALSE)</f>
        <v>Pearce Elementary District</v>
      </c>
      <c r="D32" s="2">
        <v>35734.32</v>
      </c>
      <c r="E32" s="2">
        <f>VLOOKUP(A32,[1]SecuredPmt_Addtl!$A:$D,4,FALSE)</f>
        <v>7916.81</v>
      </c>
      <c r="F32" s="2">
        <f t="shared" si="0"/>
        <v>43651.13</v>
      </c>
    </row>
    <row r="33" spans="1:6" ht="15" customHeight="1" x14ac:dyDescent="0.25">
      <c r="A33">
        <v>4187</v>
      </c>
      <c r="B33" t="s">
        <v>44</v>
      </c>
      <c r="C33" t="str">
        <f>VLOOKUP(A33,'[1]And More Analysis'!$B:$C,2,FALSE)</f>
        <v>Ash Creek Elementary District</v>
      </c>
      <c r="D33" s="2">
        <v>3781.71</v>
      </c>
      <c r="E33" s="2">
        <f>VLOOKUP(A33,[1]SecuredPmt_Addtl!$A:$D,4,FALSE)</f>
        <v>2832.57</v>
      </c>
      <c r="F33" s="2">
        <f t="shared" si="0"/>
        <v>6614.2800000000007</v>
      </c>
    </row>
    <row r="34" spans="1:6" ht="15" customHeight="1" x14ac:dyDescent="0.25">
      <c r="A34">
        <v>4188</v>
      </c>
      <c r="B34" t="s">
        <v>45</v>
      </c>
      <c r="C34" t="str">
        <f>VLOOKUP(A34,'[1]And More Analysis'!$B:$C,2,FALSE)</f>
        <v>Pomerene Elementary District</v>
      </c>
      <c r="D34" s="2">
        <v>59067.76</v>
      </c>
      <c r="E34" s="2">
        <f>VLOOKUP(A34,[1]SecuredPmt_Addtl!$A:$D,4,FALSE)</f>
        <v>4393.79</v>
      </c>
      <c r="F34" s="2">
        <f t="shared" si="0"/>
        <v>63461.55</v>
      </c>
    </row>
    <row r="35" spans="1:6" ht="15" customHeight="1" x14ac:dyDescent="0.25">
      <c r="A35">
        <v>4190</v>
      </c>
      <c r="B35" t="s">
        <v>46</v>
      </c>
      <c r="C35" t="str">
        <f>VLOOKUP(A35,'[1]And More Analysis'!$B:$C,2,FALSE)</f>
        <v>Valley Union High School District</v>
      </c>
      <c r="D35" s="2">
        <v>20650.810000000001</v>
      </c>
      <c r="E35" s="2">
        <f>VLOOKUP(A35,[1]SecuredPmt_Addtl!$A:$D,4,FALSE)</f>
        <v>11785.67</v>
      </c>
      <c r="F35" s="2">
        <f t="shared" si="0"/>
        <v>32436.480000000003</v>
      </c>
    </row>
    <row r="36" spans="1:6" ht="15" customHeight="1" x14ac:dyDescent="0.25">
      <c r="A36">
        <v>79226</v>
      </c>
      <c r="B36" t="s">
        <v>236</v>
      </c>
      <c r="C36" t="str">
        <f>VLOOKUP(A36,'[1]And More Analysis'!$B:$C,2,FALSE)</f>
        <v>Benson Unified School District</v>
      </c>
      <c r="D36" s="2">
        <v>336295.84</v>
      </c>
      <c r="E36" s="2">
        <f>VLOOKUP(A36,[1]SecuredPmt_Addtl!$A:$D,4,FALSE)</f>
        <v>21647.58</v>
      </c>
      <c r="F36" s="2">
        <f t="shared" si="0"/>
        <v>357943.42000000004</v>
      </c>
    </row>
    <row r="37" spans="1:6" ht="15" customHeight="1" x14ac:dyDescent="0.25">
      <c r="A37">
        <v>79403</v>
      </c>
      <c r="B37" t="s">
        <v>243</v>
      </c>
      <c r="C37" t="str">
        <f>VLOOKUP(A37,'[1]And More Analysis'!$B:$C,2,FALSE)</f>
        <v>Cochise Technology District</v>
      </c>
      <c r="D37" s="2">
        <v>242563.21</v>
      </c>
      <c r="E37" s="2">
        <f>VLOOKUP(A37,[1]SecuredPmt_Addtl!$A:$D,4,FALSE)</f>
        <v>0</v>
      </c>
      <c r="F37" s="2">
        <f t="shared" si="0"/>
        <v>242563.21</v>
      </c>
    </row>
    <row r="38" spans="1:6" ht="15" customHeight="1" x14ac:dyDescent="0.25">
      <c r="C38" s="1" t="s">
        <v>4</v>
      </c>
      <c r="D38" s="3">
        <v>4724099.01</v>
      </c>
      <c r="E38" s="3">
        <f>SUM(E16:E37)</f>
        <v>469992.8</v>
      </c>
      <c r="F38" s="3">
        <f t="shared" si="0"/>
        <v>5194091.8099999996</v>
      </c>
    </row>
    <row r="39" spans="1:6" ht="15" customHeight="1" x14ac:dyDescent="0.25">
      <c r="F39" s="2"/>
    </row>
    <row r="40" spans="1:6" ht="15" customHeight="1" x14ac:dyDescent="0.25">
      <c r="A40">
        <v>4192</v>
      </c>
      <c r="B40" t="s">
        <v>47</v>
      </c>
      <c r="C40" t="str">
        <f>VLOOKUP(A40,'[1]And More Analysis'!$B:$C,2,FALSE)</f>
        <v>Flagstaff Unified District</v>
      </c>
      <c r="D40" s="2">
        <v>424771.17</v>
      </c>
      <c r="E40" s="2">
        <f>VLOOKUP(A40,[1]SecuredPmt_Addtl!$A:$D,4,FALSE)</f>
        <v>413926.16</v>
      </c>
      <c r="F40" s="2">
        <f t="shared" si="0"/>
        <v>838697.33</v>
      </c>
    </row>
    <row r="41" spans="1:6" ht="15" customHeight="1" x14ac:dyDescent="0.25">
      <c r="A41">
        <v>4193</v>
      </c>
      <c r="B41" t="s">
        <v>48</v>
      </c>
      <c r="C41" t="str">
        <f>VLOOKUP(A41,'[1]And More Analysis'!$B:$C,2,FALSE)</f>
        <v>Williams Unified District</v>
      </c>
      <c r="D41" s="2">
        <v>76691.460000000006</v>
      </c>
      <c r="E41" s="2">
        <f>VLOOKUP(A41,[1]SecuredPmt_Addtl!$A:$D,4,FALSE)</f>
        <v>25014.67</v>
      </c>
      <c r="F41" s="2">
        <f t="shared" si="0"/>
        <v>101706.13</v>
      </c>
    </row>
    <row r="42" spans="1:6" ht="15" customHeight="1" x14ac:dyDescent="0.25">
      <c r="A42">
        <v>4194</v>
      </c>
      <c r="B42" t="s">
        <v>49</v>
      </c>
      <c r="C42" t="str">
        <f>VLOOKUP(A42,'[1]And More Analysis'!$B:$C,2,FALSE)</f>
        <v>Grand Canyon Unified District</v>
      </c>
      <c r="D42" s="2">
        <v>98036.86</v>
      </c>
      <c r="E42" s="2">
        <f>VLOOKUP(A42,[1]SecuredPmt_Addtl!$A:$D,4,FALSE)</f>
        <v>623.11</v>
      </c>
      <c r="F42" s="2">
        <f t="shared" si="0"/>
        <v>98659.97</v>
      </c>
    </row>
    <row r="43" spans="1:6" ht="15" customHeight="1" x14ac:dyDescent="0.25">
      <c r="A43">
        <v>4195</v>
      </c>
      <c r="B43" t="s">
        <v>50</v>
      </c>
      <c r="C43" t="str">
        <f>VLOOKUP(A43,'[1]And More Analysis'!$B:$C,2,FALSE)</f>
        <v>Fredonia-Moccasin Unified District</v>
      </c>
      <c r="D43" s="2">
        <v>59418.97</v>
      </c>
      <c r="E43" s="2">
        <f>VLOOKUP(A43,[1]SecuredPmt_Addtl!$A:$D,4,FALSE)</f>
        <v>9089.9500000000007</v>
      </c>
      <c r="F43" s="2">
        <f t="shared" si="0"/>
        <v>68508.92</v>
      </c>
    </row>
    <row r="44" spans="1:6" ht="15" customHeight="1" x14ac:dyDescent="0.25">
      <c r="A44">
        <v>4196</v>
      </c>
      <c r="B44" t="s">
        <v>51</v>
      </c>
      <c r="C44" t="str">
        <f>VLOOKUP(A44,'[1]And More Analysis'!$B:$C,2,FALSE)</f>
        <v>Page Unified District</v>
      </c>
      <c r="D44" s="2">
        <v>411223.64</v>
      </c>
      <c r="E44" s="2">
        <f>VLOOKUP(A44,[1]SecuredPmt_Addtl!$A:$D,4,FALSE)</f>
        <v>22791.99</v>
      </c>
      <c r="F44" s="2">
        <f t="shared" si="0"/>
        <v>434015.63</v>
      </c>
    </row>
    <row r="45" spans="1:6" ht="15" customHeight="1" x14ac:dyDescent="0.25">
      <c r="A45">
        <v>4197</v>
      </c>
      <c r="B45" t="s">
        <v>52</v>
      </c>
      <c r="C45" t="str">
        <f>VLOOKUP(A45,'[1]And More Analysis'!$B:$C,2,FALSE)</f>
        <v>Tuba City Unified School District #15</v>
      </c>
      <c r="D45" s="2">
        <v>438914.75</v>
      </c>
      <c r="E45" s="2">
        <f>VLOOKUP(A45,[1]SecuredPmt_Addtl!$A:$D,4,FALSE)</f>
        <v>0</v>
      </c>
      <c r="F45" s="2">
        <f t="shared" si="0"/>
        <v>438914.75</v>
      </c>
    </row>
    <row r="46" spans="1:6" ht="15" customHeight="1" x14ac:dyDescent="0.25">
      <c r="A46">
        <v>4198</v>
      </c>
      <c r="B46" t="s">
        <v>53</v>
      </c>
      <c r="C46" t="str">
        <f>VLOOKUP(A46,'[1]And More Analysis'!$B:$C,2,FALSE)</f>
        <v>Chevelon Butte School District</v>
      </c>
      <c r="D46" s="2">
        <v>0</v>
      </c>
      <c r="E46" s="2">
        <f>VLOOKUP(A46,[1]SecuredPmt_Addtl!$A:$D,4,FALSE)</f>
        <v>2565.5700000000002</v>
      </c>
      <c r="F46" s="2">
        <f t="shared" si="0"/>
        <v>2565.5700000000002</v>
      </c>
    </row>
    <row r="47" spans="1:6" ht="15" customHeight="1" x14ac:dyDescent="0.25">
      <c r="A47">
        <v>4199</v>
      </c>
      <c r="B47" t="s">
        <v>54</v>
      </c>
      <c r="C47" t="str">
        <f>VLOOKUP(A47,'[1]And More Analysis'!$B:$C,2,FALSE)</f>
        <v>Maine Consolidated School District</v>
      </c>
      <c r="D47" s="2">
        <v>33434.47</v>
      </c>
      <c r="E47" s="2">
        <f>VLOOKUP(A47,[1]SecuredPmt_Addtl!$A:$D,4,FALSE)</f>
        <v>12470.06</v>
      </c>
      <c r="F47" s="2">
        <f t="shared" si="0"/>
        <v>45904.53</v>
      </c>
    </row>
    <row r="48" spans="1:6" ht="15" customHeight="1" x14ac:dyDescent="0.25">
      <c r="A48">
        <v>10386</v>
      </c>
      <c r="B48" t="s">
        <v>234</v>
      </c>
      <c r="C48" t="str">
        <f>VLOOKUP(A48,'[1]And More Analysis'!$B:$C,2,FALSE)</f>
        <v>Coconino County Accommodation School District</v>
      </c>
      <c r="D48" s="2">
        <v>116796.15</v>
      </c>
      <c r="E48" s="2">
        <f>VLOOKUP(A48,[1]SecuredPmt_Addtl!$A:$D,4,FALSE)</f>
        <v>0</v>
      </c>
      <c r="F48" s="2">
        <f t="shared" si="0"/>
        <v>116796.15</v>
      </c>
    </row>
    <row r="49" spans="1:6" ht="15" customHeight="1" x14ac:dyDescent="0.25">
      <c r="A49">
        <v>79381</v>
      </c>
      <c r="B49" t="s">
        <v>238</v>
      </c>
      <c r="C49" t="str">
        <f>VLOOKUP(A49,'[1]And More Analysis'!$B:$C,2,FALSE)</f>
        <v>Coconino Association for Vocation Industry and Technology</v>
      </c>
      <c r="D49" s="2">
        <v>151308.89000000001</v>
      </c>
      <c r="E49" s="2">
        <f>VLOOKUP(A49,[1]SecuredPmt_Addtl!$A:$D,4,FALSE)</f>
        <v>0</v>
      </c>
      <c r="F49" s="2">
        <f t="shared" si="0"/>
        <v>151308.89000000001</v>
      </c>
    </row>
    <row r="50" spans="1:6" ht="15" customHeight="1" x14ac:dyDescent="0.25">
      <c r="C50" s="1" t="s">
        <v>6</v>
      </c>
      <c r="D50" s="3">
        <v>1810596.3599999999</v>
      </c>
      <c r="E50" s="3">
        <f>SUM(E40:E49)</f>
        <v>486481.50999999995</v>
      </c>
      <c r="F50" s="3">
        <f t="shared" si="0"/>
        <v>2297077.8699999996</v>
      </c>
    </row>
    <row r="51" spans="1:6" ht="15" customHeight="1" x14ac:dyDescent="0.25">
      <c r="F51" s="2"/>
    </row>
    <row r="52" spans="1:6" ht="15" customHeight="1" x14ac:dyDescent="0.25">
      <c r="A52">
        <v>4208</v>
      </c>
      <c r="B52" t="s">
        <v>55</v>
      </c>
      <c r="C52" t="str">
        <f>VLOOKUP(A52,'[1]And More Analysis'!$B:$C,2,FALSE)</f>
        <v>Globe Unified District</v>
      </c>
      <c r="D52" s="2">
        <v>455051.45</v>
      </c>
      <c r="E52" s="2">
        <f>VLOOKUP(A52,[1]SecuredPmt_Addtl!$A:$D,4,FALSE)</f>
        <v>26331.59</v>
      </c>
      <c r="F52" s="2">
        <f t="shared" si="0"/>
        <v>481383.04000000004</v>
      </c>
    </row>
    <row r="53" spans="1:6" ht="15" customHeight="1" x14ac:dyDescent="0.25">
      <c r="A53">
        <v>4209</v>
      </c>
      <c r="B53" t="s">
        <v>56</v>
      </c>
      <c r="C53" t="str">
        <f>VLOOKUP(A53,'[1]And More Analysis'!$B:$C,2,FALSE)</f>
        <v>Payson Unified District</v>
      </c>
      <c r="D53" s="2">
        <v>205275.36</v>
      </c>
      <c r="E53" s="2">
        <f>VLOOKUP(A53,[1]SecuredPmt_Addtl!$A:$D,4,FALSE)</f>
        <v>114715.22</v>
      </c>
      <c r="F53" s="2">
        <f t="shared" si="0"/>
        <v>319990.57999999996</v>
      </c>
    </row>
    <row r="54" spans="1:6" ht="15" customHeight="1" x14ac:dyDescent="0.25">
      <c r="A54">
        <v>4210</v>
      </c>
      <c r="B54" t="s">
        <v>57</v>
      </c>
      <c r="C54" t="str">
        <f>VLOOKUP(A54,'[1]And More Analysis'!$B:$C,2,FALSE)</f>
        <v>San Carlos Unified District</v>
      </c>
      <c r="D54" s="2">
        <v>508003.78</v>
      </c>
      <c r="E54" s="2">
        <f>VLOOKUP(A54,[1]SecuredPmt_Addtl!$A:$D,4,FALSE)</f>
        <v>0</v>
      </c>
      <c r="F54" s="2">
        <f t="shared" si="0"/>
        <v>508003.78</v>
      </c>
    </row>
    <row r="55" spans="1:6" ht="15" customHeight="1" x14ac:dyDescent="0.25">
      <c r="A55">
        <v>4211</v>
      </c>
      <c r="B55" t="s">
        <v>58</v>
      </c>
      <c r="C55" t="str">
        <f>VLOOKUP(A55,'[1]And More Analysis'!$B:$C,2,FALSE)</f>
        <v>Miami Unified District</v>
      </c>
      <c r="D55" s="2">
        <v>163584.82</v>
      </c>
      <c r="E55" s="2">
        <f>VLOOKUP(A55,[1]SecuredPmt_Addtl!$A:$D,4,FALSE)</f>
        <v>11573.32</v>
      </c>
      <c r="F55" s="2">
        <f t="shared" si="0"/>
        <v>175158.14</v>
      </c>
    </row>
    <row r="56" spans="1:6" ht="15" customHeight="1" x14ac:dyDescent="0.25">
      <c r="A56">
        <v>4212</v>
      </c>
      <c r="B56" t="s">
        <v>59</v>
      </c>
      <c r="C56" t="str">
        <f>VLOOKUP(A56,'[1]And More Analysis'!$B:$C,2,FALSE)</f>
        <v>Hayden-Winkelman Unified District</v>
      </c>
      <c r="D56" s="2">
        <v>100326.11</v>
      </c>
      <c r="E56" s="2">
        <f>VLOOKUP(A56,[1]SecuredPmt_Addtl!$A:$D,4,FALSE)</f>
        <v>8507.84</v>
      </c>
      <c r="F56" s="2">
        <f t="shared" si="0"/>
        <v>108833.95</v>
      </c>
    </row>
    <row r="57" spans="1:6" ht="15" customHeight="1" x14ac:dyDescent="0.25">
      <c r="A57">
        <v>4213</v>
      </c>
      <c r="B57" t="s">
        <v>60</v>
      </c>
      <c r="C57" t="str">
        <f>VLOOKUP(A57,'[1]And More Analysis'!$B:$C,2,FALSE)</f>
        <v>Young Elementary District</v>
      </c>
      <c r="D57" s="2">
        <v>0</v>
      </c>
      <c r="E57" s="2">
        <f>VLOOKUP(A57,[1]SecuredPmt_Addtl!$A:$D,4,FALSE)</f>
        <v>7174.92</v>
      </c>
      <c r="F57" s="2">
        <f t="shared" si="0"/>
        <v>7174.92</v>
      </c>
    </row>
    <row r="58" spans="1:6" ht="15" customHeight="1" x14ac:dyDescent="0.25">
      <c r="A58">
        <v>4214</v>
      </c>
      <c r="B58" t="s">
        <v>61</v>
      </c>
      <c r="C58" t="str">
        <f>VLOOKUP(A58,'[1]And More Analysis'!$B:$C,2,FALSE)</f>
        <v>Pine Strawberry Elementary District</v>
      </c>
      <c r="D58" s="2">
        <v>0</v>
      </c>
      <c r="E58" s="2">
        <f>VLOOKUP(A58,[1]SecuredPmt_Addtl!$A:$D,4,FALSE)</f>
        <v>28205.47</v>
      </c>
      <c r="F58" s="2">
        <f t="shared" si="0"/>
        <v>28205.47</v>
      </c>
    </row>
    <row r="59" spans="1:6" ht="15" customHeight="1" x14ac:dyDescent="0.25">
      <c r="A59">
        <v>4215</v>
      </c>
      <c r="B59" t="s">
        <v>62</v>
      </c>
      <c r="C59" t="str">
        <f>VLOOKUP(A59,'[1]And More Analysis'!$B:$C,2,FALSE)</f>
        <v>Tonto Basin Elementary District</v>
      </c>
      <c r="D59" s="2">
        <v>1413</v>
      </c>
      <c r="E59" s="2">
        <f>VLOOKUP(A59,[1]SecuredPmt_Addtl!$A:$D,4,FALSE)</f>
        <v>10323.93</v>
      </c>
      <c r="F59" s="2">
        <f t="shared" si="0"/>
        <v>11736.93</v>
      </c>
    </row>
    <row r="60" spans="1:6" ht="15" customHeight="1" x14ac:dyDescent="0.25">
      <c r="A60">
        <v>87600</v>
      </c>
      <c r="B60" t="s">
        <v>247</v>
      </c>
      <c r="C60" t="str">
        <f>VLOOKUP(A60,'[1]And More Analysis'!$B:$C,2,FALSE)</f>
        <v>Gila County Regional School District</v>
      </c>
      <c r="D60" s="2">
        <v>2292.2199999999998</v>
      </c>
      <c r="E60" s="2">
        <f>VLOOKUP(A60,[1]SecuredPmt_Addtl!$A:$D,4,FALSE)</f>
        <v>0</v>
      </c>
      <c r="F60" s="2">
        <f t="shared" si="0"/>
        <v>2292.2199999999998</v>
      </c>
    </row>
    <row r="61" spans="1:6" ht="15" customHeight="1" x14ac:dyDescent="0.25">
      <c r="C61" s="1" t="s">
        <v>8</v>
      </c>
      <c r="D61" s="3">
        <v>1435946.7400000002</v>
      </c>
      <c r="E61" s="3">
        <f>SUM(E52:E60)</f>
        <v>206832.29</v>
      </c>
      <c r="F61" s="3">
        <f t="shared" si="0"/>
        <v>1642779.0300000003</v>
      </c>
    </row>
    <row r="62" spans="1:6" ht="15" customHeight="1" x14ac:dyDescent="0.25">
      <c r="F62" s="2"/>
    </row>
    <row r="63" spans="1:6" ht="15" customHeight="1" x14ac:dyDescent="0.25">
      <c r="A63">
        <v>4218</v>
      </c>
      <c r="B63" t="s">
        <v>63</v>
      </c>
      <c r="C63" t="str">
        <f>VLOOKUP(A63,'[1]And More Analysis'!$B:$C,2,FALSE)</f>
        <v>Safford Unified District</v>
      </c>
      <c r="D63" s="2">
        <v>819597.76</v>
      </c>
      <c r="E63" s="2">
        <f>VLOOKUP(A63,[1]SecuredPmt_Addtl!$A:$D,4,FALSE)</f>
        <v>40310.870000000003</v>
      </c>
      <c r="F63" s="2">
        <f t="shared" si="0"/>
        <v>859908.63</v>
      </c>
    </row>
    <row r="64" spans="1:6" ht="15" customHeight="1" x14ac:dyDescent="0.25">
      <c r="A64">
        <v>4219</v>
      </c>
      <c r="B64" t="s">
        <v>64</v>
      </c>
      <c r="C64" t="str">
        <f>VLOOKUP(A64,'[1]And More Analysis'!$B:$C,2,FALSE)</f>
        <v>Thatcher Unified District</v>
      </c>
      <c r="D64" s="2">
        <v>572022.77</v>
      </c>
      <c r="E64" s="2">
        <f>VLOOKUP(A64,[1]SecuredPmt_Addtl!$A:$D,4,FALSE)</f>
        <v>26464.98</v>
      </c>
      <c r="F64" s="2">
        <f t="shared" si="0"/>
        <v>598487.75</v>
      </c>
    </row>
    <row r="65" spans="1:9" ht="15" customHeight="1" x14ac:dyDescent="0.25">
      <c r="A65">
        <v>4220</v>
      </c>
      <c r="B65" t="s">
        <v>65</v>
      </c>
      <c r="C65" t="str">
        <f>VLOOKUP(A65,'[1]And More Analysis'!$B:$C,2,FALSE)</f>
        <v>Pima Unified District</v>
      </c>
      <c r="D65" s="2">
        <v>346595.37</v>
      </c>
      <c r="E65" s="2">
        <f>VLOOKUP(A65,[1]SecuredPmt_Addtl!$A:$D,4,FALSE)</f>
        <v>10519.2</v>
      </c>
      <c r="F65" s="2">
        <f t="shared" si="0"/>
        <v>357114.57</v>
      </c>
    </row>
    <row r="66" spans="1:9" ht="15" customHeight="1" x14ac:dyDescent="0.25">
      <c r="A66">
        <v>4221</v>
      </c>
      <c r="B66" t="s">
        <v>66</v>
      </c>
      <c r="C66" t="str">
        <f>VLOOKUP(A66,'[1]And More Analysis'!$B:$C,2,FALSE)</f>
        <v>Fort Thomas Unified District</v>
      </c>
      <c r="D66" s="2">
        <v>328281.75</v>
      </c>
      <c r="E66" s="2">
        <f>VLOOKUP(A66,[1]SecuredPmt_Addtl!$A:$D,4,FALSE)</f>
        <v>0</v>
      </c>
      <c r="F66" s="2">
        <f t="shared" si="0"/>
        <v>328281.75</v>
      </c>
    </row>
    <row r="67" spans="1:9" ht="15" customHeight="1" x14ac:dyDescent="0.25">
      <c r="A67">
        <v>4222</v>
      </c>
      <c r="B67" t="s">
        <v>67</v>
      </c>
      <c r="C67" t="str">
        <f>VLOOKUP(A67,'[1]And More Analysis'!$B:$C,2,FALSE)</f>
        <v>Solomon Elementary District</v>
      </c>
      <c r="D67" s="2">
        <v>99522.4</v>
      </c>
      <c r="E67" s="2">
        <f>VLOOKUP(A67,[1]SecuredPmt_Addtl!$A:$D,4,FALSE)</f>
        <v>5029.2</v>
      </c>
      <c r="F67" s="2">
        <f t="shared" si="0"/>
        <v>104551.59999999999</v>
      </c>
    </row>
    <row r="68" spans="1:9" ht="15" customHeight="1" x14ac:dyDescent="0.25">
      <c r="A68">
        <v>4223</v>
      </c>
      <c r="B68" t="s">
        <v>68</v>
      </c>
      <c r="C68" t="str">
        <f>VLOOKUP(A68,'[1]And More Analysis'!$B:$C,2,FALSE)</f>
        <v>Klondyke Elementary District</v>
      </c>
      <c r="D68" s="2">
        <v>0</v>
      </c>
      <c r="E68" s="2">
        <f>VLOOKUP(A68,[1]SecuredPmt_Addtl!$A:$D,4,FALSE)</f>
        <v>63.61</v>
      </c>
      <c r="F68" s="2">
        <f t="shared" ref="F68:F131" si="1">D68+E68</f>
        <v>63.61</v>
      </c>
    </row>
    <row r="69" spans="1:9" ht="15" customHeight="1" x14ac:dyDescent="0.25">
      <c r="A69">
        <v>4224</v>
      </c>
      <c r="B69" t="s">
        <v>69</v>
      </c>
      <c r="C69" t="str">
        <f>VLOOKUP(A69,'[1]And More Analysis'!$B:$C,2,FALSE)</f>
        <v>Bonita Elementary District</v>
      </c>
      <c r="D69" s="2">
        <v>53479.73</v>
      </c>
      <c r="E69" s="2">
        <f>VLOOKUP(A69,[1]SecuredPmt_Addtl!$A:$D,4,FALSE)</f>
        <v>1833.51</v>
      </c>
      <c r="F69" s="2">
        <f t="shared" si="1"/>
        <v>55313.240000000005</v>
      </c>
    </row>
    <row r="70" spans="1:9" ht="15" customHeight="1" x14ac:dyDescent="0.25">
      <c r="A70">
        <v>79387</v>
      </c>
      <c r="B70" t="s">
        <v>240</v>
      </c>
      <c r="C70" t="str">
        <f>VLOOKUP(A70,'[1]And More Analysis'!$B:$C,2,FALSE)</f>
        <v>Gila Institute for Technology</v>
      </c>
      <c r="D70" s="2">
        <v>197716.34</v>
      </c>
      <c r="E70" s="2">
        <f>VLOOKUP(A70,[1]SecuredPmt_Addtl!$A:$D,4,FALSE)</f>
        <v>0</v>
      </c>
      <c r="F70" s="2">
        <f t="shared" si="1"/>
        <v>197716.34</v>
      </c>
    </row>
    <row r="71" spans="1:9" ht="15" customHeight="1" x14ac:dyDescent="0.25">
      <c r="C71" s="1" t="s">
        <v>10</v>
      </c>
      <c r="D71" s="3">
        <v>2417216.1199999996</v>
      </c>
      <c r="E71" s="3">
        <f>SUM(E63:E70)</f>
        <v>84221.37</v>
      </c>
      <c r="F71" s="3">
        <f t="shared" si="1"/>
        <v>2501437.4899999998</v>
      </c>
    </row>
    <row r="72" spans="1:9" ht="15" customHeight="1" x14ac:dyDescent="0.25">
      <c r="F72" s="2"/>
    </row>
    <row r="73" spans="1:9" ht="15" customHeight="1" x14ac:dyDescent="0.25">
      <c r="A73">
        <v>4228</v>
      </c>
      <c r="B73" t="s">
        <v>70</v>
      </c>
      <c r="C73" t="str">
        <f>VLOOKUP(A73,'[1]And More Analysis'!$B:$C,2,FALSE)</f>
        <v>Duncan Unified District</v>
      </c>
      <c r="D73" s="2">
        <v>7219.78</v>
      </c>
      <c r="E73" s="2">
        <f>VLOOKUP(A73,[1]SecuredPmt_Addtl!$A:$D,4,FALSE)</f>
        <v>6308.1</v>
      </c>
      <c r="F73" s="2">
        <f t="shared" si="1"/>
        <v>13527.880000000001</v>
      </c>
    </row>
    <row r="74" spans="1:9" ht="15" customHeight="1" x14ac:dyDescent="0.25">
      <c r="A74">
        <v>4230</v>
      </c>
      <c r="B74" t="s">
        <v>71</v>
      </c>
      <c r="C74" t="str">
        <f>VLOOKUP(A74,'[1]And More Analysis'!$B:$C,2,FALSE)</f>
        <v>Morenci Unified District</v>
      </c>
      <c r="D74" s="2">
        <v>0</v>
      </c>
      <c r="E74" s="2">
        <f>VLOOKUP(A74,[1]SecuredPmt_Addtl!$A:$D,4,FALSE)</f>
        <v>1836.27</v>
      </c>
      <c r="F74" s="2">
        <f t="shared" si="1"/>
        <v>1836.27</v>
      </c>
    </row>
    <row r="75" spans="1:9" ht="15" customHeight="1" x14ac:dyDescent="0.25">
      <c r="A75">
        <v>4231</v>
      </c>
      <c r="B75" t="s">
        <v>72</v>
      </c>
      <c r="C75" t="str">
        <f>VLOOKUP(A75,'[1]And More Analysis'!$B:$C,2,FALSE)</f>
        <v>Blue Elementary District</v>
      </c>
      <c r="D75" s="2">
        <v>-1402.88</v>
      </c>
      <c r="E75" s="2">
        <f>VLOOKUP(A75,[1]SecuredPmt_Addtl!$A:$D,4,FALSE)</f>
        <v>235.48</v>
      </c>
      <c r="F75" s="2">
        <f t="shared" si="1"/>
        <v>-1167.4000000000001</v>
      </c>
    </row>
    <row r="76" spans="1:9" ht="15" customHeight="1" x14ac:dyDescent="0.25">
      <c r="A76">
        <v>4232</v>
      </c>
      <c r="B76" t="s">
        <v>73</v>
      </c>
      <c r="C76" t="str">
        <f>VLOOKUP(A76,'[1]And More Analysis'!$B:$C,2,FALSE)</f>
        <v>Eagle Elementary District</v>
      </c>
      <c r="D76" s="2">
        <v>0</v>
      </c>
      <c r="E76" s="2">
        <f>VLOOKUP(A76,[1]SecuredPmt_Addtl!$A:$D,4,FALSE)</f>
        <v>0</v>
      </c>
      <c r="F76" s="2">
        <f t="shared" si="1"/>
        <v>0</v>
      </c>
    </row>
    <row r="77" spans="1:9" ht="15" customHeight="1" x14ac:dyDescent="0.25">
      <c r="C77" s="1" t="s">
        <v>12</v>
      </c>
      <c r="D77" s="3">
        <v>5816.9</v>
      </c>
      <c r="E77" s="3">
        <f>SUM(E73:E76)</f>
        <v>8379.85</v>
      </c>
      <c r="F77" s="3">
        <f t="shared" si="1"/>
        <v>14196.75</v>
      </c>
      <c r="H77" s="1"/>
      <c r="I77" s="3"/>
    </row>
    <row r="78" spans="1:9" ht="15" customHeight="1" x14ac:dyDescent="0.25">
      <c r="F78" s="2"/>
      <c r="H78" s="1"/>
      <c r="I78" s="3"/>
    </row>
    <row r="79" spans="1:9" ht="15" customHeight="1" x14ac:dyDescent="0.25">
      <c r="A79">
        <v>4234</v>
      </c>
      <c r="B79" t="s">
        <v>74</v>
      </c>
      <c r="C79" t="str">
        <f>VLOOKUP(A79,'[1]And More Analysis'!$B:$C,2,FALSE)</f>
        <v>Maricopa County Regional School District</v>
      </c>
      <c r="D79" s="2">
        <v>105439.67</v>
      </c>
      <c r="E79" s="2">
        <f>VLOOKUP(A79,[1]SecuredPmt_Addtl!$A:$D,4,FALSE)</f>
        <v>0</v>
      </c>
      <c r="F79" s="2">
        <f t="shared" si="1"/>
        <v>105439.67</v>
      </c>
    </row>
    <row r="80" spans="1:9" ht="15" customHeight="1" x14ac:dyDescent="0.25">
      <c r="A80">
        <v>4235</v>
      </c>
      <c r="B80" t="s">
        <v>75</v>
      </c>
      <c r="C80" t="str">
        <f>VLOOKUP(A80,'[1]And More Analysis'!$B:$C,2,FALSE)</f>
        <v>Mesa Unified District</v>
      </c>
      <c r="D80" s="2">
        <v>16146334.789999999</v>
      </c>
      <c r="E80" s="2">
        <f>VLOOKUP(A80,[1]SecuredPmt_Addtl!$A:$D,4,FALSE)</f>
        <v>1471875.59</v>
      </c>
      <c r="F80" s="2">
        <f t="shared" si="1"/>
        <v>17618210.379999999</v>
      </c>
    </row>
    <row r="81" spans="1:6" ht="15" customHeight="1" x14ac:dyDescent="0.25">
      <c r="A81">
        <v>4236</v>
      </c>
      <c r="B81" t="s">
        <v>76</v>
      </c>
      <c r="C81" t="str">
        <f>VLOOKUP(A81,'[1]And More Analysis'!$B:$C,2,FALSE)</f>
        <v>Wickenburg Unified District</v>
      </c>
      <c r="D81" s="2">
        <v>14059.31</v>
      </c>
      <c r="E81" s="2">
        <f>VLOOKUP(A81,[1]SecuredPmt_Addtl!$A:$D,4,FALSE)</f>
        <v>80211.38</v>
      </c>
      <c r="F81" s="2">
        <f t="shared" si="1"/>
        <v>94270.69</v>
      </c>
    </row>
    <row r="82" spans="1:6" ht="15" customHeight="1" x14ac:dyDescent="0.25">
      <c r="A82">
        <v>4237</v>
      </c>
      <c r="B82" t="s">
        <v>77</v>
      </c>
      <c r="C82" t="str">
        <f>VLOOKUP(A82,'[1]And More Analysis'!$B:$C,2,FALSE)</f>
        <v>Peoria Unified School District</v>
      </c>
      <c r="D82" s="2">
        <v>8835941.8599999994</v>
      </c>
      <c r="E82" s="2">
        <f>VLOOKUP(A82,[1]SecuredPmt_Addtl!$A:$D,4,FALSE)</f>
        <v>1021493.09</v>
      </c>
      <c r="F82" s="2">
        <f t="shared" si="1"/>
        <v>9857434.9499999993</v>
      </c>
    </row>
    <row r="83" spans="1:6" ht="15" customHeight="1" x14ac:dyDescent="0.25">
      <c r="A83">
        <v>4238</v>
      </c>
      <c r="B83" t="s">
        <v>78</v>
      </c>
      <c r="C83" t="str">
        <f>VLOOKUP(A83,'[1]And More Analysis'!$B:$C,2,FALSE)</f>
        <v>Gila Bend Unified District</v>
      </c>
      <c r="D83" s="2">
        <v>42041.51</v>
      </c>
      <c r="E83" s="2">
        <f>VLOOKUP(A83,[1]SecuredPmt_Addtl!$A:$D,4,FALSE)</f>
        <v>1905.48</v>
      </c>
      <c r="F83" s="2">
        <f t="shared" si="1"/>
        <v>43946.990000000005</v>
      </c>
    </row>
    <row r="84" spans="1:6" ht="15" customHeight="1" x14ac:dyDescent="0.25">
      <c r="A84">
        <v>4239</v>
      </c>
      <c r="B84" t="s">
        <v>79</v>
      </c>
      <c r="C84" t="str">
        <f>VLOOKUP(A84,'[1]And More Analysis'!$B:$C,2,FALSE)</f>
        <v>Gilbert Unified District</v>
      </c>
      <c r="D84" s="2">
        <v>7666961.71</v>
      </c>
      <c r="E84" s="2">
        <f>VLOOKUP(A84,[1]SecuredPmt_Addtl!$A:$D,4,FALSE)</f>
        <v>1040674.23</v>
      </c>
      <c r="F84" s="2">
        <f t="shared" si="1"/>
        <v>8707635.9399999995</v>
      </c>
    </row>
    <row r="85" spans="1:6" ht="15" customHeight="1" x14ac:dyDescent="0.25">
      <c r="A85">
        <v>4240</v>
      </c>
      <c r="B85" t="s">
        <v>80</v>
      </c>
      <c r="C85" t="str">
        <f>VLOOKUP(A85,'[1]And More Analysis'!$B:$C,2,FALSE)</f>
        <v>Scottsdale Unified District</v>
      </c>
      <c r="D85" s="2">
        <v>0</v>
      </c>
      <c r="E85" s="2">
        <f>VLOOKUP(A85,[1]SecuredPmt_Addtl!$A:$D,4,FALSE)</f>
        <v>1481007.54</v>
      </c>
      <c r="F85" s="2">
        <f t="shared" si="1"/>
        <v>1481007.54</v>
      </c>
    </row>
    <row r="86" spans="1:6" ht="15" customHeight="1" x14ac:dyDescent="0.25">
      <c r="A86">
        <v>4241</v>
      </c>
      <c r="B86" t="s">
        <v>81</v>
      </c>
      <c r="C86" t="str">
        <f>VLOOKUP(A86,'[1]And More Analysis'!$B:$C,2,FALSE)</f>
        <v>Paradise Valley Unified District</v>
      </c>
      <c r="D86" s="2">
        <v>922575.2</v>
      </c>
      <c r="E86" s="2">
        <f>VLOOKUP(A86,[1]SecuredPmt_Addtl!$A:$D,4,FALSE)</f>
        <v>1507434.53</v>
      </c>
      <c r="F86" s="2">
        <f t="shared" si="1"/>
        <v>2430009.73</v>
      </c>
    </row>
    <row r="87" spans="1:6" ht="15" customHeight="1" x14ac:dyDescent="0.25">
      <c r="A87">
        <v>4242</v>
      </c>
      <c r="B87" t="s">
        <v>82</v>
      </c>
      <c r="C87" t="str">
        <f>VLOOKUP(A87,'[1]And More Analysis'!$B:$C,2,FALSE)</f>
        <v>Chandler Unified District #80</v>
      </c>
      <c r="D87" s="2">
        <v>8138758.2300000004</v>
      </c>
      <c r="E87" s="2">
        <f>VLOOKUP(A87,[1]SecuredPmt_Addtl!$A:$D,4,FALSE)</f>
        <v>1547090.52</v>
      </c>
      <c r="F87" s="2">
        <f t="shared" si="1"/>
        <v>9685848.75</v>
      </c>
    </row>
    <row r="88" spans="1:6" ht="15" customHeight="1" x14ac:dyDescent="0.25">
      <c r="A88">
        <v>4243</v>
      </c>
      <c r="B88" t="s">
        <v>83</v>
      </c>
      <c r="C88" t="str">
        <f>VLOOKUP(A88,'[1]And More Analysis'!$B:$C,2,FALSE)</f>
        <v>Dysart Unified District</v>
      </c>
      <c r="D88" s="2">
        <v>4597080.88</v>
      </c>
      <c r="E88" s="2">
        <f>VLOOKUP(A88,[1]SecuredPmt_Addtl!$A:$D,4,FALSE)</f>
        <v>727103.22</v>
      </c>
      <c r="F88" s="2">
        <f t="shared" si="1"/>
        <v>5324184.0999999996</v>
      </c>
    </row>
    <row r="89" spans="1:6" ht="15" customHeight="1" x14ac:dyDescent="0.25">
      <c r="A89">
        <v>4244</v>
      </c>
      <c r="B89" t="s">
        <v>84</v>
      </c>
      <c r="C89" t="str">
        <f>VLOOKUP(A89,'[1]And More Analysis'!$B:$C,2,FALSE)</f>
        <v>Cave Creek Unified District</v>
      </c>
      <c r="D89" s="2">
        <v>0</v>
      </c>
      <c r="E89" s="2">
        <f>VLOOKUP(A89,[1]SecuredPmt_Addtl!$A:$D,4,FALSE)</f>
        <v>451783.42</v>
      </c>
      <c r="F89" s="2">
        <f t="shared" si="1"/>
        <v>451783.42</v>
      </c>
    </row>
    <row r="90" spans="1:6" ht="15" customHeight="1" x14ac:dyDescent="0.25">
      <c r="A90">
        <v>4245</v>
      </c>
      <c r="B90" t="s">
        <v>85</v>
      </c>
      <c r="C90" t="str">
        <f>VLOOKUP(A90,'[1]And More Analysis'!$B:$C,2,FALSE)</f>
        <v>Queen Creek Unified District</v>
      </c>
      <c r="D90" s="2">
        <v>2249752.67</v>
      </c>
      <c r="E90" s="2">
        <f>VLOOKUP(A90,[1]SecuredPmt_Addtl!$A:$D,4,FALSE)</f>
        <v>298522.12</v>
      </c>
      <c r="F90" s="2">
        <f t="shared" si="1"/>
        <v>2548274.79</v>
      </c>
    </row>
    <row r="91" spans="1:6" ht="15" customHeight="1" x14ac:dyDescent="0.25">
      <c r="A91">
        <v>4246</v>
      </c>
      <c r="B91" t="s">
        <v>86</v>
      </c>
      <c r="C91" t="str">
        <f>VLOOKUP(A91,'[1]And More Analysis'!$B:$C,2,FALSE)</f>
        <v>Deer Valley Unified District</v>
      </c>
      <c r="D91" s="2">
        <v>5218720.75</v>
      </c>
      <c r="E91" s="2">
        <f>VLOOKUP(A91,[1]SecuredPmt_Addtl!$A:$D,4,FALSE)</f>
        <v>1419674.86</v>
      </c>
      <c r="F91" s="2">
        <f t="shared" si="1"/>
        <v>6638395.6100000003</v>
      </c>
    </row>
    <row r="92" spans="1:6" ht="15" customHeight="1" x14ac:dyDescent="0.25">
      <c r="A92">
        <v>4247</v>
      </c>
      <c r="B92" t="s">
        <v>87</v>
      </c>
      <c r="C92" t="str">
        <f>VLOOKUP(A92,'[1]And More Analysis'!$B:$C,2,FALSE)</f>
        <v>Fountain Hills Unified District</v>
      </c>
      <c r="D92" s="2">
        <v>0</v>
      </c>
      <c r="E92" s="2">
        <f>VLOOKUP(A92,[1]SecuredPmt_Addtl!$A:$D,4,FALSE)</f>
        <v>128423.76</v>
      </c>
      <c r="F92" s="2">
        <f t="shared" si="1"/>
        <v>128423.76</v>
      </c>
    </row>
    <row r="93" spans="1:6" ht="15" customHeight="1" x14ac:dyDescent="0.25">
      <c r="A93">
        <v>4248</v>
      </c>
      <c r="B93" t="s">
        <v>88</v>
      </c>
      <c r="C93" t="str">
        <f>VLOOKUP(A93,'[1]And More Analysis'!$B:$C,2,FALSE)</f>
        <v>Higley Unified School District</v>
      </c>
      <c r="D93" s="2">
        <v>3104063.29</v>
      </c>
      <c r="E93" s="2">
        <f>VLOOKUP(A93,[1]SecuredPmt_Addtl!$A:$D,4,FALSE)</f>
        <v>451579.23</v>
      </c>
      <c r="F93" s="2">
        <f t="shared" si="1"/>
        <v>3555642.52</v>
      </c>
    </row>
    <row r="94" spans="1:6" ht="15" customHeight="1" x14ac:dyDescent="0.25">
      <c r="A94">
        <v>4249</v>
      </c>
      <c r="B94" t="s">
        <v>89</v>
      </c>
      <c r="C94" t="str">
        <f>VLOOKUP(A94,'[1]And More Analysis'!$B:$C,2,FALSE)</f>
        <v>Aguila Elementary District</v>
      </c>
      <c r="D94" s="2">
        <v>99014.9</v>
      </c>
      <c r="E94" s="2">
        <f>VLOOKUP(A94,[1]SecuredPmt_Addtl!$A:$D,4,FALSE)</f>
        <v>3223.01</v>
      </c>
      <c r="F94" s="2">
        <f t="shared" si="1"/>
        <v>102237.90999999999</v>
      </c>
    </row>
    <row r="95" spans="1:6" ht="15" customHeight="1" x14ac:dyDescent="0.25">
      <c r="A95">
        <v>4250</v>
      </c>
      <c r="B95" t="s">
        <v>90</v>
      </c>
      <c r="C95" t="str">
        <f>VLOOKUP(A95,'[1]And More Analysis'!$B:$C,2,FALSE)</f>
        <v>Sentinel Elementary District</v>
      </c>
      <c r="D95" s="2">
        <v>13852.5</v>
      </c>
      <c r="E95" s="2">
        <f>VLOOKUP(A95,[1]SecuredPmt_Addtl!$A:$D,4,FALSE)</f>
        <v>267.73</v>
      </c>
      <c r="F95" s="2">
        <f t="shared" si="1"/>
        <v>14120.23</v>
      </c>
    </row>
    <row r="96" spans="1:6" ht="15" customHeight="1" x14ac:dyDescent="0.25">
      <c r="A96">
        <v>4251</v>
      </c>
      <c r="B96" t="s">
        <v>91</v>
      </c>
      <c r="C96" t="str">
        <f>VLOOKUP(A96,'[1]And More Analysis'!$B:$C,2,FALSE)</f>
        <v>Morristown Elementary District</v>
      </c>
      <c r="D96" s="2">
        <v>19698.349999999999</v>
      </c>
      <c r="E96" s="2">
        <f>VLOOKUP(A96,[1]SecuredPmt_Addtl!$A:$D,4,FALSE)</f>
        <v>8135.81</v>
      </c>
      <c r="F96" s="2">
        <f t="shared" si="1"/>
        <v>27834.16</v>
      </c>
    </row>
    <row r="97" spans="1:6" ht="15" customHeight="1" x14ac:dyDescent="0.25">
      <c r="A97">
        <v>4252</v>
      </c>
      <c r="B97" t="s">
        <v>92</v>
      </c>
      <c r="C97" t="str">
        <f>VLOOKUP(A97,'[1]And More Analysis'!$B:$C,2,FALSE)</f>
        <v>Nadaburg Unified School District</v>
      </c>
      <c r="D97" s="2">
        <v>346222.51</v>
      </c>
      <c r="E97" s="2">
        <f>VLOOKUP(A97,[1]SecuredPmt_Addtl!$A:$D,4,FALSE)</f>
        <v>33570.449999999997</v>
      </c>
      <c r="F97" s="2">
        <f t="shared" si="1"/>
        <v>379792.96</v>
      </c>
    </row>
    <row r="98" spans="1:6" ht="15" customHeight="1" x14ac:dyDescent="0.25">
      <c r="A98">
        <v>4253</v>
      </c>
      <c r="B98" t="s">
        <v>93</v>
      </c>
      <c r="C98" t="str">
        <f>VLOOKUP(A98,'[1]And More Analysis'!$B:$C,2,FALSE)</f>
        <v>Mobile Elementary District</v>
      </c>
      <c r="D98" s="2">
        <v>8371.65</v>
      </c>
      <c r="E98" s="2">
        <f>VLOOKUP(A98,[1]SecuredPmt_Addtl!$A:$D,4,FALSE)</f>
        <v>227.17</v>
      </c>
      <c r="F98" s="2">
        <f t="shared" si="1"/>
        <v>8598.82</v>
      </c>
    </row>
    <row r="99" spans="1:6" ht="15" customHeight="1" x14ac:dyDescent="0.25">
      <c r="A99">
        <v>4254</v>
      </c>
      <c r="B99" t="s">
        <v>94</v>
      </c>
      <c r="C99" t="str">
        <f>VLOOKUP(A99,'[1]And More Analysis'!$B:$C,2,FALSE)</f>
        <v>Saddle Mountain Unified School District</v>
      </c>
      <c r="D99" s="2">
        <v>0</v>
      </c>
      <c r="E99" s="2">
        <f>VLOOKUP(A99,[1]SecuredPmt_Addtl!$A:$D,4,FALSE)</f>
        <v>10214.549999999999</v>
      </c>
      <c r="F99" s="2">
        <f t="shared" si="1"/>
        <v>10214.549999999999</v>
      </c>
    </row>
    <row r="100" spans="1:6" ht="15" customHeight="1" x14ac:dyDescent="0.25">
      <c r="A100">
        <v>4255</v>
      </c>
      <c r="B100" t="s">
        <v>95</v>
      </c>
      <c r="C100" t="str">
        <f>VLOOKUP(A100,'[1]And More Analysis'!$B:$C,2,FALSE)</f>
        <v>Paloma School District</v>
      </c>
      <c r="D100" s="2">
        <v>0</v>
      </c>
      <c r="E100" s="2">
        <f>VLOOKUP(A100,[1]SecuredPmt_Addtl!$A:$D,4,FALSE)</f>
        <v>29.67</v>
      </c>
      <c r="F100" s="2">
        <f t="shared" si="1"/>
        <v>29.67</v>
      </c>
    </row>
    <row r="101" spans="1:6" ht="15" customHeight="1" x14ac:dyDescent="0.25">
      <c r="A101">
        <v>4256</v>
      </c>
      <c r="B101" t="s">
        <v>96</v>
      </c>
      <c r="C101" t="str">
        <f>VLOOKUP(A101,'[1]And More Analysis'!$B:$C,2,FALSE)</f>
        <v>Phoenix Elementary District</v>
      </c>
      <c r="D101" s="2">
        <v>971173.04</v>
      </c>
      <c r="E101" s="2">
        <f>VLOOKUP(A101,[1]SecuredPmt_Addtl!$A:$D,4,FALSE)</f>
        <v>28576.62</v>
      </c>
      <c r="F101" s="2">
        <f t="shared" si="1"/>
        <v>999749.66</v>
      </c>
    </row>
    <row r="102" spans="1:6" ht="15" customHeight="1" x14ac:dyDescent="0.25">
      <c r="A102">
        <v>4257</v>
      </c>
      <c r="B102" t="s">
        <v>97</v>
      </c>
      <c r="C102" t="str">
        <f>VLOOKUP(A102,'[1]And More Analysis'!$B:$C,2,FALSE)</f>
        <v>Riverside Elementary District</v>
      </c>
      <c r="D102" s="2">
        <v>0</v>
      </c>
      <c r="E102" s="2">
        <f>VLOOKUP(A102,[1]SecuredPmt_Addtl!$A:$D,4,FALSE)</f>
        <v>3601.79</v>
      </c>
      <c r="F102" s="2">
        <f t="shared" si="1"/>
        <v>3601.79</v>
      </c>
    </row>
    <row r="103" spans="1:6" ht="15" customHeight="1" x14ac:dyDescent="0.25">
      <c r="A103">
        <v>4258</v>
      </c>
      <c r="B103" t="s">
        <v>98</v>
      </c>
      <c r="C103" t="str">
        <f>VLOOKUP(A103,'[1]And More Analysis'!$B:$C,2,FALSE)</f>
        <v>Tempe School District</v>
      </c>
      <c r="D103" s="2">
        <v>1986523.75</v>
      </c>
      <c r="E103" s="2">
        <f>VLOOKUP(A103,[1]SecuredPmt_Addtl!$A:$D,4,FALSE)</f>
        <v>151648.10999999999</v>
      </c>
      <c r="F103" s="2">
        <f t="shared" si="1"/>
        <v>2138171.86</v>
      </c>
    </row>
    <row r="104" spans="1:6" ht="15" customHeight="1" x14ac:dyDescent="0.25">
      <c r="A104">
        <v>4259</v>
      </c>
      <c r="B104" t="s">
        <v>99</v>
      </c>
      <c r="C104" t="str">
        <f>VLOOKUP(A104,'[1]And More Analysis'!$B:$C,2,FALSE)</f>
        <v>Isaac Elementary District</v>
      </c>
      <c r="D104" s="2">
        <v>1665629.51</v>
      </c>
      <c r="E104" s="2">
        <f>VLOOKUP(A104,[1]SecuredPmt_Addtl!$A:$D,4,FALSE)</f>
        <v>9394.2800000000007</v>
      </c>
      <c r="F104" s="2">
        <f t="shared" si="1"/>
        <v>1675023.79</v>
      </c>
    </row>
    <row r="105" spans="1:6" ht="15" customHeight="1" x14ac:dyDescent="0.25">
      <c r="A105">
        <v>4260</v>
      </c>
      <c r="B105" t="s">
        <v>100</v>
      </c>
      <c r="C105" t="str">
        <f>VLOOKUP(A105,'[1]And More Analysis'!$B:$C,2,FALSE)</f>
        <v>Washington Elementary School District</v>
      </c>
      <c r="D105" s="2">
        <v>5923326.2999999998</v>
      </c>
      <c r="E105" s="2">
        <f>VLOOKUP(A105,[1]SecuredPmt_Addtl!$A:$D,4,FALSE)</f>
        <v>285708.90000000002</v>
      </c>
      <c r="F105" s="2">
        <f t="shared" si="1"/>
        <v>6209035.2000000002</v>
      </c>
    </row>
    <row r="106" spans="1:6" ht="15" customHeight="1" x14ac:dyDescent="0.25">
      <c r="A106">
        <v>4261</v>
      </c>
      <c r="B106" t="s">
        <v>101</v>
      </c>
      <c r="C106" t="str">
        <f>VLOOKUP(A106,'[1]And More Analysis'!$B:$C,2,FALSE)</f>
        <v>Wilson Elementary District</v>
      </c>
      <c r="D106" s="2">
        <v>205168.82</v>
      </c>
      <c r="E106" s="2">
        <f>VLOOKUP(A106,[1]SecuredPmt_Addtl!$A:$D,4,FALSE)</f>
        <v>334.92</v>
      </c>
      <c r="F106" s="2">
        <f t="shared" si="1"/>
        <v>205503.74000000002</v>
      </c>
    </row>
    <row r="107" spans="1:6" ht="15" customHeight="1" x14ac:dyDescent="0.25">
      <c r="A107">
        <v>4262</v>
      </c>
      <c r="B107" t="s">
        <v>102</v>
      </c>
      <c r="C107" t="str">
        <f>VLOOKUP(A107,'[1]And More Analysis'!$B:$C,2,FALSE)</f>
        <v>Osborn Elementary District</v>
      </c>
      <c r="D107" s="2">
        <v>270514.69</v>
      </c>
      <c r="E107" s="2">
        <f>VLOOKUP(A107,[1]SecuredPmt_Addtl!$A:$D,4,FALSE)</f>
        <v>37058.22</v>
      </c>
      <c r="F107" s="2">
        <f t="shared" si="1"/>
        <v>307572.91000000003</v>
      </c>
    </row>
    <row r="108" spans="1:6" ht="15" customHeight="1" x14ac:dyDescent="0.25">
      <c r="A108">
        <v>4263</v>
      </c>
      <c r="B108" t="s">
        <v>103</v>
      </c>
      <c r="C108" t="str">
        <f>VLOOKUP(A108,'[1]And More Analysis'!$B:$C,2,FALSE)</f>
        <v>Creighton Elementary District</v>
      </c>
      <c r="D108" s="2">
        <v>1327993.3600000001</v>
      </c>
      <c r="E108" s="2">
        <f>VLOOKUP(A108,[1]SecuredPmt_Addtl!$A:$D,4,FALSE)</f>
        <v>76607.070000000007</v>
      </c>
      <c r="F108" s="2">
        <f t="shared" si="1"/>
        <v>1404600.4300000002</v>
      </c>
    </row>
    <row r="109" spans="1:6" ht="15" customHeight="1" x14ac:dyDescent="0.25">
      <c r="A109">
        <v>4264</v>
      </c>
      <c r="B109" t="s">
        <v>104</v>
      </c>
      <c r="C109" t="str">
        <f>VLOOKUP(A109,'[1]And More Analysis'!$B:$C,2,FALSE)</f>
        <v>Tolleson Elementary District</v>
      </c>
      <c r="D109" s="2">
        <v>742725.04</v>
      </c>
      <c r="E109" s="2">
        <f>VLOOKUP(A109,[1]SecuredPmt_Addtl!$A:$D,4,FALSE)</f>
        <v>9141.06</v>
      </c>
      <c r="F109" s="2">
        <f t="shared" si="1"/>
        <v>751866.10000000009</v>
      </c>
    </row>
    <row r="110" spans="1:6" ht="15" customHeight="1" x14ac:dyDescent="0.25">
      <c r="A110">
        <v>4265</v>
      </c>
      <c r="B110" t="s">
        <v>105</v>
      </c>
      <c r="C110" t="str">
        <f>VLOOKUP(A110,'[1]And More Analysis'!$B:$C,2,FALSE)</f>
        <v>Murphy Elementary District</v>
      </c>
      <c r="D110" s="2">
        <v>305359.21000000002</v>
      </c>
      <c r="E110" s="2">
        <f>VLOOKUP(A110,[1]SecuredPmt_Addtl!$A:$D,4,FALSE)</f>
        <v>1549.75</v>
      </c>
      <c r="F110" s="2">
        <f t="shared" si="1"/>
        <v>306908.96000000002</v>
      </c>
    </row>
    <row r="111" spans="1:6" ht="15" customHeight="1" x14ac:dyDescent="0.25">
      <c r="A111">
        <v>4266</v>
      </c>
      <c r="B111" t="s">
        <v>106</v>
      </c>
      <c r="C111" t="str">
        <f>VLOOKUP(A111,'[1]And More Analysis'!$B:$C,2,FALSE)</f>
        <v>Liberty Elementary District</v>
      </c>
      <c r="D111" s="2">
        <v>1035605.56</v>
      </c>
      <c r="E111" s="2">
        <f>VLOOKUP(A111,[1]SecuredPmt_Addtl!$A:$D,4,FALSE)</f>
        <v>73771.960000000006</v>
      </c>
      <c r="F111" s="2">
        <f t="shared" si="1"/>
        <v>1109377.52</v>
      </c>
    </row>
    <row r="112" spans="1:6" ht="15" customHeight="1" x14ac:dyDescent="0.25">
      <c r="A112">
        <v>4267</v>
      </c>
      <c r="B112" t="s">
        <v>107</v>
      </c>
      <c r="C112" t="str">
        <f>VLOOKUP(A112,'[1]And More Analysis'!$B:$C,2,FALSE)</f>
        <v>Kyrene Elementary District</v>
      </c>
      <c r="D112" s="2">
        <v>3296274.5</v>
      </c>
      <c r="E112" s="2">
        <f>VLOOKUP(A112,[1]SecuredPmt_Addtl!$A:$D,4,FALSE)</f>
        <v>497222.32</v>
      </c>
      <c r="F112" s="2">
        <f t="shared" si="1"/>
        <v>3793496.82</v>
      </c>
    </row>
    <row r="113" spans="1:6" ht="15" customHeight="1" x14ac:dyDescent="0.25">
      <c r="A113">
        <v>4268</v>
      </c>
      <c r="B113" t="s">
        <v>108</v>
      </c>
      <c r="C113" t="str">
        <f>VLOOKUP(A113,'[1]And More Analysis'!$B:$C,2,FALSE)</f>
        <v>Balsz Elementary District</v>
      </c>
      <c r="D113" s="2">
        <v>415637.05</v>
      </c>
      <c r="E113" s="2">
        <f>VLOOKUP(A113,[1]SecuredPmt_Addtl!$A:$D,4,FALSE)</f>
        <v>23815.67</v>
      </c>
      <c r="F113" s="2">
        <f t="shared" si="1"/>
        <v>439452.72</v>
      </c>
    </row>
    <row r="114" spans="1:6" ht="15" customHeight="1" x14ac:dyDescent="0.25">
      <c r="A114">
        <v>4269</v>
      </c>
      <c r="B114" t="s">
        <v>109</v>
      </c>
      <c r="C114" t="str">
        <f>VLOOKUP(A114,'[1]And More Analysis'!$B:$C,2,FALSE)</f>
        <v>Buckeye Elementary District</v>
      </c>
      <c r="D114" s="2">
        <v>1577228.37</v>
      </c>
      <c r="E114" s="2">
        <f>VLOOKUP(A114,[1]SecuredPmt_Addtl!$A:$D,4,FALSE)</f>
        <v>49026.44</v>
      </c>
      <c r="F114" s="2">
        <f t="shared" si="1"/>
        <v>1626254.81</v>
      </c>
    </row>
    <row r="115" spans="1:6" ht="15" customHeight="1" x14ac:dyDescent="0.25">
      <c r="A115">
        <v>4270</v>
      </c>
      <c r="B115" t="s">
        <v>110</v>
      </c>
      <c r="C115" t="str">
        <f>VLOOKUP(A115,'[1]And More Analysis'!$B:$C,2,FALSE)</f>
        <v>Madison Elementary District</v>
      </c>
      <c r="D115" s="2">
        <v>3076625.34</v>
      </c>
      <c r="E115" s="2">
        <f>VLOOKUP(A115,[1]SecuredPmt_Addtl!$A:$D,4,FALSE)</f>
        <v>172086.88</v>
      </c>
      <c r="F115" s="2">
        <f t="shared" si="1"/>
        <v>3248712.2199999997</v>
      </c>
    </row>
    <row r="116" spans="1:6" ht="15" customHeight="1" x14ac:dyDescent="0.25">
      <c r="A116">
        <v>4271</v>
      </c>
      <c r="B116" t="s">
        <v>111</v>
      </c>
      <c r="C116" t="str">
        <f>VLOOKUP(A116,'[1]And More Analysis'!$B:$C,2,FALSE)</f>
        <v>Glendale Elementary District</v>
      </c>
      <c r="D116" s="2">
        <v>3231982.1</v>
      </c>
      <c r="E116" s="2">
        <f>VLOOKUP(A116,[1]SecuredPmt_Addtl!$A:$D,4,FALSE)</f>
        <v>64754.03</v>
      </c>
      <c r="F116" s="2">
        <f t="shared" si="1"/>
        <v>3296736.13</v>
      </c>
    </row>
    <row r="117" spans="1:6" ht="15" customHeight="1" x14ac:dyDescent="0.25">
      <c r="A117">
        <v>4272</v>
      </c>
      <c r="B117" t="s">
        <v>112</v>
      </c>
      <c r="C117" t="str">
        <f>VLOOKUP(A117,'[1]And More Analysis'!$B:$C,2,FALSE)</f>
        <v>Avondale Elementary District</v>
      </c>
      <c r="D117" s="2">
        <v>1487486.12</v>
      </c>
      <c r="E117" s="2">
        <f>VLOOKUP(A117,[1]SecuredPmt_Addtl!$A:$D,4,FALSE)</f>
        <v>58657.98</v>
      </c>
      <c r="F117" s="2">
        <f t="shared" si="1"/>
        <v>1546144.1</v>
      </c>
    </row>
    <row r="118" spans="1:6" ht="15" customHeight="1" x14ac:dyDescent="0.25">
      <c r="A118">
        <v>4273</v>
      </c>
      <c r="B118" t="s">
        <v>113</v>
      </c>
      <c r="C118" t="str">
        <f>VLOOKUP(A118,'[1]And More Analysis'!$B:$C,2,FALSE)</f>
        <v>Fowler Elementary District</v>
      </c>
      <c r="D118" s="2">
        <v>947312.75</v>
      </c>
      <c r="E118" s="2">
        <f>VLOOKUP(A118,[1]SecuredPmt_Addtl!$A:$D,4,FALSE)</f>
        <v>20272.61</v>
      </c>
      <c r="F118" s="2">
        <f t="shared" si="1"/>
        <v>967585.36</v>
      </c>
    </row>
    <row r="119" spans="1:6" ht="15" customHeight="1" x14ac:dyDescent="0.25">
      <c r="A119">
        <v>4274</v>
      </c>
      <c r="B119" t="s">
        <v>114</v>
      </c>
      <c r="C119" t="str">
        <f>VLOOKUP(A119,'[1]And More Analysis'!$B:$C,2,FALSE)</f>
        <v>Arlington Elementary District</v>
      </c>
      <c r="D119" s="2">
        <v>0</v>
      </c>
      <c r="E119" s="2">
        <f>VLOOKUP(A119,[1]SecuredPmt_Addtl!$A:$D,4,FALSE)</f>
        <v>530.74</v>
      </c>
      <c r="F119" s="2">
        <f t="shared" si="1"/>
        <v>530.74</v>
      </c>
    </row>
    <row r="120" spans="1:6" ht="15" customHeight="1" x14ac:dyDescent="0.25">
      <c r="A120">
        <v>4275</v>
      </c>
      <c r="B120" t="s">
        <v>115</v>
      </c>
      <c r="C120" t="str">
        <f>VLOOKUP(A120,'[1]And More Analysis'!$B:$C,2,FALSE)</f>
        <v>Palo Verde Elementary District</v>
      </c>
      <c r="D120" s="2">
        <v>224866.46</v>
      </c>
      <c r="E120" s="2">
        <f>VLOOKUP(A120,[1]SecuredPmt_Addtl!$A:$D,4,FALSE)</f>
        <v>4495.8</v>
      </c>
      <c r="F120" s="2">
        <f t="shared" si="1"/>
        <v>229362.25999999998</v>
      </c>
    </row>
    <row r="121" spans="1:6" ht="15" customHeight="1" x14ac:dyDescent="0.25">
      <c r="A121">
        <v>4276</v>
      </c>
      <c r="B121" t="s">
        <v>116</v>
      </c>
      <c r="C121" t="str">
        <f>VLOOKUP(A121,'[1]And More Analysis'!$B:$C,2,FALSE)</f>
        <v>Laveen Elementary District</v>
      </c>
      <c r="D121" s="2">
        <v>2150815.2999999998</v>
      </c>
      <c r="E121" s="2">
        <f>VLOOKUP(A121,[1]SecuredPmt_Addtl!$A:$D,4,FALSE)</f>
        <v>71303.87</v>
      </c>
      <c r="F121" s="2">
        <f t="shared" si="1"/>
        <v>2222119.17</v>
      </c>
    </row>
    <row r="122" spans="1:6" ht="15" customHeight="1" x14ac:dyDescent="0.25">
      <c r="A122">
        <v>4277</v>
      </c>
      <c r="B122" t="s">
        <v>117</v>
      </c>
      <c r="C122" t="str">
        <f>VLOOKUP(A122,'[1]And More Analysis'!$B:$C,2,FALSE)</f>
        <v>Union Elementary District</v>
      </c>
      <c r="D122" s="2">
        <v>558110.94999999995</v>
      </c>
      <c r="E122" s="2">
        <f>VLOOKUP(A122,[1]SecuredPmt_Addtl!$A:$D,4,FALSE)</f>
        <v>15749.38</v>
      </c>
      <c r="F122" s="2">
        <f t="shared" si="1"/>
        <v>573860.32999999996</v>
      </c>
    </row>
    <row r="123" spans="1:6" ht="15" customHeight="1" x14ac:dyDescent="0.25">
      <c r="A123">
        <v>4278</v>
      </c>
      <c r="B123" t="s">
        <v>118</v>
      </c>
      <c r="C123" t="str">
        <f>VLOOKUP(A123,'[1]And More Analysis'!$B:$C,2,FALSE)</f>
        <v>Littleton Elementary District</v>
      </c>
      <c r="D123" s="2">
        <v>1627123.2</v>
      </c>
      <c r="E123" s="2">
        <f>VLOOKUP(A123,[1]SecuredPmt_Addtl!$A:$D,4,FALSE)</f>
        <v>51806.41</v>
      </c>
      <c r="F123" s="2">
        <f t="shared" si="1"/>
        <v>1678929.6099999999</v>
      </c>
    </row>
    <row r="124" spans="1:6" ht="15" customHeight="1" x14ac:dyDescent="0.25">
      <c r="A124">
        <v>4279</v>
      </c>
      <c r="B124" t="s">
        <v>119</v>
      </c>
      <c r="C124" t="str">
        <f>VLOOKUP(A124,'[1]And More Analysis'!$B:$C,2,FALSE)</f>
        <v>Roosevelt Elementary District</v>
      </c>
      <c r="D124" s="2">
        <v>3722004.86</v>
      </c>
      <c r="E124" s="2">
        <f>VLOOKUP(A124,[1]SecuredPmt_Addtl!$A:$D,4,FALSE)</f>
        <v>102101.07</v>
      </c>
      <c r="F124" s="2">
        <f t="shared" si="1"/>
        <v>3824105.9299999997</v>
      </c>
    </row>
    <row r="125" spans="1:6" ht="15" customHeight="1" x14ac:dyDescent="0.25">
      <c r="A125">
        <v>4280</v>
      </c>
      <c r="B125" t="s">
        <v>120</v>
      </c>
      <c r="C125" t="str">
        <f>VLOOKUP(A125,'[1]And More Analysis'!$B:$C,2,FALSE)</f>
        <v>Alhambra Elementary District</v>
      </c>
      <c r="D125" s="2">
        <v>2955893.39</v>
      </c>
      <c r="E125" s="2">
        <f>VLOOKUP(A125,[1]SecuredPmt_Addtl!$A:$D,4,FALSE)</f>
        <v>28824.52</v>
      </c>
      <c r="F125" s="2">
        <f t="shared" si="1"/>
        <v>2984717.91</v>
      </c>
    </row>
    <row r="126" spans="1:6" ht="15" customHeight="1" x14ac:dyDescent="0.25">
      <c r="A126">
        <v>4281</v>
      </c>
      <c r="B126" t="s">
        <v>121</v>
      </c>
      <c r="C126" t="str">
        <f>VLOOKUP(A126,'[1]And More Analysis'!$B:$C,2,FALSE)</f>
        <v>Litchfield Elementary District</v>
      </c>
      <c r="D126" s="2">
        <v>4746872.3600000003</v>
      </c>
      <c r="E126" s="2">
        <f>VLOOKUP(A126,[1]SecuredPmt_Addtl!$A:$D,4,FALSE)</f>
        <v>257683.16</v>
      </c>
      <c r="F126" s="2">
        <f t="shared" si="1"/>
        <v>5004555.5200000005</v>
      </c>
    </row>
    <row r="127" spans="1:6" ht="15" customHeight="1" x14ac:dyDescent="0.25">
      <c r="A127">
        <v>4282</v>
      </c>
      <c r="B127" t="s">
        <v>122</v>
      </c>
      <c r="C127" t="str">
        <f>VLOOKUP(A127,'[1]And More Analysis'!$B:$C,2,FALSE)</f>
        <v>Cartwright Elementary District</v>
      </c>
      <c r="D127" s="2">
        <v>4137896.65</v>
      </c>
      <c r="E127" s="2">
        <f>VLOOKUP(A127,[1]SecuredPmt_Addtl!$A:$D,4,FALSE)</f>
        <v>40426.800000000003</v>
      </c>
      <c r="F127" s="2">
        <f t="shared" si="1"/>
        <v>4178323.4499999997</v>
      </c>
    </row>
    <row r="128" spans="1:6" ht="15" customHeight="1" x14ac:dyDescent="0.25">
      <c r="A128">
        <v>4283</v>
      </c>
      <c r="B128" t="s">
        <v>123</v>
      </c>
      <c r="C128" t="str">
        <f>VLOOKUP(A128,'[1]And More Analysis'!$B:$C,2,FALSE)</f>
        <v>Pendergast Elementary District</v>
      </c>
      <c r="D128" s="2">
        <v>2464010.34</v>
      </c>
      <c r="E128" s="2">
        <f>VLOOKUP(A128,[1]SecuredPmt_Addtl!$A:$D,4,FALSE)</f>
        <v>74639.23</v>
      </c>
      <c r="F128" s="2">
        <f t="shared" si="1"/>
        <v>2538649.5699999998</v>
      </c>
    </row>
    <row r="129" spans="1:6" ht="15" customHeight="1" x14ac:dyDescent="0.25">
      <c r="A129">
        <v>4284</v>
      </c>
      <c r="B129" t="s">
        <v>124</v>
      </c>
      <c r="C129" t="str">
        <f>VLOOKUP(A129,'[1]And More Analysis'!$B:$C,2,FALSE)</f>
        <v>Buckeye Union High School District</v>
      </c>
      <c r="D129" s="2">
        <v>811230.75</v>
      </c>
      <c r="E129" s="2">
        <f>VLOOKUP(A129,[1]SecuredPmt_Addtl!$A:$D,4,FALSE)</f>
        <v>127345.81</v>
      </c>
      <c r="F129" s="2">
        <f t="shared" si="1"/>
        <v>938576.56</v>
      </c>
    </row>
    <row r="130" spans="1:6" ht="15" customHeight="1" x14ac:dyDescent="0.25">
      <c r="A130">
        <v>4285</v>
      </c>
      <c r="B130" t="s">
        <v>125</v>
      </c>
      <c r="C130" t="str">
        <f>VLOOKUP(A130,'[1]And More Analysis'!$B:$C,2,FALSE)</f>
        <v>Glendale Union High School District</v>
      </c>
      <c r="D130" s="2">
        <v>4435873.0999999996</v>
      </c>
      <c r="E130" s="2">
        <f>VLOOKUP(A130,[1]SecuredPmt_Addtl!$A:$D,4,FALSE)</f>
        <v>349557.45</v>
      </c>
      <c r="F130" s="2">
        <f t="shared" si="1"/>
        <v>4785430.55</v>
      </c>
    </row>
    <row r="131" spans="1:6" ht="15" customHeight="1" x14ac:dyDescent="0.25">
      <c r="A131">
        <v>4286</v>
      </c>
      <c r="B131" t="s">
        <v>126</v>
      </c>
      <c r="C131" t="str">
        <f>VLOOKUP(A131,'[1]And More Analysis'!$B:$C,2,FALSE)</f>
        <v>Phoenix Union High School District</v>
      </c>
      <c r="D131" s="2">
        <v>4774166.26</v>
      </c>
      <c r="E131" s="2">
        <f>VLOOKUP(A131,[1]SecuredPmt_Addtl!$A:$D,4,FALSE)</f>
        <v>598822</v>
      </c>
      <c r="F131" s="2">
        <f t="shared" si="1"/>
        <v>5372988.2599999998</v>
      </c>
    </row>
    <row r="132" spans="1:6" ht="15" customHeight="1" x14ac:dyDescent="0.25">
      <c r="A132">
        <v>4287</v>
      </c>
      <c r="B132" t="s">
        <v>127</v>
      </c>
      <c r="C132" t="str">
        <f>VLOOKUP(A132,'[1]And More Analysis'!$B:$C,2,FALSE)</f>
        <v>Tempe Union High School District</v>
      </c>
      <c r="D132" s="2">
        <v>746223.54</v>
      </c>
      <c r="E132" s="2">
        <f>VLOOKUP(A132,[1]SecuredPmt_Addtl!$A:$D,4,FALSE)</f>
        <v>642979.78</v>
      </c>
      <c r="F132" s="2">
        <f t="shared" ref="F132:F195" si="2">D132+E132</f>
        <v>1389203.32</v>
      </c>
    </row>
    <row r="133" spans="1:6" ht="15" customHeight="1" x14ac:dyDescent="0.25">
      <c r="A133">
        <v>4288</v>
      </c>
      <c r="B133" t="s">
        <v>128</v>
      </c>
      <c r="C133" t="str">
        <f>VLOOKUP(A133,'[1]And More Analysis'!$B:$C,2,FALSE)</f>
        <v>Tolleson Union High School District</v>
      </c>
      <c r="D133" s="2">
        <v>3374607.38</v>
      </c>
      <c r="E133" s="2">
        <f>VLOOKUP(A133,[1]SecuredPmt_Addtl!$A:$D,4,FALSE)</f>
        <v>171906.14</v>
      </c>
      <c r="F133" s="2">
        <f t="shared" si="2"/>
        <v>3546513.52</v>
      </c>
    </row>
    <row r="134" spans="1:6" ht="15" customHeight="1" x14ac:dyDescent="0.25">
      <c r="A134">
        <v>4289</v>
      </c>
      <c r="B134" t="s">
        <v>129</v>
      </c>
      <c r="C134" t="str">
        <f>VLOOKUP(A134,'[1]And More Analysis'!$B:$C,2,FALSE)</f>
        <v>Agua Fria Union High School District</v>
      </c>
      <c r="D134" s="2">
        <v>1722058.42</v>
      </c>
      <c r="E134" s="2">
        <f>VLOOKUP(A134,[1]SecuredPmt_Addtl!$A:$D,4,FALSE)</f>
        <v>317918.83</v>
      </c>
      <c r="F134" s="2">
        <f t="shared" si="2"/>
        <v>2039977.25</v>
      </c>
    </row>
    <row r="135" spans="1:6" ht="15" customHeight="1" x14ac:dyDescent="0.25">
      <c r="A135">
        <v>4516</v>
      </c>
      <c r="B135" t="s">
        <v>233</v>
      </c>
      <c r="C135" t="str">
        <f>VLOOKUP(A135,'[1]And More Analysis'!$B:$C,2,FALSE)</f>
        <v>East Valley Institute of Technology</v>
      </c>
      <c r="D135" s="2">
        <v>2096247.85</v>
      </c>
      <c r="E135" s="2">
        <f>VLOOKUP(A135,[1]SecuredPmt_Addtl!$A:$D,4,FALSE)</f>
        <v>0</v>
      </c>
      <c r="F135" s="2">
        <f t="shared" si="2"/>
        <v>2096247.85</v>
      </c>
    </row>
    <row r="136" spans="1:6" ht="15" customHeight="1" x14ac:dyDescent="0.25">
      <c r="A136">
        <v>80923</v>
      </c>
      <c r="B136" t="s">
        <v>245</v>
      </c>
      <c r="C136" t="str">
        <f>VLOOKUP(A136,'[1]And More Analysis'!$B:$C,2,FALSE)</f>
        <v>West-MEC - Western Maricopa Education Center</v>
      </c>
      <c r="D136" s="2">
        <v>1947369.55</v>
      </c>
      <c r="E136" s="2">
        <f>VLOOKUP(A136,[1]SecuredPmt_Addtl!$A:$D,4,FALSE)</f>
        <v>0</v>
      </c>
      <c r="F136" s="2">
        <f t="shared" si="2"/>
        <v>1947369.55</v>
      </c>
    </row>
    <row r="137" spans="1:6" ht="15" customHeight="1" x14ac:dyDescent="0.25">
      <c r="C137" s="1" t="s">
        <v>14</v>
      </c>
      <c r="D137" s="3">
        <v>128490825.64999999</v>
      </c>
      <c r="E137" s="3">
        <f>SUM(E79:E136)</f>
        <v>16103766.960000003</v>
      </c>
      <c r="F137" s="3">
        <f t="shared" si="2"/>
        <v>144594592.60999998</v>
      </c>
    </row>
    <row r="138" spans="1:6" ht="15" customHeight="1" x14ac:dyDescent="0.25">
      <c r="F138" s="2"/>
    </row>
    <row r="139" spans="1:6" ht="15" customHeight="1" x14ac:dyDescent="0.25">
      <c r="A139">
        <v>4368</v>
      </c>
      <c r="B139" t="s">
        <v>130</v>
      </c>
      <c r="C139" t="str">
        <f>VLOOKUP(A139,'[1]And More Analysis'!$B:$C,2,FALSE)</f>
        <v>Lake Havasu Unified District</v>
      </c>
      <c r="D139" s="2">
        <v>299425.3</v>
      </c>
      <c r="E139" s="2">
        <f>VLOOKUP(A139,[1]SecuredPmt_Addtl!$A:$D,4,FALSE)</f>
        <v>293099.11</v>
      </c>
      <c r="F139" s="2">
        <f t="shared" si="2"/>
        <v>592524.40999999992</v>
      </c>
    </row>
    <row r="140" spans="1:6" ht="15" customHeight="1" x14ac:dyDescent="0.25">
      <c r="A140">
        <v>4369</v>
      </c>
      <c r="B140" t="s">
        <v>131</v>
      </c>
      <c r="C140" t="str">
        <f>VLOOKUP(A140,'[1]And More Analysis'!$B:$C,2,FALSE)</f>
        <v>Peach Springs Unified District</v>
      </c>
      <c r="D140" s="2">
        <v>54519.26</v>
      </c>
      <c r="E140" s="2">
        <f>VLOOKUP(A140,[1]SecuredPmt_Addtl!$A:$D,4,FALSE)</f>
        <v>1155.1500000000001</v>
      </c>
      <c r="F140" s="2">
        <f t="shared" si="2"/>
        <v>55674.41</v>
      </c>
    </row>
    <row r="141" spans="1:6" ht="15" customHeight="1" x14ac:dyDescent="0.25">
      <c r="A141">
        <v>4370</v>
      </c>
      <c r="B141" t="s">
        <v>132</v>
      </c>
      <c r="C141" t="str">
        <f>VLOOKUP(A141,'[1]And More Analysis'!$B:$C,2,FALSE)</f>
        <v>Colorado City Unified District</v>
      </c>
      <c r="D141" s="2">
        <v>329961.17</v>
      </c>
      <c r="E141" s="2">
        <f>VLOOKUP(A141,[1]SecuredPmt_Addtl!$A:$D,4,FALSE)</f>
        <v>9236.8700000000008</v>
      </c>
      <c r="F141" s="2">
        <f t="shared" si="2"/>
        <v>339198.04</v>
      </c>
    </row>
    <row r="142" spans="1:6" ht="15" customHeight="1" x14ac:dyDescent="0.25">
      <c r="A142">
        <v>4371</v>
      </c>
      <c r="B142" t="s">
        <v>133</v>
      </c>
      <c r="C142" t="str">
        <f>VLOOKUP(A142,'[1]And More Analysis'!$B:$C,2,FALSE)</f>
        <v>Hackberry School District</v>
      </c>
      <c r="D142" s="2">
        <v>0</v>
      </c>
      <c r="E142" s="2">
        <f>VLOOKUP(A142,[1]SecuredPmt_Addtl!$A:$D,4,FALSE)</f>
        <v>6872.73</v>
      </c>
      <c r="F142" s="2">
        <f t="shared" si="2"/>
        <v>6872.73</v>
      </c>
    </row>
    <row r="143" spans="1:6" ht="15" customHeight="1" x14ac:dyDescent="0.25">
      <c r="A143">
        <v>4373</v>
      </c>
      <c r="B143" t="s">
        <v>134</v>
      </c>
      <c r="C143" t="str">
        <f>VLOOKUP(A143,'[1]And More Analysis'!$B:$C,2,FALSE)</f>
        <v>Owens School District No.6</v>
      </c>
      <c r="D143" s="2">
        <v>0</v>
      </c>
      <c r="E143" s="2">
        <f>VLOOKUP(A143,[1]SecuredPmt_Addtl!$A:$D,4,FALSE)</f>
        <v>868.47</v>
      </c>
      <c r="F143" s="2">
        <f t="shared" si="2"/>
        <v>868.47</v>
      </c>
    </row>
    <row r="144" spans="1:6" ht="15" customHeight="1" x14ac:dyDescent="0.25">
      <c r="A144">
        <v>4374</v>
      </c>
      <c r="B144" t="s">
        <v>135</v>
      </c>
      <c r="C144" t="str">
        <f>VLOOKUP(A144,'[1]And More Analysis'!$B:$C,2,FALSE)</f>
        <v>Littlefield Unified District</v>
      </c>
      <c r="D144" s="2">
        <v>152476.85</v>
      </c>
      <c r="E144" s="2">
        <f>VLOOKUP(A144,[1]SecuredPmt_Addtl!$A:$D,4,FALSE)</f>
        <v>9638.35</v>
      </c>
      <c r="F144" s="2">
        <f t="shared" si="2"/>
        <v>162115.20000000001</v>
      </c>
    </row>
    <row r="145" spans="1:6" ht="15" customHeight="1" x14ac:dyDescent="0.25">
      <c r="A145">
        <v>4376</v>
      </c>
      <c r="B145" t="s">
        <v>136</v>
      </c>
      <c r="C145" t="str">
        <f>VLOOKUP(A145,'[1]And More Analysis'!$B:$C,2,FALSE)</f>
        <v>Topock Elementary District</v>
      </c>
      <c r="D145" s="2">
        <v>16153.06</v>
      </c>
      <c r="E145" s="2">
        <f>VLOOKUP(A145,[1]SecuredPmt_Addtl!$A:$D,4,FALSE)</f>
        <v>5409.88</v>
      </c>
      <c r="F145" s="2">
        <f t="shared" si="2"/>
        <v>21562.94</v>
      </c>
    </row>
    <row r="146" spans="1:6" ht="15" customHeight="1" x14ac:dyDescent="0.25">
      <c r="A146">
        <v>4377</v>
      </c>
      <c r="B146" t="s">
        <v>137</v>
      </c>
      <c r="C146" t="str">
        <f>VLOOKUP(A146,'[1]And More Analysis'!$B:$C,2,FALSE)</f>
        <v>Yucca Elementary District</v>
      </c>
      <c r="D146" s="2">
        <v>0</v>
      </c>
      <c r="E146" s="2">
        <f>VLOOKUP(A146,[1]SecuredPmt_Addtl!$A:$D,4,FALSE)</f>
        <v>1959.44</v>
      </c>
      <c r="F146" s="2">
        <f t="shared" si="2"/>
        <v>1959.44</v>
      </c>
    </row>
    <row r="147" spans="1:6" ht="15" customHeight="1" x14ac:dyDescent="0.25">
      <c r="A147">
        <v>4378</v>
      </c>
      <c r="B147" t="s">
        <v>138</v>
      </c>
      <c r="C147" t="str">
        <f>VLOOKUP(A147,'[1]And More Analysis'!$B:$C,2,FALSE)</f>
        <v>Bullhead City School District</v>
      </c>
      <c r="D147" s="2">
        <v>643154.44999999995</v>
      </c>
      <c r="E147" s="2">
        <f>VLOOKUP(A147,[1]SecuredPmt_Addtl!$A:$D,4,FALSE)</f>
        <v>54044.85</v>
      </c>
      <c r="F147" s="2">
        <f t="shared" si="2"/>
        <v>697199.29999999993</v>
      </c>
    </row>
    <row r="148" spans="1:6" ht="15" customHeight="1" x14ac:dyDescent="0.25">
      <c r="A148">
        <v>4379</v>
      </c>
      <c r="B148" t="s">
        <v>139</v>
      </c>
      <c r="C148" t="str">
        <f>VLOOKUP(A148,'[1]And More Analysis'!$B:$C,2,FALSE)</f>
        <v>Mohave Valley Elementary District</v>
      </c>
      <c r="D148" s="2">
        <v>190164.04</v>
      </c>
      <c r="E148" s="2">
        <f>VLOOKUP(A148,[1]SecuredPmt_Addtl!$A:$D,4,FALSE)</f>
        <v>36960.980000000003</v>
      </c>
      <c r="F148" s="2">
        <f t="shared" si="2"/>
        <v>227125.02000000002</v>
      </c>
    </row>
    <row r="149" spans="1:6" ht="15" customHeight="1" x14ac:dyDescent="0.25">
      <c r="A149">
        <v>4380</v>
      </c>
      <c r="B149" t="s">
        <v>140</v>
      </c>
      <c r="C149" t="str">
        <f>VLOOKUP(A149,'[1]And More Analysis'!$B:$C,2,FALSE)</f>
        <v>Valentine Elementary District</v>
      </c>
      <c r="D149" s="2">
        <v>40937.370000000003</v>
      </c>
      <c r="E149" s="2">
        <f>VLOOKUP(A149,[1]SecuredPmt_Addtl!$A:$D,4,FALSE)</f>
        <v>492.98</v>
      </c>
      <c r="F149" s="2">
        <f t="shared" si="2"/>
        <v>41430.350000000006</v>
      </c>
    </row>
    <row r="150" spans="1:6" ht="15" customHeight="1" x14ac:dyDescent="0.25">
      <c r="A150">
        <v>4381</v>
      </c>
      <c r="B150" t="s">
        <v>141</v>
      </c>
      <c r="C150" t="str">
        <f>VLOOKUP(A150,'[1]And More Analysis'!$B:$C,2,FALSE)</f>
        <v>Colorado River Union High School District</v>
      </c>
      <c r="D150" s="2">
        <v>52803.96</v>
      </c>
      <c r="E150" s="2">
        <f>VLOOKUP(A150,[1]SecuredPmt_Addtl!$A:$D,4,FALSE)</f>
        <v>94926.21</v>
      </c>
      <c r="F150" s="2">
        <f t="shared" si="2"/>
        <v>147730.17000000001</v>
      </c>
    </row>
    <row r="151" spans="1:6" ht="15" customHeight="1" x14ac:dyDescent="0.25">
      <c r="A151">
        <v>79598</v>
      </c>
      <c r="B151" t="s">
        <v>244</v>
      </c>
      <c r="C151" t="str">
        <f>VLOOKUP(A151,'[1]And More Analysis'!$B:$C,2,FALSE)</f>
        <v>Kingman Unified School District</v>
      </c>
      <c r="D151" s="2">
        <v>1381122.95</v>
      </c>
      <c r="E151" s="2">
        <f>VLOOKUP(A151,[1]SecuredPmt_Addtl!$A:$D,4,FALSE)</f>
        <v>171015.4</v>
      </c>
      <c r="F151" s="2">
        <f t="shared" si="2"/>
        <v>1552138.3499999999</v>
      </c>
    </row>
    <row r="152" spans="1:6" ht="15" customHeight="1" x14ac:dyDescent="0.25">
      <c r="A152">
        <v>90123</v>
      </c>
      <c r="B152" t="s">
        <v>250</v>
      </c>
      <c r="C152" t="str">
        <f>VLOOKUP(A152,'[1]And More Analysis'!$B:$C,2,FALSE)</f>
        <v>Western Arizona Vocational District #50</v>
      </c>
      <c r="D152" s="2">
        <v>221333.35</v>
      </c>
      <c r="E152" s="2">
        <f>VLOOKUP(A152,[1]SecuredPmt_Addtl!$A:$D,4,FALSE)</f>
        <v>0</v>
      </c>
      <c r="F152" s="2">
        <f t="shared" si="2"/>
        <v>221333.35</v>
      </c>
    </row>
    <row r="153" spans="1:6" ht="15" customHeight="1" x14ac:dyDescent="0.25">
      <c r="C153" s="1" t="s">
        <v>16</v>
      </c>
      <c r="D153" s="3">
        <v>3382051.7600000002</v>
      </c>
      <c r="E153" s="3">
        <f>SUM(E139:E152)</f>
        <v>685680.41999999993</v>
      </c>
      <c r="F153" s="3">
        <f t="shared" si="2"/>
        <v>4067732.18</v>
      </c>
    </row>
    <row r="154" spans="1:6" ht="15" customHeight="1" x14ac:dyDescent="0.25">
      <c r="F154" s="2"/>
    </row>
    <row r="155" spans="1:6" ht="15" customHeight="1" x14ac:dyDescent="0.25">
      <c r="A155">
        <v>4386</v>
      </c>
      <c r="B155" t="s">
        <v>142</v>
      </c>
      <c r="C155" t="str">
        <f>VLOOKUP(A155,'[1]And More Analysis'!$B:$C,2,FALSE)</f>
        <v>Navajo County Accommodation District #99</v>
      </c>
      <c r="D155" s="2">
        <v>16122.59</v>
      </c>
      <c r="E155" s="2">
        <f>VLOOKUP(A155,[1]SecuredPmt_Addtl!$A:$D,4,FALSE)</f>
        <v>0</v>
      </c>
      <c r="F155" s="2">
        <f t="shared" si="2"/>
        <v>16122.59</v>
      </c>
    </row>
    <row r="156" spans="1:6" ht="15" customHeight="1" x14ac:dyDescent="0.25">
      <c r="A156">
        <v>4387</v>
      </c>
      <c r="B156" t="s">
        <v>143</v>
      </c>
      <c r="C156" t="str">
        <f>VLOOKUP(A156,'[1]And More Analysis'!$B:$C,2,FALSE)</f>
        <v>Winslow Unified District</v>
      </c>
      <c r="D156" s="2">
        <v>622050.56000000006</v>
      </c>
      <c r="E156" s="2">
        <f>VLOOKUP(A156,[1]SecuredPmt_Addtl!$A:$D,4,FALSE)</f>
        <v>10246.959999999999</v>
      </c>
      <c r="F156" s="2">
        <f t="shared" si="2"/>
        <v>632297.52</v>
      </c>
    </row>
    <row r="157" spans="1:6" ht="15" customHeight="1" x14ac:dyDescent="0.25">
      <c r="A157">
        <v>4388</v>
      </c>
      <c r="B157" t="s">
        <v>144</v>
      </c>
      <c r="C157" t="str">
        <f>VLOOKUP(A157,'[1]And More Analysis'!$B:$C,2,FALSE)</f>
        <v>Joseph City Unified District</v>
      </c>
      <c r="D157" s="2">
        <v>0</v>
      </c>
      <c r="E157" s="2">
        <f>VLOOKUP(A157,[1]SecuredPmt_Addtl!$A:$D,4,FALSE)</f>
        <v>3607.14</v>
      </c>
      <c r="F157" s="2">
        <f t="shared" si="2"/>
        <v>3607.14</v>
      </c>
    </row>
    <row r="158" spans="1:6" ht="15" customHeight="1" x14ac:dyDescent="0.25">
      <c r="A158">
        <v>4389</v>
      </c>
      <c r="B158" t="s">
        <v>145</v>
      </c>
      <c r="C158" t="str">
        <f>VLOOKUP(A158,'[1]And More Analysis'!$B:$C,2,FALSE)</f>
        <v>Holbrook Unified District</v>
      </c>
      <c r="D158" s="2">
        <v>761798.3</v>
      </c>
      <c r="E158" s="2">
        <f>VLOOKUP(A158,[1]SecuredPmt_Addtl!$A:$D,4,FALSE)</f>
        <v>8620.42</v>
      </c>
      <c r="F158" s="2">
        <f t="shared" si="2"/>
        <v>770418.72000000009</v>
      </c>
    </row>
    <row r="159" spans="1:6" ht="15" customHeight="1" x14ac:dyDescent="0.25">
      <c r="A159">
        <v>4390</v>
      </c>
      <c r="B159" t="s">
        <v>146</v>
      </c>
      <c r="C159" t="str">
        <f>VLOOKUP(A159,'[1]And More Analysis'!$B:$C,2,FALSE)</f>
        <v>Pinon Unified District</v>
      </c>
      <c r="D159" s="2">
        <v>464309.19</v>
      </c>
      <c r="E159" s="2">
        <f>VLOOKUP(A159,[1]SecuredPmt_Addtl!$A:$D,4,FALSE)</f>
        <v>0</v>
      </c>
      <c r="F159" s="2">
        <f t="shared" si="2"/>
        <v>464309.19</v>
      </c>
    </row>
    <row r="160" spans="1:6" ht="15" customHeight="1" x14ac:dyDescent="0.25">
      <c r="A160">
        <v>4391</v>
      </c>
      <c r="B160" t="s">
        <v>147</v>
      </c>
      <c r="C160" t="str">
        <f>VLOOKUP(A160,'[1]And More Analysis'!$B:$C,2,FALSE)</f>
        <v>Snowflake Unified District</v>
      </c>
      <c r="D160" s="2">
        <v>831473.27</v>
      </c>
      <c r="E160" s="2">
        <f>VLOOKUP(A160,[1]SecuredPmt_Addtl!$A:$D,4,FALSE)</f>
        <v>33604.46</v>
      </c>
      <c r="F160" s="2">
        <f t="shared" si="2"/>
        <v>865077.73</v>
      </c>
    </row>
    <row r="161" spans="1:6" ht="15" customHeight="1" x14ac:dyDescent="0.25">
      <c r="A161">
        <v>4392</v>
      </c>
      <c r="B161" t="s">
        <v>148</v>
      </c>
      <c r="C161" t="str">
        <f>VLOOKUP(A161,'[1]And More Analysis'!$B:$C,2,FALSE)</f>
        <v>Heber-Overgaard Unified District</v>
      </c>
      <c r="D161" s="2">
        <v>49782.57</v>
      </c>
      <c r="E161" s="2">
        <f>VLOOKUP(A161,[1]SecuredPmt_Addtl!$A:$D,4,FALSE)</f>
        <v>26049.74</v>
      </c>
      <c r="F161" s="2">
        <f t="shared" si="2"/>
        <v>75832.31</v>
      </c>
    </row>
    <row r="162" spans="1:6" ht="15" customHeight="1" x14ac:dyDescent="0.25">
      <c r="A162">
        <v>4393</v>
      </c>
      <c r="B162" t="s">
        <v>149</v>
      </c>
      <c r="C162" t="str">
        <f>VLOOKUP(A162,'[1]And More Analysis'!$B:$C,2,FALSE)</f>
        <v>Show Low Unified District</v>
      </c>
      <c r="D162" s="2">
        <v>376453.65</v>
      </c>
      <c r="E162" s="2">
        <f>VLOOKUP(A162,[1]SecuredPmt_Addtl!$A:$D,4,FALSE)</f>
        <v>63347.79</v>
      </c>
      <c r="F162" s="2">
        <f t="shared" si="2"/>
        <v>439801.44</v>
      </c>
    </row>
    <row r="163" spans="1:6" ht="15" customHeight="1" x14ac:dyDescent="0.25">
      <c r="A163">
        <v>4394</v>
      </c>
      <c r="B163" t="s">
        <v>150</v>
      </c>
      <c r="C163" t="str">
        <f>VLOOKUP(A163,'[1]And More Analysis'!$B:$C,2,FALSE)</f>
        <v>Whiteriver Unified District</v>
      </c>
      <c r="D163" s="2">
        <v>830604.11</v>
      </c>
      <c r="E163" s="2">
        <f>VLOOKUP(A163,[1]SecuredPmt_Addtl!$A:$D,4,FALSE)</f>
        <v>0</v>
      </c>
      <c r="F163" s="2">
        <f t="shared" si="2"/>
        <v>830604.11</v>
      </c>
    </row>
    <row r="164" spans="1:6" ht="15" customHeight="1" x14ac:dyDescent="0.25">
      <c r="A164">
        <v>4395</v>
      </c>
      <c r="B164" t="s">
        <v>151</v>
      </c>
      <c r="C164" t="str">
        <f>VLOOKUP(A164,'[1]And More Analysis'!$B:$C,2,FALSE)</f>
        <v>Cedar Unified District</v>
      </c>
      <c r="D164" s="2">
        <v>67804.84</v>
      </c>
      <c r="E164" s="2">
        <f>VLOOKUP(A164,[1]SecuredPmt_Addtl!$A:$D,4,FALSE)</f>
        <v>0</v>
      </c>
      <c r="F164" s="2">
        <f t="shared" si="2"/>
        <v>67804.84</v>
      </c>
    </row>
    <row r="165" spans="1:6" ht="15" customHeight="1" x14ac:dyDescent="0.25">
      <c r="A165">
        <v>4396</v>
      </c>
      <c r="B165" t="s">
        <v>152</v>
      </c>
      <c r="C165" t="str">
        <f>VLOOKUP(A165,'[1]And More Analysis'!$B:$C,2,FALSE)</f>
        <v>Kayenta Unified School District #27</v>
      </c>
      <c r="D165" s="2">
        <v>515050.89</v>
      </c>
      <c r="E165" s="2">
        <f>VLOOKUP(A165,[1]SecuredPmt_Addtl!$A:$D,4,FALSE)</f>
        <v>0</v>
      </c>
      <c r="F165" s="2">
        <f t="shared" si="2"/>
        <v>515050.89</v>
      </c>
    </row>
    <row r="166" spans="1:6" ht="15" customHeight="1" x14ac:dyDescent="0.25">
      <c r="A166">
        <v>4397</v>
      </c>
      <c r="B166" t="s">
        <v>153</v>
      </c>
      <c r="C166" t="str">
        <f>VLOOKUP(A166,'[1]And More Analysis'!$B:$C,2,FALSE)</f>
        <v>Blue Ridge Unified School District No. 32</v>
      </c>
      <c r="D166" s="2">
        <v>136987.01999999999</v>
      </c>
      <c r="E166" s="2">
        <f>VLOOKUP(A166,[1]SecuredPmt_Addtl!$A:$D,4,FALSE)</f>
        <v>62458.37</v>
      </c>
      <c r="F166" s="2">
        <f t="shared" si="2"/>
        <v>199445.38999999998</v>
      </c>
    </row>
    <row r="167" spans="1:6" ht="15" customHeight="1" x14ac:dyDescent="0.25">
      <c r="A167">
        <v>78786</v>
      </c>
      <c r="B167" t="s">
        <v>235</v>
      </c>
      <c r="C167" t="str">
        <f>VLOOKUP(A167,'[1]And More Analysis'!$B:$C,2,FALSE)</f>
        <v>Northern Arizona Vocational Institute of Technology</v>
      </c>
      <c r="D167" s="2">
        <v>202706.41</v>
      </c>
      <c r="E167" s="2">
        <f>VLOOKUP(A167,[1]SecuredPmt_Addtl!$A:$D,4,FALSE)</f>
        <v>0</v>
      </c>
      <c r="F167" s="2">
        <f t="shared" si="2"/>
        <v>202706.41</v>
      </c>
    </row>
    <row r="168" spans="1:6" ht="15" customHeight="1" x14ac:dyDescent="0.25">
      <c r="A168">
        <v>81114</v>
      </c>
      <c r="B168" t="s">
        <v>246</v>
      </c>
      <c r="C168" t="str">
        <f>VLOOKUP(A168,'[1]And More Analysis'!$B:$C,2,FALSE)</f>
        <v>Northeast Arizona Technological Institute of Vocational Education</v>
      </c>
      <c r="D168" s="2">
        <v>187827.34</v>
      </c>
      <c r="E168" s="2">
        <f>VLOOKUP(A168,[1]SecuredPmt_Addtl!$A:$D,4,FALSE)</f>
        <v>0</v>
      </c>
      <c r="F168" s="2">
        <f t="shared" si="2"/>
        <v>187827.34</v>
      </c>
    </row>
    <row r="169" spans="1:6" ht="15" customHeight="1" x14ac:dyDescent="0.25">
      <c r="C169" s="1" t="s">
        <v>18</v>
      </c>
      <c r="D169" s="3">
        <v>5062970.7399999993</v>
      </c>
      <c r="E169" s="3">
        <f>SUM(E155:E168)</f>
        <v>207934.88</v>
      </c>
      <c r="F169" s="3">
        <f t="shared" si="2"/>
        <v>5270905.6199999992</v>
      </c>
    </row>
    <row r="170" spans="1:6" ht="15" customHeight="1" x14ac:dyDescent="0.25">
      <c r="F170" s="2"/>
    </row>
    <row r="171" spans="1:6" ht="15" customHeight="1" x14ac:dyDescent="0.25">
      <c r="A171">
        <v>4401</v>
      </c>
      <c r="B171" t="s">
        <v>154</v>
      </c>
      <c r="C171" t="str">
        <f>VLOOKUP(A171,'[1]And More Analysis'!$B:$C,2,FALSE)</f>
        <v>Pima Accommodation District</v>
      </c>
      <c r="D171" s="2">
        <v>58456.65</v>
      </c>
      <c r="E171" s="2">
        <f>VLOOKUP(A171,[1]SecuredPmt_Addtl!$A:$D,4,FALSE)</f>
        <v>0</v>
      </c>
      <c r="F171" s="2">
        <f t="shared" si="2"/>
        <v>58456.65</v>
      </c>
    </row>
    <row r="172" spans="1:6" ht="15" customHeight="1" x14ac:dyDescent="0.25">
      <c r="A172">
        <v>4403</v>
      </c>
      <c r="B172" t="s">
        <v>155</v>
      </c>
      <c r="C172" t="str">
        <f>VLOOKUP(A172,'[1]And More Analysis'!$B:$C,2,FALSE)</f>
        <v>Tucson Unified District</v>
      </c>
      <c r="D172" s="2">
        <v>7978729.3399999999</v>
      </c>
      <c r="E172" s="2">
        <f>VLOOKUP(A172,[1]SecuredPmt_Addtl!$A:$D,4,FALSE)</f>
        <v>1577739.51</v>
      </c>
      <c r="F172" s="2">
        <f t="shared" si="2"/>
        <v>9556468.8499999996</v>
      </c>
    </row>
    <row r="173" spans="1:6" ht="15" customHeight="1" x14ac:dyDescent="0.25">
      <c r="A173">
        <v>4404</v>
      </c>
      <c r="B173" t="s">
        <v>156</v>
      </c>
      <c r="C173" t="str">
        <f>VLOOKUP(A173,'[1]And More Analysis'!$B:$C,2,FALSE)</f>
        <v>Marana Unified District</v>
      </c>
      <c r="D173" s="2">
        <v>2621313.0499999998</v>
      </c>
      <c r="E173" s="2">
        <f>VLOOKUP(A173,[1]SecuredPmt_Addtl!$A:$D,4,FALSE)</f>
        <v>520538.88</v>
      </c>
      <c r="F173" s="2">
        <f t="shared" si="2"/>
        <v>3141851.9299999997</v>
      </c>
    </row>
    <row r="174" spans="1:6" ht="15" customHeight="1" x14ac:dyDescent="0.25">
      <c r="A174">
        <v>4405</v>
      </c>
      <c r="B174" t="s">
        <v>157</v>
      </c>
      <c r="C174" t="str">
        <f>VLOOKUP(A174,'[1]And More Analysis'!$B:$C,2,FALSE)</f>
        <v>Flowing Wells Unified District</v>
      </c>
      <c r="D174" s="2">
        <v>1327638.01</v>
      </c>
      <c r="E174" s="2">
        <f>VLOOKUP(A174,[1]SecuredPmt_Addtl!$A:$D,4,FALSE)</f>
        <v>57994.5</v>
      </c>
      <c r="F174" s="2">
        <f t="shared" si="2"/>
        <v>1385632.51</v>
      </c>
    </row>
    <row r="175" spans="1:6" ht="15" customHeight="1" x14ac:dyDescent="0.25">
      <c r="A175">
        <v>4406</v>
      </c>
      <c r="B175" t="s">
        <v>158</v>
      </c>
      <c r="C175" t="str">
        <f>VLOOKUP(A175,'[1]And More Analysis'!$B:$C,2,FALSE)</f>
        <v>Amphitheater Unified District</v>
      </c>
      <c r="D175" s="2">
        <v>1305448.2</v>
      </c>
      <c r="E175" s="2">
        <f>VLOOKUP(A175,[1]SecuredPmt_Addtl!$A:$D,4,FALSE)</f>
        <v>742515.27</v>
      </c>
      <c r="F175" s="2">
        <f t="shared" si="2"/>
        <v>2047963.47</v>
      </c>
    </row>
    <row r="176" spans="1:6" ht="15" customHeight="1" x14ac:dyDescent="0.25">
      <c r="A176">
        <v>4407</v>
      </c>
      <c r="B176" t="s">
        <v>159</v>
      </c>
      <c r="C176" t="str">
        <f>VLOOKUP(A176,'[1]And More Analysis'!$B:$C,2,FALSE)</f>
        <v>Sunnyside Unified District</v>
      </c>
      <c r="D176" s="2">
        <v>4055894.32</v>
      </c>
      <c r="E176" s="2">
        <f>VLOOKUP(A176,[1]SecuredPmt_Addtl!$A:$D,4,FALSE)</f>
        <v>114244.97</v>
      </c>
      <c r="F176" s="2">
        <f t="shared" si="2"/>
        <v>4170139.29</v>
      </c>
    </row>
    <row r="177" spans="1:8" ht="15" customHeight="1" x14ac:dyDescent="0.25">
      <c r="A177">
        <v>4408</v>
      </c>
      <c r="B177" t="s">
        <v>160</v>
      </c>
      <c r="C177" t="str">
        <f>VLOOKUP(A177,'[1]And More Analysis'!$B:$C,2,FALSE)</f>
        <v>Tanque Verde Unified District</v>
      </c>
      <c r="D177" s="2">
        <v>315713.40000000002</v>
      </c>
      <c r="E177" s="2">
        <f>VLOOKUP(A177,[1]SecuredPmt_Addtl!$A:$D,4,FALSE)</f>
        <v>130887.98</v>
      </c>
      <c r="F177" s="2">
        <f t="shared" si="2"/>
        <v>446601.38</v>
      </c>
    </row>
    <row r="178" spans="1:8" ht="15" customHeight="1" x14ac:dyDescent="0.25">
      <c r="A178">
        <v>4409</v>
      </c>
      <c r="B178" t="s">
        <v>161</v>
      </c>
      <c r="C178" t="str">
        <f>VLOOKUP(A178,'[1]And More Analysis'!$B:$C,2,FALSE)</f>
        <v>Ajo Unified District</v>
      </c>
      <c r="D178" s="2">
        <v>199012.75</v>
      </c>
      <c r="E178" s="2">
        <f>VLOOKUP(A178,[1]SecuredPmt_Addtl!$A:$D,4,FALSE)</f>
        <v>8451.34</v>
      </c>
      <c r="F178" s="2">
        <f t="shared" si="2"/>
        <v>207464.09</v>
      </c>
    </row>
    <row r="179" spans="1:8" ht="15" customHeight="1" x14ac:dyDescent="0.25">
      <c r="A179">
        <v>4410</v>
      </c>
      <c r="B179" t="s">
        <v>162</v>
      </c>
      <c r="C179" t="str">
        <f>VLOOKUP(A179,'[1]And More Analysis'!$B:$C,2,FALSE)</f>
        <v>Catalina Foothills Unified District</v>
      </c>
      <c r="D179" s="2">
        <v>414452.18</v>
      </c>
      <c r="E179" s="2">
        <f>VLOOKUP(A179,[1]SecuredPmt_Addtl!$A:$D,4,FALSE)</f>
        <v>328513.81</v>
      </c>
      <c r="F179" s="2">
        <f t="shared" si="2"/>
        <v>742965.99</v>
      </c>
    </row>
    <row r="180" spans="1:8" ht="15" customHeight="1" x14ac:dyDescent="0.25">
      <c r="A180">
        <v>4411</v>
      </c>
      <c r="B180" t="s">
        <v>163</v>
      </c>
      <c r="C180" t="str">
        <f>VLOOKUP(A180,'[1]And More Analysis'!$B:$C,2,FALSE)</f>
        <v>Sahuarita Unified District</v>
      </c>
      <c r="D180" s="2">
        <v>1515631.29</v>
      </c>
      <c r="E180" s="2">
        <f>VLOOKUP(A180,[1]SecuredPmt_Addtl!$A:$D,4,FALSE)</f>
        <v>123353.51</v>
      </c>
      <c r="F180" s="2">
        <f t="shared" si="2"/>
        <v>1638984.8</v>
      </c>
    </row>
    <row r="181" spans="1:8" ht="15" customHeight="1" x14ac:dyDescent="0.25">
      <c r="A181">
        <v>4412</v>
      </c>
      <c r="B181" t="s">
        <v>164</v>
      </c>
      <c r="C181" t="str">
        <f>VLOOKUP(A181,'[1]And More Analysis'!$B:$C,2,FALSE)</f>
        <v>Baboquivari Unified School District #40</v>
      </c>
      <c r="D181" s="2">
        <v>340316.42</v>
      </c>
      <c r="E181" s="2">
        <f>VLOOKUP(A181,[1]SecuredPmt_Addtl!$A:$D,4,FALSE)</f>
        <v>0</v>
      </c>
      <c r="F181" s="2">
        <f t="shared" si="2"/>
        <v>340316.42</v>
      </c>
    </row>
    <row r="182" spans="1:8" ht="15" customHeight="1" x14ac:dyDescent="0.25">
      <c r="A182">
        <v>4413</v>
      </c>
      <c r="B182" t="s">
        <v>165</v>
      </c>
      <c r="C182" t="str">
        <f>VLOOKUP(A182,'[1]And More Analysis'!$B:$C,2,FALSE)</f>
        <v>Vail Unified District</v>
      </c>
      <c r="D182" s="2">
        <v>3700546.28</v>
      </c>
      <c r="E182" s="2">
        <f>VLOOKUP(A182,[1]SecuredPmt_Addtl!$A:$D,4,FALSE)</f>
        <v>339063.12</v>
      </c>
      <c r="F182" s="2">
        <f t="shared" si="2"/>
        <v>4039609.4</v>
      </c>
    </row>
    <row r="183" spans="1:8" ht="15" customHeight="1" x14ac:dyDescent="0.25">
      <c r="A183">
        <v>4414</v>
      </c>
      <c r="B183" t="s">
        <v>166</v>
      </c>
      <c r="C183" t="str">
        <f>VLOOKUP(A183,'[1]And More Analysis'!$B:$C,2,FALSE)</f>
        <v>San Fernando Elementary District</v>
      </c>
      <c r="D183" s="2">
        <v>0</v>
      </c>
      <c r="E183" s="2">
        <f>VLOOKUP(A183,[1]SecuredPmt_Addtl!$A:$D,4,FALSE)</f>
        <v>120.82</v>
      </c>
      <c r="F183" s="2">
        <f t="shared" si="2"/>
        <v>120.82</v>
      </c>
    </row>
    <row r="184" spans="1:8" ht="15" customHeight="1" x14ac:dyDescent="0.25">
      <c r="A184">
        <v>4415</v>
      </c>
      <c r="B184" t="s">
        <v>167</v>
      </c>
      <c r="C184" t="str">
        <f>VLOOKUP(A184,'[1]And More Analysis'!$B:$C,2,FALSE)</f>
        <v>Empire Elementary District</v>
      </c>
      <c r="D184" s="2">
        <v>0</v>
      </c>
      <c r="E184" s="2">
        <f>VLOOKUP(A184,[1]SecuredPmt_Addtl!$A:$D,4,FALSE)</f>
        <v>5375.61</v>
      </c>
      <c r="F184" s="2">
        <f t="shared" si="2"/>
        <v>5375.61</v>
      </c>
      <c r="G184" s="1"/>
      <c r="H184" s="3"/>
    </row>
    <row r="185" spans="1:8" ht="15" customHeight="1" x14ac:dyDescent="0.25">
      <c r="A185">
        <v>4416</v>
      </c>
      <c r="B185" t="s">
        <v>168</v>
      </c>
      <c r="C185" t="str">
        <f>VLOOKUP(A185,'[1]And More Analysis'!$B:$C,2,FALSE)</f>
        <v>Continental Elementary District</v>
      </c>
      <c r="D185" s="2">
        <v>0</v>
      </c>
      <c r="E185" s="2">
        <f>VLOOKUP(A185,[1]SecuredPmt_Addtl!$A:$D,4,FALSE)</f>
        <v>123879.43</v>
      </c>
      <c r="F185" s="2">
        <f t="shared" si="2"/>
        <v>123879.43</v>
      </c>
      <c r="G185" s="1"/>
      <c r="H185" s="3"/>
    </row>
    <row r="186" spans="1:8" ht="15" customHeight="1" x14ac:dyDescent="0.25">
      <c r="A186">
        <v>4417</v>
      </c>
      <c r="B186" t="s">
        <v>169</v>
      </c>
      <c r="C186" t="str">
        <f>VLOOKUP(A186,'[1]And More Analysis'!$B:$C,2,FALSE)</f>
        <v>Redington Elementary District</v>
      </c>
      <c r="D186" s="2">
        <v>1700.18</v>
      </c>
      <c r="E186" s="2">
        <f>VLOOKUP(A186,[1]SecuredPmt_Addtl!$A:$D,4,FALSE)</f>
        <v>713.35</v>
      </c>
      <c r="F186" s="2">
        <f t="shared" si="2"/>
        <v>2413.5300000000002</v>
      </c>
    </row>
    <row r="187" spans="1:8" ht="15" customHeight="1" x14ac:dyDescent="0.25">
      <c r="A187">
        <v>4418</v>
      </c>
      <c r="B187" t="s">
        <v>170</v>
      </c>
      <c r="C187" t="str">
        <f>VLOOKUP(A187,'[1]And More Analysis'!$B:$C,2,FALSE)</f>
        <v>Altar Valley Elementary District</v>
      </c>
      <c r="D187" s="2">
        <v>357399.06</v>
      </c>
      <c r="E187" s="2">
        <f>VLOOKUP(A187,[1]SecuredPmt_Addtl!$A:$D,4,FALSE)</f>
        <v>19078.23</v>
      </c>
      <c r="F187" s="2">
        <f t="shared" si="2"/>
        <v>376477.29</v>
      </c>
    </row>
    <row r="188" spans="1:8" ht="15" customHeight="1" x14ac:dyDescent="0.25">
      <c r="A188">
        <v>89380</v>
      </c>
      <c r="B188" t="s">
        <v>248</v>
      </c>
      <c r="C188" t="str">
        <f>VLOOKUP(A188,'[1]And More Analysis'!$B:$C,2,FALSE)</f>
        <v>Pima County JTED</v>
      </c>
      <c r="D188" s="2">
        <v>266432.94</v>
      </c>
      <c r="E188" s="2">
        <f>VLOOKUP(A188,[1]SecuredPmt_Addtl!$A:$D,4,FALSE)</f>
        <v>0</v>
      </c>
      <c r="F188" s="2">
        <f t="shared" si="2"/>
        <v>266432.94</v>
      </c>
    </row>
    <row r="189" spans="1:8" ht="15" customHeight="1" x14ac:dyDescent="0.25">
      <c r="C189" s="1" t="s">
        <v>20</v>
      </c>
      <c r="D189" s="3">
        <v>24458684.069999997</v>
      </c>
      <c r="E189" s="3">
        <f>SUM(E171:E188)</f>
        <v>4092470.33</v>
      </c>
      <c r="F189" s="3">
        <f t="shared" si="2"/>
        <v>28551154.399999999</v>
      </c>
    </row>
    <row r="190" spans="1:8" ht="15" customHeight="1" x14ac:dyDescent="0.25">
      <c r="F190" s="2"/>
    </row>
    <row r="191" spans="1:8" ht="15" customHeight="1" x14ac:dyDescent="0.25">
      <c r="A191">
        <v>4435</v>
      </c>
      <c r="B191" t="s">
        <v>171</v>
      </c>
      <c r="C191" t="str">
        <f>VLOOKUP(A191,'[1]And More Analysis'!$B:$C,2,FALSE)</f>
        <v>Mary C O'Brien Accommodation District</v>
      </c>
      <c r="D191" s="2">
        <v>142308.01999999999</v>
      </c>
      <c r="E191" s="2">
        <f>VLOOKUP(A191,[1]SecuredPmt_Addtl!$A:$D,4,FALSE)</f>
        <v>0</v>
      </c>
      <c r="F191" s="2">
        <f t="shared" si="2"/>
        <v>142308.01999999999</v>
      </c>
    </row>
    <row r="192" spans="1:8" ht="15" customHeight="1" x14ac:dyDescent="0.25">
      <c r="A192">
        <v>4437</v>
      </c>
      <c r="B192" t="s">
        <v>172</v>
      </c>
      <c r="C192" t="str">
        <f>VLOOKUP(A192,'[1]And More Analysis'!$B:$C,2,FALSE)</f>
        <v>Florence Unified School District</v>
      </c>
      <c r="D192" s="2">
        <v>2533069.54</v>
      </c>
      <c r="E192" s="2">
        <f>VLOOKUP(A192,[1]SecuredPmt_Addtl!$A:$D,4,FALSE)</f>
        <v>224102.53</v>
      </c>
      <c r="F192" s="2">
        <f t="shared" si="2"/>
        <v>2757172.07</v>
      </c>
    </row>
    <row r="193" spans="1:6" ht="15" customHeight="1" x14ac:dyDescent="0.25">
      <c r="A193">
        <v>4438</v>
      </c>
      <c r="B193" t="s">
        <v>173</v>
      </c>
      <c r="C193" t="str">
        <f>VLOOKUP(A193,'[1]And More Analysis'!$B:$C,2,FALSE)</f>
        <v>Ray Unified District</v>
      </c>
      <c r="D193" s="2">
        <v>93247.96</v>
      </c>
      <c r="E193" s="2">
        <f>VLOOKUP(A193,[1]SecuredPmt_Addtl!$A:$D,4,FALSE)</f>
        <v>8837.85</v>
      </c>
      <c r="F193" s="2">
        <f t="shared" si="2"/>
        <v>102085.81000000001</v>
      </c>
    </row>
    <row r="194" spans="1:6" ht="15" customHeight="1" x14ac:dyDescent="0.25">
      <c r="A194">
        <v>4439</v>
      </c>
      <c r="B194" t="s">
        <v>174</v>
      </c>
      <c r="C194" t="str">
        <f>VLOOKUP(A194,'[1]And More Analysis'!$B:$C,2,FALSE)</f>
        <v>Mammoth-San Manuel Unified District</v>
      </c>
      <c r="D194" s="2">
        <v>354266.1</v>
      </c>
      <c r="E194" s="2">
        <f>VLOOKUP(A194,[1]SecuredPmt_Addtl!$A:$D,4,FALSE)</f>
        <v>11958.48</v>
      </c>
      <c r="F194" s="2">
        <f t="shared" si="2"/>
        <v>366224.57999999996</v>
      </c>
    </row>
    <row r="195" spans="1:6" ht="15" customHeight="1" x14ac:dyDescent="0.25">
      <c r="A195">
        <v>4440</v>
      </c>
      <c r="B195" t="s">
        <v>175</v>
      </c>
      <c r="C195" t="str">
        <f>VLOOKUP(A195,'[1]And More Analysis'!$B:$C,2,FALSE)</f>
        <v>Superior Unified School District</v>
      </c>
      <c r="D195" s="2">
        <v>122391.05</v>
      </c>
      <c r="E195" s="2">
        <f>VLOOKUP(A195,[1]SecuredPmt_Addtl!$A:$D,4,FALSE)</f>
        <v>12071.92</v>
      </c>
      <c r="F195" s="2">
        <f t="shared" si="2"/>
        <v>134462.97</v>
      </c>
    </row>
    <row r="196" spans="1:6" ht="15" customHeight="1" x14ac:dyDescent="0.25">
      <c r="A196">
        <v>4441</v>
      </c>
      <c r="B196" t="s">
        <v>176</v>
      </c>
      <c r="C196" t="str">
        <f>VLOOKUP(A196,'[1]And More Analysis'!$B:$C,2,FALSE)</f>
        <v>Maricopa Unified School District</v>
      </c>
      <c r="D196" s="2">
        <v>954414.37</v>
      </c>
      <c r="E196" s="2">
        <f>VLOOKUP(A196,[1]SecuredPmt_Addtl!$A:$D,4,FALSE)</f>
        <v>354225.41</v>
      </c>
      <c r="F196" s="2">
        <f t="shared" ref="F196:F259" si="3">D196+E196</f>
        <v>1308639.78</v>
      </c>
    </row>
    <row r="197" spans="1:6" ht="15" customHeight="1" x14ac:dyDescent="0.25">
      <c r="A197">
        <v>4442</v>
      </c>
      <c r="B197" t="s">
        <v>177</v>
      </c>
      <c r="C197" t="str">
        <f>VLOOKUP(A197,'[1]And More Analysis'!$B:$C,2,FALSE)</f>
        <v>Coolidge Unified District</v>
      </c>
      <c r="D197" s="2">
        <v>505856.55</v>
      </c>
      <c r="E197" s="2">
        <f>VLOOKUP(A197,[1]SecuredPmt_Addtl!$A:$D,4,FALSE)</f>
        <v>35112.39</v>
      </c>
      <c r="F197" s="2">
        <f t="shared" si="3"/>
        <v>540968.93999999994</v>
      </c>
    </row>
    <row r="198" spans="1:6" ht="15" customHeight="1" x14ac:dyDescent="0.25">
      <c r="A198">
        <v>4443</v>
      </c>
      <c r="B198" t="s">
        <v>178</v>
      </c>
      <c r="C198" t="str">
        <f>VLOOKUP(A198,'[1]And More Analysis'!$B:$C,2,FALSE)</f>
        <v>Apache Junction Unified District</v>
      </c>
      <c r="D198" s="2">
        <v>302543.84000000003</v>
      </c>
      <c r="E198" s="2">
        <f>VLOOKUP(A198,[1]SecuredPmt_Addtl!$A:$D,4,FALSE)</f>
        <v>187525.99</v>
      </c>
      <c r="F198" s="2">
        <f t="shared" si="3"/>
        <v>490069.83</v>
      </c>
    </row>
    <row r="199" spans="1:6" ht="15" customHeight="1" x14ac:dyDescent="0.25">
      <c r="A199">
        <v>4444</v>
      </c>
      <c r="B199" t="s">
        <v>179</v>
      </c>
      <c r="C199" t="str">
        <f>VLOOKUP(A199,'[1]And More Analysis'!$B:$C,2,FALSE)</f>
        <v>Oracle Elementary District</v>
      </c>
      <c r="D199" s="2">
        <v>0</v>
      </c>
      <c r="E199" s="2">
        <f>VLOOKUP(A199,[1]SecuredPmt_Addtl!$A:$D,4,FALSE)</f>
        <v>127852.58</v>
      </c>
      <c r="F199" s="2">
        <f t="shared" si="3"/>
        <v>127852.58</v>
      </c>
    </row>
    <row r="200" spans="1:6" ht="15" customHeight="1" x14ac:dyDescent="0.25">
      <c r="A200">
        <v>4445</v>
      </c>
      <c r="B200" t="s">
        <v>180</v>
      </c>
      <c r="C200" t="str">
        <f>VLOOKUP(A200,'[1]And More Analysis'!$B:$C,2,FALSE)</f>
        <v>J O Combs Unified School District</v>
      </c>
      <c r="D200" s="2">
        <v>1174363.81</v>
      </c>
      <c r="E200" s="2">
        <f>VLOOKUP(A200,[1]SecuredPmt_Addtl!$A:$D,4,FALSE)</f>
        <v>129925.21</v>
      </c>
      <c r="F200" s="2">
        <f t="shared" si="3"/>
        <v>1304289.02</v>
      </c>
    </row>
    <row r="201" spans="1:6" ht="15" customHeight="1" x14ac:dyDescent="0.25">
      <c r="A201">
        <v>4446</v>
      </c>
      <c r="B201" t="s">
        <v>181</v>
      </c>
      <c r="C201" t="str">
        <f>VLOOKUP(A201,'[1]And More Analysis'!$B:$C,2,FALSE)</f>
        <v>Casa Grande Elementary District</v>
      </c>
      <c r="D201" s="2">
        <v>1833657.9</v>
      </c>
      <c r="E201" s="2">
        <f>VLOOKUP(A201,[1]SecuredPmt_Addtl!$A:$D,4,FALSE)</f>
        <v>68588.98</v>
      </c>
      <c r="F201" s="2">
        <f t="shared" si="3"/>
        <v>1902246.88</v>
      </c>
    </row>
    <row r="202" spans="1:6" ht="15" customHeight="1" x14ac:dyDescent="0.25">
      <c r="A202">
        <v>4447</v>
      </c>
      <c r="B202" t="s">
        <v>182</v>
      </c>
      <c r="C202" t="str">
        <f>VLOOKUP(A202,'[1]And More Analysis'!$B:$C,2,FALSE)</f>
        <v>Red Rock Elementary District</v>
      </c>
      <c r="D202" s="2">
        <v>146846.49</v>
      </c>
      <c r="E202" s="2">
        <f>VLOOKUP(A202,[1]SecuredPmt_Addtl!$A:$D,4,FALSE)</f>
        <v>7530.03</v>
      </c>
      <c r="F202" s="2">
        <f t="shared" si="3"/>
        <v>154376.51999999999</v>
      </c>
    </row>
    <row r="203" spans="1:6" ht="15" customHeight="1" x14ac:dyDescent="0.25">
      <c r="A203">
        <v>4448</v>
      </c>
      <c r="B203" t="s">
        <v>183</v>
      </c>
      <c r="C203" t="str">
        <f>VLOOKUP(A203,'[1]And More Analysis'!$B:$C,2,FALSE)</f>
        <v>Eloy Elementary District</v>
      </c>
      <c r="D203" s="2">
        <v>243791.2</v>
      </c>
      <c r="E203" s="2">
        <f>VLOOKUP(A203,[1]SecuredPmt_Addtl!$A:$D,4,FALSE)</f>
        <v>2758.29</v>
      </c>
      <c r="F203" s="2">
        <f t="shared" si="3"/>
        <v>246549.49000000002</v>
      </c>
    </row>
    <row r="204" spans="1:6" ht="15" customHeight="1" x14ac:dyDescent="0.25">
      <c r="A204">
        <v>4449</v>
      </c>
      <c r="B204" t="s">
        <v>184</v>
      </c>
      <c r="C204" t="str">
        <f>VLOOKUP(A204,'[1]And More Analysis'!$B:$C,2,FALSE)</f>
        <v>Sacaton Elementary District</v>
      </c>
      <c r="D204" s="2">
        <v>367739.63</v>
      </c>
      <c r="E204" s="2">
        <f>VLOOKUP(A204,[1]SecuredPmt_Addtl!$A:$D,4,FALSE)</f>
        <v>0</v>
      </c>
      <c r="F204" s="2">
        <f t="shared" si="3"/>
        <v>367739.63</v>
      </c>
    </row>
    <row r="205" spans="1:6" ht="15" customHeight="1" x14ac:dyDescent="0.25">
      <c r="A205">
        <v>4450</v>
      </c>
      <c r="B205" t="s">
        <v>185</v>
      </c>
      <c r="C205" t="str">
        <f>VLOOKUP(A205,'[1]And More Analysis'!$B:$C,2,FALSE)</f>
        <v>Toltec School District</v>
      </c>
      <c r="D205" s="2">
        <v>264898.3</v>
      </c>
      <c r="E205" s="2">
        <f>VLOOKUP(A205,[1]SecuredPmt_Addtl!$A:$D,4,FALSE)</f>
        <v>14654.55</v>
      </c>
      <c r="F205" s="2">
        <f t="shared" si="3"/>
        <v>279552.84999999998</v>
      </c>
    </row>
    <row r="206" spans="1:6" ht="15" customHeight="1" x14ac:dyDescent="0.25">
      <c r="A206">
        <v>4451</v>
      </c>
      <c r="B206" t="s">
        <v>186</v>
      </c>
      <c r="C206" t="str">
        <f>VLOOKUP(A206,'[1]And More Analysis'!$B:$C,2,FALSE)</f>
        <v>Stanfield Elementary District</v>
      </c>
      <c r="D206" s="2">
        <v>178507.06</v>
      </c>
      <c r="E206" s="2">
        <f>VLOOKUP(A206,[1]SecuredPmt_Addtl!$A:$D,4,FALSE)</f>
        <v>3919.46</v>
      </c>
      <c r="F206" s="2">
        <f t="shared" si="3"/>
        <v>182426.52</v>
      </c>
    </row>
    <row r="207" spans="1:6" ht="15" customHeight="1" x14ac:dyDescent="0.25">
      <c r="A207">
        <v>4452</v>
      </c>
      <c r="B207" t="s">
        <v>187</v>
      </c>
      <c r="C207" t="str">
        <f>VLOOKUP(A207,'[1]And More Analysis'!$B:$C,2,FALSE)</f>
        <v>Picacho Elementary District</v>
      </c>
      <c r="D207" s="2">
        <v>31412.97</v>
      </c>
      <c r="E207" s="2">
        <f>VLOOKUP(A207,[1]SecuredPmt_Addtl!$A:$D,4,FALSE)</f>
        <v>799.61</v>
      </c>
      <c r="F207" s="2">
        <f t="shared" si="3"/>
        <v>32212.58</v>
      </c>
    </row>
    <row r="208" spans="1:6" ht="15" customHeight="1" x14ac:dyDescent="0.25">
      <c r="A208">
        <v>4453</v>
      </c>
      <c r="B208" t="s">
        <v>188</v>
      </c>
      <c r="C208" t="str">
        <f>VLOOKUP(A208,'[1]And More Analysis'!$B:$C,2,FALSE)</f>
        <v>Casa Grande Union High School District</v>
      </c>
      <c r="D208" s="2">
        <v>900745.02</v>
      </c>
      <c r="E208" s="2">
        <f>VLOOKUP(A208,[1]SecuredPmt_Addtl!$A:$D,4,FALSE)</f>
        <v>86005.9</v>
      </c>
      <c r="F208" s="2">
        <f t="shared" si="3"/>
        <v>986750.92</v>
      </c>
    </row>
    <row r="209" spans="1:6" ht="15" customHeight="1" x14ac:dyDescent="0.25">
      <c r="A209">
        <v>4454</v>
      </c>
      <c r="B209" t="s">
        <v>189</v>
      </c>
      <c r="C209" t="str">
        <f>VLOOKUP(A209,'[1]And More Analysis'!$B:$C,2,FALSE)</f>
        <v>Santa Cruz Valley Union High School District</v>
      </c>
      <c r="D209" s="2">
        <v>49321.47</v>
      </c>
      <c r="E209" s="2">
        <f>VLOOKUP(A209,[1]SecuredPmt_Addtl!$A:$D,4,FALSE)</f>
        <v>11561.65</v>
      </c>
      <c r="F209" s="2">
        <f t="shared" si="3"/>
        <v>60883.12</v>
      </c>
    </row>
    <row r="210" spans="1:6" ht="15" customHeight="1" x14ac:dyDescent="0.25">
      <c r="A210">
        <v>79385</v>
      </c>
      <c r="B210" t="s">
        <v>239</v>
      </c>
      <c r="C210" t="str">
        <f>VLOOKUP(A210,'[1]And More Analysis'!$B:$C,2,FALSE)</f>
        <v>Central Arizona Valley Institute of Technology</v>
      </c>
      <c r="D210" s="2">
        <v>540421.18000000005</v>
      </c>
      <c r="E210" s="2">
        <f>VLOOKUP(A210,[1]SecuredPmt_Addtl!$A:$D,4,FALSE)</f>
        <v>0</v>
      </c>
      <c r="F210" s="2">
        <f t="shared" si="3"/>
        <v>540421.18000000005</v>
      </c>
    </row>
    <row r="211" spans="1:6" ht="15" customHeight="1" x14ac:dyDescent="0.25">
      <c r="A211">
        <v>79391</v>
      </c>
      <c r="B211" t="s">
        <v>241</v>
      </c>
      <c r="C211" t="str">
        <f>VLOOKUP(A211,'[1]And More Analysis'!$B:$C,2,FALSE)</f>
        <v>Cobre Valley Institute of Technology District</v>
      </c>
      <c r="D211" s="2">
        <v>172292.57</v>
      </c>
      <c r="E211" s="2">
        <f>VLOOKUP(A211,[1]SecuredPmt_Addtl!$A:$D,4,FALSE)</f>
        <v>0</v>
      </c>
      <c r="F211" s="2">
        <f t="shared" si="3"/>
        <v>172292.57</v>
      </c>
    </row>
    <row r="212" spans="1:6" ht="15" customHeight="1" x14ac:dyDescent="0.25">
      <c r="C212" s="1" t="s">
        <v>22</v>
      </c>
      <c r="D212" s="3">
        <v>10912095.030000003</v>
      </c>
      <c r="E212" s="3">
        <f>SUM(E191:E211)</f>
        <v>1287430.8299999998</v>
      </c>
      <c r="F212" s="3">
        <f t="shared" si="3"/>
        <v>12199525.860000003</v>
      </c>
    </row>
    <row r="213" spans="1:6" ht="15" customHeight="1" x14ac:dyDescent="0.25">
      <c r="F213" s="2"/>
    </row>
    <row r="214" spans="1:6" ht="15" customHeight="1" x14ac:dyDescent="0.25">
      <c r="A214">
        <v>4457</v>
      </c>
      <c r="B214" t="s">
        <v>190</v>
      </c>
      <c r="C214" t="str">
        <f>VLOOKUP(A214,'[1]And More Analysis'!$B:$C,2,FALSE)</f>
        <v>Nogales Unified District</v>
      </c>
      <c r="D214" s="2">
        <v>1665792.42</v>
      </c>
      <c r="E214" s="2">
        <f>VLOOKUP(A214,[1]SecuredPmt_Addtl!$A:$D,4,FALSE)</f>
        <v>31221.19</v>
      </c>
      <c r="F214" s="2">
        <f t="shared" si="3"/>
        <v>1697013.6099999999</v>
      </c>
    </row>
    <row r="215" spans="1:6" ht="15" customHeight="1" x14ac:dyDescent="0.25">
      <c r="A215">
        <v>4458</v>
      </c>
      <c r="B215" t="s">
        <v>191</v>
      </c>
      <c r="C215" t="str">
        <f>VLOOKUP(A215,'[1]And More Analysis'!$B:$C,2,FALSE)</f>
        <v>Santa Cruz Valley Unified District</v>
      </c>
      <c r="D215" s="2">
        <v>943575.34</v>
      </c>
      <c r="E215" s="2">
        <f>VLOOKUP(A215,[1]SecuredPmt_Addtl!$A:$D,4,FALSE)</f>
        <v>43022.48</v>
      </c>
      <c r="F215" s="2">
        <f t="shared" si="3"/>
        <v>986597.82</v>
      </c>
    </row>
    <row r="216" spans="1:6" ht="15" customHeight="1" x14ac:dyDescent="0.25">
      <c r="A216">
        <v>4459</v>
      </c>
      <c r="B216" t="s">
        <v>192</v>
      </c>
      <c r="C216" t="str">
        <f>VLOOKUP(A216,'[1]And More Analysis'!$B:$C,2,FALSE)</f>
        <v>Santa Cruz Elementary District</v>
      </c>
      <c r="D216" s="2">
        <v>120397.44</v>
      </c>
      <c r="E216" s="2">
        <f>VLOOKUP(A216,[1]SecuredPmt_Addtl!$A:$D,4,FALSE)</f>
        <v>6244.75</v>
      </c>
      <c r="F216" s="2">
        <f t="shared" si="3"/>
        <v>126642.19</v>
      </c>
    </row>
    <row r="217" spans="1:6" ht="15" customHeight="1" x14ac:dyDescent="0.25">
      <c r="A217">
        <v>4460</v>
      </c>
      <c r="B217" t="s">
        <v>193</v>
      </c>
      <c r="C217" t="str">
        <f>VLOOKUP(A217,'[1]And More Analysis'!$B:$C,2,FALSE)</f>
        <v>Patagonia Elementary District</v>
      </c>
      <c r="D217" s="2">
        <v>43921.95</v>
      </c>
      <c r="E217" s="2">
        <f>VLOOKUP(A217,[1]SecuredPmt_Addtl!$A:$D,4,FALSE)</f>
        <v>4721.6099999999997</v>
      </c>
      <c r="F217" s="2">
        <f t="shared" si="3"/>
        <v>48643.56</v>
      </c>
    </row>
    <row r="218" spans="1:6" ht="15" customHeight="1" x14ac:dyDescent="0.25">
      <c r="A218">
        <v>4461</v>
      </c>
      <c r="B218" t="s">
        <v>194</v>
      </c>
      <c r="C218" t="str">
        <f>VLOOKUP(A218,'[1]And More Analysis'!$B:$C,2,FALSE)</f>
        <v>Sonoita Elementary District</v>
      </c>
      <c r="D218" s="2">
        <v>14425.83</v>
      </c>
      <c r="E218" s="2">
        <f>VLOOKUP(A218,[1]SecuredPmt_Addtl!$A:$D,4,FALSE)</f>
        <v>11032.75</v>
      </c>
      <c r="F218" s="2">
        <f t="shared" si="3"/>
        <v>25458.58</v>
      </c>
    </row>
    <row r="219" spans="1:6" ht="15" customHeight="1" x14ac:dyDescent="0.25">
      <c r="A219">
        <v>4462</v>
      </c>
      <c r="B219" t="s">
        <v>195</v>
      </c>
      <c r="C219" t="str">
        <f>VLOOKUP(A219,'[1]And More Analysis'!$B:$C,2,FALSE)</f>
        <v>Patagonia Union High School District</v>
      </c>
      <c r="D219" s="2">
        <v>0</v>
      </c>
      <c r="E219" s="2">
        <f>VLOOKUP(A219,[1]SecuredPmt_Addtl!$A:$D,4,FALSE)</f>
        <v>15754.36</v>
      </c>
      <c r="F219" s="2">
        <f t="shared" si="3"/>
        <v>15754.36</v>
      </c>
    </row>
    <row r="220" spans="1:6" ht="15" customHeight="1" x14ac:dyDescent="0.25">
      <c r="C220" s="1" t="s">
        <v>24</v>
      </c>
      <c r="D220" s="3">
        <v>2788112.98</v>
      </c>
      <c r="E220" s="3">
        <f>SUM(E214:E219)</f>
        <v>111997.14</v>
      </c>
      <c r="F220" s="3">
        <f t="shared" si="3"/>
        <v>2900110.12</v>
      </c>
    </row>
    <row r="221" spans="1:6" ht="15" customHeight="1" x14ac:dyDescent="0.25">
      <c r="F221" s="2"/>
    </row>
    <row r="222" spans="1:6" ht="15" customHeight="1" x14ac:dyDescent="0.25">
      <c r="A222">
        <v>4466</v>
      </c>
      <c r="B222" t="s">
        <v>196</v>
      </c>
      <c r="C222" t="str">
        <f>VLOOKUP(A222,'[1]And More Analysis'!$B:$C,2,FALSE)</f>
        <v>Prescott Unified District</v>
      </c>
      <c r="D222" s="2">
        <v>0</v>
      </c>
      <c r="E222" s="2">
        <f>VLOOKUP(A222,[1]SecuredPmt_Addtl!$A:$D,4,FALSE)</f>
        <v>346136.8</v>
      </c>
      <c r="F222" s="2">
        <f t="shared" si="3"/>
        <v>346136.8</v>
      </c>
    </row>
    <row r="223" spans="1:6" ht="15" customHeight="1" x14ac:dyDescent="0.25">
      <c r="A223">
        <v>4467</v>
      </c>
      <c r="B223" t="s">
        <v>197</v>
      </c>
      <c r="C223" t="str">
        <f>VLOOKUP(A223,'[1]And More Analysis'!$B:$C,2,FALSE)</f>
        <v>Sedona-Oak Creek JUSD #9</v>
      </c>
      <c r="D223" s="2">
        <v>0</v>
      </c>
      <c r="E223" s="2">
        <f>VLOOKUP(A223,[1]SecuredPmt_Addtl!$A:$D,4,FALSE)</f>
        <v>68148.05</v>
      </c>
      <c r="F223" s="2">
        <f t="shared" si="3"/>
        <v>68148.05</v>
      </c>
    </row>
    <row r="224" spans="1:6" ht="15" customHeight="1" x14ac:dyDescent="0.25">
      <c r="A224">
        <v>4468</v>
      </c>
      <c r="B224" t="s">
        <v>198</v>
      </c>
      <c r="C224" t="str">
        <f>VLOOKUP(A224,'[1]And More Analysis'!$B:$C,2,FALSE)</f>
        <v>Bagdad Unified District</v>
      </c>
      <c r="D224" s="2">
        <v>119505.68</v>
      </c>
      <c r="E224" s="2">
        <f>VLOOKUP(A224,[1]SecuredPmt_Addtl!$A:$D,4,FALSE)</f>
        <v>331.11</v>
      </c>
      <c r="F224" s="2">
        <f t="shared" si="3"/>
        <v>119836.79</v>
      </c>
    </row>
    <row r="225" spans="1:7" ht="15" customHeight="1" x14ac:dyDescent="0.25">
      <c r="A225">
        <v>4469</v>
      </c>
      <c r="B225" t="s">
        <v>199</v>
      </c>
      <c r="C225" t="str">
        <f>VLOOKUP(A225,'[1]And More Analysis'!$B:$C,2,FALSE)</f>
        <v>Humboldt Unified District</v>
      </c>
      <c r="D225" s="2">
        <v>825403.15</v>
      </c>
      <c r="E225" s="2">
        <f>VLOOKUP(A225,[1]SecuredPmt_Addtl!$A:$D,4,FALSE)</f>
        <v>258744.31</v>
      </c>
      <c r="F225" s="2">
        <f t="shared" si="3"/>
        <v>1084147.46</v>
      </c>
    </row>
    <row r="226" spans="1:7" ht="15" customHeight="1" x14ac:dyDescent="0.25">
      <c r="A226">
        <v>4470</v>
      </c>
      <c r="B226" t="s">
        <v>200</v>
      </c>
      <c r="C226" t="str">
        <f>VLOOKUP(A226,'[1]And More Analysis'!$B:$C,2,FALSE)</f>
        <v>Camp Verde Unified District</v>
      </c>
      <c r="D226" s="2">
        <v>328253.89</v>
      </c>
      <c r="E226" s="2">
        <f>VLOOKUP(A226,[1]SecuredPmt_Addtl!$A:$D,4,FALSE)</f>
        <v>41260.07</v>
      </c>
      <c r="F226" s="2">
        <f t="shared" si="3"/>
        <v>369513.96</v>
      </c>
    </row>
    <row r="227" spans="1:7" ht="15" customHeight="1" x14ac:dyDescent="0.25">
      <c r="A227">
        <v>4471</v>
      </c>
      <c r="B227" t="s">
        <v>201</v>
      </c>
      <c r="C227" t="str">
        <f>VLOOKUP(A227,'[1]And More Analysis'!$B:$C,2,FALSE)</f>
        <v>Ash Fork Joint Unified District</v>
      </c>
      <c r="D227" s="2">
        <v>74271.47</v>
      </c>
      <c r="E227" s="2">
        <f>VLOOKUP(A227,[1]SecuredPmt_Addtl!$A:$D,4,FALSE)</f>
        <v>6169.05</v>
      </c>
      <c r="F227" s="2">
        <f t="shared" si="3"/>
        <v>80440.52</v>
      </c>
    </row>
    <row r="228" spans="1:7" ht="15" customHeight="1" x14ac:dyDescent="0.25">
      <c r="A228">
        <v>4472</v>
      </c>
      <c r="B228" t="s">
        <v>202</v>
      </c>
      <c r="C228" t="str">
        <f>VLOOKUP(A228,'[1]And More Analysis'!$B:$C,2,FALSE)</f>
        <v>Seligman Unified District</v>
      </c>
      <c r="D228" s="2">
        <v>5362.15</v>
      </c>
      <c r="E228" s="2">
        <f>VLOOKUP(A228,[1]SecuredPmt_Addtl!$A:$D,4,FALSE)</f>
        <v>3837.23</v>
      </c>
      <c r="F228" s="2">
        <f t="shared" si="3"/>
        <v>9199.3799999999992</v>
      </c>
    </row>
    <row r="229" spans="1:7" ht="15" customHeight="1" x14ac:dyDescent="0.25">
      <c r="A229">
        <v>4473</v>
      </c>
      <c r="B229" t="s">
        <v>203</v>
      </c>
      <c r="C229" t="str">
        <f>VLOOKUP(A229,'[1]And More Analysis'!$B:$C,2,FALSE)</f>
        <v>Mayer Unified School District</v>
      </c>
      <c r="D229" s="2">
        <v>179664.17</v>
      </c>
      <c r="E229" s="2">
        <f>VLOOKUP(A229,[1]SecuredPmt_Addtl!$A:$D,4,FALSE)</f>
        <v>18547.43</v>
      </c>
      <c r="F229" s="2">
        <f t="shared" si="3"/>
        <v>198211.6</v>
      </c>
    </row>
    <row r="230" spans="1:7" ht="15" customHeight="1" x14ac:dyDescent="0.25">
      <c r="A230">
        <v>4474</v>
      </c>
      <c r="B230" t="s">
        <v>204</v>
      </c>
      <c r="C230" t="str">
        <f>VLOOKUP(A230,'[1]And More Analysis'!$B:$C,2,FALSE)</f>
        <v>Chino Valley Unified District</v>
      </c>
      <c r="D230" s="2">
        <v>354786.71</v>
      </c>
      <c r="E230" s="2">
        <f>VLOOKUP(A230,[1]SecuredPmt_Addtl!$A:$D,4,FALSE)</f>
        <v>101046.55</v>
      </c>
      <c r="F230" s="2">
        <f t="shared" si="3"/>
        <v>455833.26</v>
      </c>
    </row>
    <row r="231" spans="1:7" ht="15" customHeight="1" x14ac:dyDescent="0.25">
      <c r="A231">
        <v>4475</v>
      </c>
      <c r="B231" t="s">
        <v>205</v>
      </c>
      <c r="C231" t="str">
        <f>VLOOKUP(A231,'[1]And More Analysis'!$B:$C,2,FALSE)</f>
        <v>Williamson Valley Elementary School District</v>
      </c>
      <c r="D231" s="2">
        <v>0</v>
      </c>
      <c r="E231" s="2">
        <f>VLOOKUP(A231,[1]SecuredPmt_Addtl!$A:$D,4,FALSE)</f>
        <v>5532.55</v>
      </c>
      <c r="F231" s="2">
        <f t="shared" si="3"/>
        <v>5532.55</v>
      </c>
    </row>
    <row r="232" spans="1:7" ht="15" customHeight="1" x14ac:dyDescent="0.25">
      <c r="A232">
        <v>4476</v>
      </c>
      <c r="B232" t="s">
        <v>206</v>
      </c>
      <c r="C232" t="str">
        <f>VLOOKUP(A232,'[1]And More Analysis'!$B:$C,2,FALSE)</f>
        <v>Walnut Grove Elementary District</v>
      </c>
      <c r="D232" s="2">
        <v>0</v>
      </c>
      <c r="E232" s="2">
        <f>VLOOKUP(A232,[1]SecuredPmt_Addtl!$A:$D,4,FALSE)</f>
        <v>65.709999999999994</v>
      </c>
      <c r="F232" s="2">
        <f t="shared" si="3"/>
        <v>65.709999999999994</v>
      </c>
    </row>
    <row r="233" spans="1:7" ht="15" customHeight="1" x14ac:dyDescent="0.25">
      <c r="A233">
        <v>4478</v>
      </c>
      <c r="B233" t="s">
        <v>207</v>
      </c>
      <c r="C233" t="str">
        <f>VLOOKUP(A233,'[1]And More Analysis'!$B:$C,2,FALSE)</f>
        <v>Skull Valley Elementary District</v>
      </c>
      <c r="D233" s="2">
        <v>-4907.7</v>
      </c>
      <c r="E233" s="2">
        <f>VLOOKUP(A233,[1]SecuredPmt_Addtl!$A:$D,4,FALSE)</f>
        <v>4321.74</v>
      </c>
      <c r="F233" s="2">
        <f t="shared" si="3"/>
        <v>-585.96</v>
      </c>
    </row>
    <row r="234" spans="1:7" ht="15" customHeight="1" x14ac:dyDescent="0.25">
      <c r="A234">
        <v>4479</v>
      </c>
      <c r="B234" t="s">
        <v>208</v>
      </c>
      <c r="C234" t="str">
        <f>VLOOKUP(A234,'[1]And More Analysis'!$B:$C,2,FALSE)</f>
        <v>Congress Elementary District</v>
      </c>
      <c r="D234" s="2">
        <v>36379.300000000003</v>
      </c>
      <c r="E234" s="2">
        <f>VLOOKUP(A234,[1]SecuredPmt_Addtl!$A:$D,4,FALSE)</f>
        <v>15042.7</v>
      </c>
      <c r="F234" s="2">
        <f t="shared" si="3"/>
        <v>51422</v>
      </c>
    </row>
    <row r="235" spans="1:7" ht="15" customHeight="1" x14ac:dyDescent="0.25">
      <c r="A235">
        <v>4480</v>
      </c>
      <c r="B235" t="s">
        <v>209</v>
      </c>
      <c r="C235" t="str">
        <f>VLOOKUP(A235,'[1]And More Analysis'!$B:$C,2,FALSE)</f>
        <v>Kirkland Elementary District</v>
      </c>
      <c r="D235" s="2">
        <v>37069.839999999997</v>
      </c>
      <c r="E235" s="2">
        <f>VLOOKUP(A235,[1]SecuredPmt_Addtl!$A:$D,4,FALSE)</f>
        <v>4489.32</v>
      </c>
      <c r="F235" s="2">
        <f t="shared" si="3"/>
        <v>41559.159999999996</v>
      </c>
    </row>
    <row r="236" spans="1:7" ht="15" customHeight="1" x14ac:dyDescent="0.25">
      <c r="A236">
        <v>4481</v>
      </c>
      <c r="B236" t="s">
        <v>210</v>
      </c>
      <c r="C236" t="str">
        <f>VLOOKUP(A236,'[1]And More Analysis'!$B:$C,2,FALSE)</f>
        <v>Beaver Creek Elementary District</v>
      </c>
      <c r="D236" s="2">
        <v>138533.65</v>
      </c>
      <c r="E236" s="2">
        <f>VLOOKUP(A236,[1]SecuredPmt_Addtl!$A:$D,4,FALSE)</f>
        <v>20065.23</v>
      </c>
      <c r="F236" s="2">
        <f t="shared" si="3"/>
        <v>158598.88</v>
      </c>
      <c r="G236" s="3"/>
    </row>
    <row r="237" spans="1:7" ht="15" customHeight="1" x14ac:dyDescent="0.25">
      <c r="A237">
        <v>4482</v>
      </c>
      <c r="B237" t="s">
        <v>211</v>
      </c>
      <c r="C237" t="str">
        <f>VLOOKUP(A237,'[1]And More Analysis'!$B:$C,2,FALSE)</f>
        <v>Hillside Elementary District</v>
      </c>
      <c r="D237" s="2">
        <v>-1538.19</v>
      </c>
      <c r="E237" s="2">
        <f>VLOOKUP(A237,[1]SecuredPmt_Addtl!$A:$D,4,FALSE)</f>
        <v>490.46</v>
      </c>
      <c r="F237" s="2">
        <f t="shared" si="3"/>
        <v>-1047.73</v>
      </c>
      <c r="G237" s="3"/>
    </row>
    <row r="238" spans="1:7" ht="15" customHeight="1" x14ac:dyDescent="0.25">
      <c r="A238">
        <v>4483</v>
      </c>
      <c r="B238" t="s">
        <v>212</v>
      </c>
      <c r="C238" t="str">
        <f>VLOOKUP(A238,'[1]And More Analysis'!$B:$C,2,FALSE)</f>
        <v>Crown King Elementary District</v>
      </c>
      <c r="D238" s="2">
        <v>0</v>
      </c>
      <c r="E238" s="2">
        <f>VLOOKUP(A238,[1]SecuredPmt_Addtl!$A:$D,4,FALSE)</f>
        <v>621.5</v>
      </c>
      <c r="F238" s="2">
        <f t="shared" si="3"/>
        <v>621.5</v>
      </c>
      <c r="G238" s="3"/>
    </row>
    <row r="239" spans="1:7" ht="15" customHeight="1" x14ac:dyDescent="0.25">
      <c r="A239">
        <v>4484</v>
      </c>
      <c r="B239" t="s">
        <v>213</v>
      </c>
      <c r="C239" t="str">
        <f>VLOOKUP(A239,'[1]And More Analysis'!$B:$C,2,FALSE)</f>
        <v>Canon Elementary District</v>
      </c>
      <c r="D239" s="2">
        <v>64770.42</v>
      </c>
      <c r="E239" s="2">
        <f>VLOOKUP(A239,[1]SecuredPmt_Addtl!$A:$D,4,FALSE)</f>
        <v>10206.64</v>
      </c>
      <c r="F239" s="2">
        <f t="shared" si="3"/>
        <v>74977.06</v>
      </c>
    </row>
    <row r="240" spans="1:7" ht="15" customHeight="1" x14ac:dyDescent="0.25">
      <c r="A240">
        <v>4485</v>
      </c>
      <c r="B240" t="s">
        <v>214</v>
      </c>
      <c r="C240" t="str">
        <f>VLOOKUP(A240,'[1]And More Analysis'!$B:$C,2,FALSE)</f>
        <v>Yarnell Elementary District</v>
      </c>
      <c r="D240" s="2">
        <v>11466.78</v>
      </c>
      <c r="E240" s="2">
        <f>VLOOKUP(A240,[1]SecuredPmt_Addtl!$A:$D,4,FALSE)</f>
        <v>6139.99</v>
      </c>
      <c r="F240" s="2">
        <f t="shared" si="3"/>
        <v>17606.77</v>
      </c>
    </row>
    <row r="241" spans="1:6" ht="15" customHeight="1" x14ac:dyDescent="0.25">
      <c r="A241">
        <v>4486</v>
      </c>
      <c r="B241" t="s">
        <v>215</v>
      </c>
      <c r="C241" t="str">
        <f>VLOOKUP(A241,'[1]And More Analysis'!$B:$C,2,FALSE)</f>
        <v>Clarkdale-Jerome Elementary District</v>
      </c>
      <c r="D241" s="2">
        <v>134496.76999999999</v>
      </c>
      <c r="E241" s="2">
        <f>VLOOKUP(A241,[1]SecuredPmt_Addtl!$A:$D,4,FALSE)</f>
        <v>12276.98</v>
      </c>
      <c r="F241" s="2">
        <f t="shared" si="3"/>
        <v>146773.75</v>
      </c>
    </row>
    <row r="242" spans="1:6" ht="15" customHeight="1" x14ac:dyDescent="0.25">
      <c r="A242">
        <v>4487</v>
      </c>
      <c r="B242" t="s">
        <v>216</v>
      </c>
      <c r="C242" t="str">
        <f>VLOOKUP(A242,'[1]And More Analysis'!$B:$C,2,FALSE)</f>
        <v>Cottonwood-Oak Creek Elementary District</v>
      </c>
      <c r="D242" s="2">
        <v>315764.49</v>
      </c>
      <c r="E242" s="2">
        <f>VLOOKUP(A242,[1]SecuredPmt_Addtl!$A:$D,4,FALSE)</f>
        <v>64457.55</v>
      </c>
      <c r="F242" s="2">
        <f t="shared" si="3"/>
        <v>380222.04</v>
      </c>
    </row>
    <row r="243" spans="1:6" ht="15" customHeight="1" x14ac:dyDescent="0.25">
      <c r="A243">
        <v>4488</v>
      </c>
      <c r="B243" t="s">
        <v>217</v>
      </c>
      <c r="C243" t="str">
        <f>VLOOKUP(A243,'[1]And More Analysis'!$B:$C,2,FALSE)</f>
        <v>Mingus Union High School District</v>
      </c>
      <c r="D243" s="2">
        <v>113175.05</v>
      </c>
      <c r="E243" s="2">
        <f>VLOOKUP(A243,[1]SecuredPmt_Addtl!$A:$D,4,FALSE)</f>
        <v>73354.289999999994</v>
      </c>
      <c r="F243" s="2">
        <f t="shared" si="3"/>
        <v>186529.34</v>
      </c>
    </row>
    <row r="244" spans="1:6" ht="15" customHeight="1" x14ac:dyDescent="0.25">
      <c r="A244">
        <v>79379</v>
      </c>
      <c r="B244" t="s">
        <v>237</v>
      </c>
      <c r="C244" t="str">
        <f>VLOOKUP(A244,'[1]And More Analysis'!$B:$C,2,FALSE)</f>
        <v>Yavapai Accommodation School District</v>
      </c>
      <c r="D244" s="2">
        <v>89599.01</v>
      </c>
      <c r="E244" s="2">
        <f>VLOOKUP(A244,[1]SecuredPmt_Addtl!$A:$D,4,FALSE)</f>
        <v>0</v>
      </c>
      <c r="F244" s="2">
        <f t="shared" si="3"/>
        <v>89599.01</v>
      </c>
    </row>
    <row r="245" spans="1:6" ht="15" customHeight="1" x14ac:dyDescent="0.25">
      <c r="A245">
        <v>79397</v>
      </c>
      <c r="B245" t="s">
        <v>242</v>
      </c>
      <c r="C245" t="str">
        <f>VLOOKUP(A245,'[1]And More Analysis'!$B:$C,2,FALSE)</f>
        <v>Valley Academy for Career and Technology Education</v>
      </c>
      <c r="D245" s="2">
        <v>67366</v>
      </c>
      <c r="E245" s="2">
        <f>VLOOKUP(A245,[1]SecuredPmt_Addtl!$A:$D,4,FALSE)</f>
        <v>0</v>
      </c>
      <c r="F245" s="2">
        <f t="shared" si="3"/>
        <v>67366</v>
      </c>
    </row>
    <row r="246" spans="1:6" ht="15" customHeight="1" x14ac:dyDescent="0.25">
      <c r="A246">
        <v>90090</v>
      </c>
      <c r="B246" t="s">
        <v>249</v>
      </c>
      <c r="C246" t="str">
        <f>VLOOKUP(A246,'[1]And More Analysis'!$B:$C,2,FALSE)</f>
        <v>Mountain Institute JTED</v>
      </c>
      <c r="D246" s="2">
        <v>156729.37</v>
      </c>
      <c r="E246" s="2">
        <f>VLOOKUP(A246,[1]SecuredPmt_Addtl!$A:$D,4,FALSE)</f>
        <v>0</v>
      </c>
      <c r="F246" s="2">
        <f t="shared" si="3"/>
        <v>156729.37</v>
      </c>
    </row>
    <row r="247" spans="1:6" ht="15" customHeight="1" x14ac:dyDescent="0.25">
      <c r="C247" s="1" t="s">
        <v>26</v>
      </c>
      <c r="D247" s="3">
        <v>3046152.01</v>
      </c>
      <c r="E247" s="3">
        <f>SUM(E222:E246)</f>
        <v>1061285.26</v>
      </c>
      <c r="F247" s="3">
        <f t="shared" si="3"/>
        <v>4107437.2699999996</v>
      </c>
    </row>
    <row r="248" spans="1:6" ht="15" customHeight="1" x14ac:dyDescent="0.25">
      <c r="F248" s="2"/>
    </row>
    <row r="249" spans="1:6" ht="15" customHeight="1" x14ac:dyDescent="0.25">
      <c r="A249">
        <v>4499</v>
      </c>
      <c r="B249" t="s">
        <v>218</v>
      </c>
      <c r="C249" t="str">
        <f>VLOOKUP(A249,'[1]And More Analysis'!$B:$C,2,FALSE)</f>
        <v>Yuma Elementary District</v>
      </c>
      <c r="D249" s="2">
        <v>2349601.12</v>
      </c>
      <c r="E249" s="2">
        <f>VLOOKUP(A249,[1]SecuredPmt_Addtl!$A:$D,4,FALSE)</f>
        <v>126722.86</v>
      </c>
      <c r="F249" s="2">
        <f t="shared" si="3"/>
        <v>2476323.98</v>
      </c>
    </row>
    <row r="250" spans="1:6" ht="15" customHeight="1" x14ac:dyDescent="0.25">
      <c r="A250">
        <v>4500</v>
      </c>
      <c r="B250" t="s">
        <v>219</v>
      </c>
      <c r="C250" t="str">
        <f>VLOOKUP(A250,'[1]And More Analysis'!$B:$C,2,FALSE)</f>
        <v>Somerton Elementary District</v>
      </c>
      <c r="D250" s="2">
        <v>968469.61</v>
      </c>
      <c r="E250" s="2">
        <f>VLOOKUP(A250,[1]SecuredPmt_Addtl!$A:$D,4,FALSE)</f>
        <v>19580.39</v>
      </c>
      <c r="F250" s="2">
        <f t="shared" si="3"/>
        <v>988050</v>
      </c>
    </row>
    <row r="251" spans="1:6" ht="15" customHeight="1" x14ac:dyDescent="0.25">
      <c r="A251">
        <v>4501</v>
      </c>
      <c r="B251" t="s">
        <v>220</v>
      </c>
      <c r="C251" t="str">
        <f>VLOOKUP(A251,'[1]And More Analysis'!$B:$C,2,FALSE)</f>
        <v>Crane Elementary District</v>
      </c>
      <c r="D251" s="2">
        <v>1808726.01</v>
      </c>
      <c r="E251" s="2">
        <f>VLOOKUP(A251,[1]SecuredPmt_Addtl!$A:$D,4,FALSE)</f>
        <v>63555.21</v>
      </c>
      <c r="F251" s="2">
        <f t="shared" si="3"/>
        <v>1872281.22</v>
      </c>
    </row>
    <row r="252" spans="1:6" ht="15" customHeight="1" x14ac:dyDescent="0.25">
      <c r="A252">
        <v>4502</v>
      </c>
      <c r="B252" t="s">
        <v>221</v>
      </c>
      <c r="C252" t="str">
        <f>VLOOKUP(A252,'[1]And More Analysis'!$B:$C,2,FALSE)</f>
        <v>Hyder Elementary District</v>
      </c>
      <c r="D252" s="2">
        <v>0</v>
      </c>
      <c r="E252" s="2">
        <f>VLOOKUP(A252,[1]SecuredPmt_Addtl!$A:$D,4,FALSE)</f>
        <v>239.28</v>
      </c>
      <c r="F252" s="2">
        <f t="shared" si="3"/>
        <v>239.28</v>
      </c>
    </row>
    <row r="253" spans="1:6" ht="15" customHeight="1" x14ac:dyDescent="0.25">
      <c r="A253">
        <v>4503</v>
      </c>
      <c r="B253" t="s">
        <v>222</v>
      </c>
      <c r="C253" t="str">
        <f>VLOOKUP(A253,'[1]And More Analysis'!$B:$C,2,FALSE)</f>
        <v>Mohawk Valley Elementary District</v>
      </c>
      <c r="D253" s="2">
        <v>66445.98</v>
      </c>
      <c r="E253" s="2">
        <f>VLOOKUP(A253,[1]SecuredPmt_Addtl!$A:$D,4,FALSE)</f>
        <v>1362.28</v>
      </c>
      <c r="F253" s="2">
        <f t="shared" si="3"/>
        <v>67808.259999999995</v>
      </c>
    </row>
    <row r="254" spans="1:6" ht="15" customHeight="1" x14ac:dyDescent="0.25">
      <c r="A254">
        <v>4504</v>
      </c>
      <c r="B254" t="s">
        <v>223</v>
      </c>
      <c r="C254" t="str">
        <f>VLOOKUP(A254,'[1]And More Analysis'!$B:$C,2,FALSE)</f>
        <v>Wellton Elementary District</v>
      </c>
      <c r="D254" s="2">
        <v>54946.41</v>
      </c>
      <c r="E254" s="2">
        <f>VLOOKUP(A254,[1]SecuredPmt_Addtl!$A:$D,4,FALSE)</f>
        <v>4159.84</v>
      </c>
      <c r="F254" s="2">
        <f t="shared" si="3"/>
        <v>59106.25</v>
      </c>
    </row>
    <row r="255" spans="1:6" ht="15" customHeight="1" x14ac:dyDescent="0.25">
      <c r="A255">
        <v>4505</v>
      </c>
      <c r="B255" t="s">
        <v>224</v>
      </c>
      <c r="C255" t="str">
        <f>VLOOKUP(A255,'[1]And More Analysis'!$B:$C,2,FALSE)</f>
        <v>Gadsden Elementary District</v>
      </c>
      <c r="D255" s="2">
        <v>1622735.82</v>
      </c>
      <c r="E255" s="2">
        <f>VLOOKUP(A255,[1]SecuredPmt_Addtl!$A:$D,4,FALSE)</f>
        <v>21115.96</v>
      </c>
      <c r="F255" s="2">
        <f t="shared" si="3"/>
        <v>1643851.78</v>
      </c>
    </row>
    <row r="256" spans="1:6" ht="15" customHeight="1" x14ac:dyDescent="0.25">
      <c r="A256">
        <v>4506</v>
      </c>
      <c r="B256" t="s">
        <v>225</v>
      </c>
      <c r="C256" t="str">
        <f>VLOOKUP(A256,'[1]And More Analysis'!$B:$C,2,FALSE)</f>
        <v>Antelope Union High School District</v>
      </c>
      <c r="D256" s="2">
        <v>7194.21</v>
      </c>
      <c r="E256" s="2">
        <f>VLOOKUP(A256,[1]SecuredPmt_Addtl!$A:$D,4,FALSE)</f>
        <v>5761.4</v>
      </c>
      <c r="F256" s="2">
        <f t="shared" si="3"/>
        <v>12955.61</v>
      </c>
    </row>
    <row r="257" spans="1:8" ht="15" customHeight="1" x14ac:dyDescent="0.25">
      <c r="A257">
        <v>4507</v>
      </c>
      <c r="B257" t="s">
        <v>226</v>
      </c>
      <c r="C257" t="str">
        <f>VLOOKUP(A257,'[1]And More Analysis'!$B:$C,2,FALSE)</f>
        <v>Yuma Union High School District</v>
      </c>
      <c r="D257" s="2">
        <v>2967930.37</v>
      </c>
      <c r="E257" s="2">
        <f>VLOOKUP(A257,[1]SecuredPmt_Addtl!$A:$D,4,FALSE)</f>
        <v>231050.74</v>
      </c>
      <c r="F257" s="2">
        <f t="shared" si="3"/>
        <v>3198981.1100000003</v>
      </c>
    </row>
    <row r="258" spans="1:8" ht="15" customHeight="1" x14ac:dyDescent="0.25">
      <c r="A258">
        <v>92705</v>
      </c>
      <c r="B258" t="s">
        <v>251</v>
      </c>
      <c r="C258" t="str">
        <f>VLOOKUP(A258,'[1]And More Analysis'!$B:$C,2,FALSE)</f>
        <v>Southwest Technical Education District of Yuma (STEDY)</v>
      </c>
      <c r="D258" s="2">
        <v>411693.98</v>
      </c>
      <c r="E258" s="2">
        <f>VLOOKUP(A258,[1]SecuredPmt_Addtl!$A:$D,4,FALSE)</f>
        <v>0</v>
      </c>
      <c r="F258" s="2">
        <f t="shared" si="3"/>
        <v>411693.98</v>
      </c>
    </row>
    <row r="259" spans="1:8" ht="15" customHeight="1" x14ac:dyDescent="0.25">
      <c r="C259" s="1" t="s">
        <v>28</v>
      </c>
      <c r="D259" s="3">
        <v>10257743.510000002</v>
      </c>
      <c r="E259" s="3">
        <f>SUM(E249:E258)</f>
        <v>473547.95999999996</v>
      </c>
      <c r="F259" s="3">
        <f t="shared" si="3"/>
        <v>10731291.470000003</v>
      </c>
    </row>
    <row r="260" spans="1:8" ht="15" customHeight="1" x14ac:dyDescent="0.25">
      <c r="F260" s="2"/>
    </row>
    <row r="261" spans="1:8" ht="15" customHeight="1" x14ac:dyDescent="0.25">
      <c r="A261">
        <v>4510</v>
      </c>
      <c r="B261" t="s">
        <v>227</v>
      </c>
      <c r="C261" t="str">
        <f>VLOOKUP(A261,'[1]And More Analysis'!$B:$C,2,FALSE)</f>
        <v>Parker Unified School District</v>
      </c>
      <c r="D261" s="2">
        <v>428444.49</v>
      </c>
      <c r="E261" s="2">
        <f>VLOOKUP(A261,[1]SecuredPmt_Addtl!$A:$D,4,FALSE)</f>
        <v>0</v>
      </c>
      <c r="F261" s="2">
        <f t="shared" ref="F261:F269" si="4">D261+E261</f>
        <v>428444.49</v>
      </c>
    </row>
    <row r="262" spans="1:8" ht="15" customHeight="1" x14ac:dyDescent="0.25">
      <c r="A262">
        <v>4511</v>
      </c>
      <c r="B262" t="s">
        <v>228</v>
      </c>
      <c r="C262" t="str">
        <f>VLOOKUP(A262,'[1]And More Analysis'!$B:$C,2,FALSE)</f>
        <v>Quartzsite Elementary District</v>
      </c>
      <c r="D262" s="2">
        <v>4306.2</v>
      </c>
      <c r="E262" s="2">
        <f>VLOOKUP(A262,[1]SecuredPmt_Addtl!$A:$D,4,FALSE)</f>
        <v>4362.8100000000004</v>
      </c>
      <c r="F262" s="2">
        <f t="shared" si="4"/>
        <v>8669.01</v>
      </c>
    </row>
    <row r="263" spans="1:8" ht="15" customHeight="1" x14ac:dyDescent="0.25">
      <c r="A263">
        <v>4512</v>
      </c>
      <c r="B263" t="s">
        <v>229</v>
      </c>
      <c r="C263" t="str">
        <f>VLOOKUP(A263,'[1]And More Analysis'!$B:$C,2,FALSE)</f>
        <v>Wenden Elementary District</v>
      </c>
      <c r="D263" s="2">
        <v>36573.21</v>
      </c>
      <c r="E263" s="2">
        <f>VLOOKUP(A263,[1]SecuredPmt_Addtl!$A:$D,4,FALSE)</f>
        <v>425.02</v>
      </c>
      <c r="F263" s="2">
        <f t="shared" si="4"/>
        <v>36998.229999999996</v>
      </c>
    </row>
    <row r="264" spans="1:8" ht="15" customHeight="1" x14ac:dyDescent="0.25">
      <c r="A264">
        <v>4513</v>
      </c>
      <c r="B264" t="s">
        <v>230</v>
      </c>
      <c r="C264" t="str">
        <f>VLOOKUP(A264,'[1]And More Analysis'!$B:$C,2,FALSE)</f>
        <v>Bouse Elementary District</v>
      </c>
      <c r="D264" s="2">
        <v>0</v>
      </c>
      <c r="E264" s="2">
        <f>VLOOKUP(A264,[1]SecuredPmt_Addtl!$A:$D,4,FALSE)</f>
        <v>1451.42</v>
      </c>
      <c r="F264" s="2">
        <f t="shared" si="4"/>
        <v>1451.42</v>
      </c>
    </row>
    <row r="265" spans="1:8" ht="15" customHeight="1" x14ac:dyDescent="0.25">
      <c r="A265">
        <v>4514</v>
      </c>
      <c r="B265" t="s">
        <v>231</v>
      </c>
      <c r="C265" t="str">
        <f>VLOOKUP(A265,'[1]And More Analysis'!$B:$C,2,FALSE)</f>
        <v>Salome Consolidated Elementary District</v>
      </c>
      <c r="D265" s="2">
        <v>21923.81</v>
      </c>
      <c r="E265" s="2">
        <f>VLOOKUP(A265,[1]SecuredPmt_Addtl!$A:$D,4,FALSE)</f>
        <v>2535.63</v>
      </c>
      <c r="F265" s="2">
        <f t="shared" si="4"/>
        <v>24459.440000000002</v>
      </c>
    </row>
    <row r="266" spans="1:8" ht="15" customHeight="1" x14ac:dyDescent="0.25">
      <c r="A266">
        <v>4515</v>
      </c>
      <c r="B266" t="s">
        <v>232</v>
      </c>
      <c r="C266" t="str">
        <f>VLOOKUP(A266,'[1]And More Analysis'!$B:$C,2,FALSE)</f>
        <v>Bicentennial Union High School District</v>
      </c>
      <c r="D266" s="2">
        <v>0</v>
      </c>
      <c r="E266" s="2">
        <f>VLOOKUP(A266,[1]SecuredPmt_Addtl!$A:$D,4,FALSE)</f>
        <v>5432.18</v>
      </c>
      <c r="F266" s="2">
        <f t="shared" si="4"/>
        <v>5432.18</v>
      </c>
    </row>
    <row r="267" spans="1:8" ht="15" customHeight="1" x14ac:dyDescent="0.25">
      <c r="C267" s="1" t="s">
        <v>30</v>
      </c>
      <c r="D267" s="3">
        <v>491247.71</v>
      </c>
      <c r="E267" s="3">
        <f>SUM(E261:E266)</f>
        <v>14207.060000000001</v>
      </c>
      <c r="F267" s="3">
        <f t="shared" si="4"/>
        <v>505454.77</v>
      </c>
    </row>
    <row r="268" spans="1:8" ht="15" customHeight="1" x14ac:dyDescent="0.25">
      <c r="F268" s="2"/>
    </row>
    <row r="269" spans="1:8" ht="15" customHeight="1" x14ac:dyDescent="0.25">
      <c r="C269" s="1" t="s">
        <v>254</v>
      </c>
      <c r="D269" s="3">
        <f>D267+D259+D247+D220+D212+D189+D169+D153+D137+D77+D71+D61+D50+D38+D14</f>
        <v>202852012.56999999</v>
      </c>
      <c r="E269" s="3">
        <f>E267+E259+E247+E220+E212+E189+E169+E153+E137+E77+E71+E61+E50+E38+E14</f>
        <v>25326369.830000009</v>
      </c>
      <c r="F269" s="3">
        <f t="shared" si="4"/>
        <v>228178382.40000001</v>
      </c>
    </row>
    <row r="270" spans="1:8" ht="15" customHeight="1" x14ac:dyDescent="0.25">
      <c r="C270" s="1"/>
      <c r="D270" s="3"/>
      <c r="E270" s="3"/>
    </row>
    <row r="271" spans="1:8" ht="15" customHeight="1" x14ac:dyDescent="0.25">
      <c r="A271" s="1" t="s">
        <v>259</v>
      </c>
      <c r="B271" s="1" t="s">
        <v>0</v>
      </c>
      <c r="C271" s="1" t="s">
        <v>252</v>
      </c>
      <c r="D271" s="3" t="s">
        <v>253</v>
      </c>
      <c r="E271" s="3"/>
    </row>
    <row r="272" spans="1:8" ht="15" customHeight="1" x14ac:dyDescent="0.25">
      <c r="A272" s="4">
        <v>79457</v>
      </c>
      <c r="B272" s="4" t="str">
        <f>VLOOKUP(A272,'[2]Current Month Status'!$B:$C,2,FALSE)</f>
        <v>138761</v>
      </c>
      <c r="C272" s="6" t="str">
        <f>VLOOKUP(A272,'[2]Current Month Status'!$B:$D,3,FALSE)</f>
        <v>A Center for Creative Education</v>
      </c>
      <c r="D272" s="5">
        <v>38544.75</v>
      </c>
      <c r="E272" s="4"/>
      <c r="F272" s="5"/>
      <c r="H272"/>
    </row>
    <row r="273" spans="1:8" ht="15" customHeight="1" x14ac:dyDescent="0.25">
      <c r="A273" s="4">
        <v>90199</v>
      </c>
      <c r="B273" s="4" t="str">
        <f>VLOOKUP(A273,'[2]Current Month Status'!$B:$C,2,FALSE)</f>
        <v>108734</v>
      </c>
      <c r="C273" s="6" t="str">
        <f>VLOOKUP(A273,'[2]Current Month Status'!$B:$D,3,FALSE)</f>
        <v>Academy Del Sol, Inc.</v>
      </c>
      <c r="D273" s="5">
        <v>405969.2</v>
      </c>
      <c r="E273" s="4"/>
      <c r="F273" s="5"/>
      <c r="H273"/>
    </row>
    <row r="274" spans="1:8" ht="15" customHeight="1" x14ac:dyDescent="0.25">
      <c r="A274" s="4">
        <v>85540</v>
      </c>
      <c r="B274" s="4" t="str">
        <f>VLOOKUP(A274,'[2]Current Month Status'!$B:$C,2,FALSE)</f>
        <v>088704</v>
      </c>
      <c r="C274" s="6" t="str">
        <f>VLOOKUP(A274,'[2]Current Month Status'!$B:$D,3,FALSE)</f>
        <v>Academy of Building Industries, Inc.</v>
      </c>
      <c r="D274" s="5">
        <v>88465.15</v>
      </c>
      <c r="E274" s="4"/>
      <c r="F274" s="5"/>
      <c r="H274"/>
    </row>
    <row r="275" spans="1:8" ht="15" customHeight="1" x14ac:dyDescent="0.25">
      <c r="A275" s="4">
        <v>90878</v>
      </c>
      <c r="B275" s="4" t="str">
        <f>VLOOKUP(A275,'[2]Current Month Status'!$B:$C,2,FALSE)</f>
        <v>078242</v>
      </c>
      <c r="C275" s="6" t="str">
        <f>VLOOKUP(A275,'[2]Current Month Status'!$B:$D,3,FALSE)</f>
        <v>Academy of Mathematics and Science South, Inc.</v>
      </c>
      <c r="D275" s="5">
        <v>3662831.63</v>
      </c>
      <c r="E275" s="4"/>
      <c r="F275" s="5"/>
      <c r="H275"/>
    </row>
    <row r="276" spans="1:8" ht="15" customHeight="1" x14ac:dyDescent="0.25">
      <c r="A276" s="4">
        <v>92768</v>
      </c>
      <c r="B276" s="4" t="str">
        <f>VLOOKUP(A276,'[2]Current Month Status'!$B:$C,2,FALSE)</f>
        <v>078270</v>
      </c>
      <c r="C276" s="6" t="str">
        <f>VLOOKUP(A276,'[2]Current Month Status'!$B:$D,3,FALSE)</f>
        <v>Academy of Mathematics and Science, Inc.</v>
      </c>
      <c r="D276" s="5">
        <v>667224.92000000004</v>
      </c>
      <c r="E276" s="4"/>
      <c r="F276" s="5"/>
      <c r="H276"/>
    </row>
    <row r="277" spans="1:8" ht="15" customHeight="1" x14ac:dyDescent="0.25">
      <c r="A277" s="4">
        <v>79961</v>
      </c>
      <c r="B277" s="4" t="str">
        <f>VLOOKUP(A277,'[2]Current Month Status'!$B:$C,2,FALSE)</f>
        <v>108713</v>
      </c>
      <c r="C277" s="6" t="str">
        <f>VLOOKUP(A277,'[2]Current Month Status'!$B:$D,3,FALSE)</f>
        <v>Academy of Mathematics and Science, Inc.</v>
      </c>
      <c r="D277" s="5">
        <v>329519.11</v>
      </c>
      <c r="E277" s="4"/>
      <c r="F277" s="5"/>
      <c r="H277"/>
    </row>
    <row r="278" spans="1:8" ht="15" customHeight="1" x14ac:dyDescent="0.25">
      <c r="A278" s="4">
        <v>78897</v>
      </c>
      <c r="B278" s="4" t="str">
        <f>VLOOKUP(A278,'[2]Current Month Status'!$B:$C,2,FALSE)</f>
        <v>108665</v>
      </c>
      <c r="C278" s="6" t="str">
        <f>VLOOKUP(A278,'[2]Current Month Status'!$B:$D,3,FALSE)</f>
        <v>Academy of Tucson, Inc.</v>
      </c>
      <c r="D278" s="5">
        <v>381726.94</v>
      </c>
      <c r="E278" s="4"/>
      <c r="F278" s="5"/>
      <c r="H278"/>
    </row>
    <row r="279" spans="1:8" ht="15" customHeight="1" x14ac:dyDescent="0.25">
      <c r="A279" s="4">
        <v>79213</v>
      </c>
      <c r="B279" s="4" t="str">
        <f>VLOOKUP(A279,'[2]Current Month Status'!$B:$C,2,FALSE)</f>
        <v>078794</v>
      </c>
      <c r="C279" s="6" t="str">
        <f>VLOOKUP(A279,'[2]Current Month Status'!$B:$D,3,FALSE)</f>
        <v>Academy with Community Partners  Inc</v>
      </c>
      <c r="D279" s="5">
        <v>94506.5</v>
      </c>
      <c r="E279" s="4"/>
      <c r="F279" s="5"/>
      <c r="H279"/>
    </row>
    <row r="280" spans="1:8" ht="15" customHeight="1" x14ac:dyDescent="0.25">
      <c r="A280" s="4">
        <v>6364</v>
      </c>
      <c r="B280" s="4" t="str">
        <f>VLOOKUP(A280,'[2]Current Month Status'!$B:$C,2,FALSE)</f>
        <v>108767</v>
      </c>
      <c r="C280" s="6" t="str">
        <f>VLOOKUP(A280,'[2]Current Month Status'!$B:$D,3,FALSE)</f>
        <v>Accelerated Elementary and Secondary Schools</v>
      </c>
      <c r="D280" s="5">
        <v>105319.72</v>
      </c>
      <c r="E280" s="4"/>
      <c r="F280" s="5"/>
      <c r="H280"/>
    </row>
    <row r="281" spans="1:8" ht="15" customHeight="1" x14ac:dyDescent="0.25">
      <c r="A281" s="4">
        <v>4297</v>
      </c>
      <c r="B281" s="4" t="str">
        <f>VLOOKUP(A281,'[2]Current Month Status'!$B:$C,2,FALSE)</f>
        <v>078979</v>
      </c>
      <c r="C281" s="6" t="str">
        <f>VLOOKUP(A281,'[2]Current Month Status'!$B:$D,3,FALSE)</f>
        <v>Accelerated Learning Center, Inc.</v>
      </c>
      <c r="D281" s="5">
        <v>145419.76999999999</v>
      </c>
      <c r="E281" s="4"/>
      <c r="F281" s="5"/>
      <c r="H281"/>
    </row>
    <row r="282" spans="1:8" ht="15" customHeight="1" x14ac:dyDescent="0.25">
      <c r="A282" s="4">
        <v>4325</v>
      </c>
      <c r="B282" s="4" t="str">
        <f>VLOOKUP(A282,'[2]Current Month Status'!$B:$C,2,FALSE)</f>
        <v>078701</v>
      </c>
      <c r="C282" s="6" t="str">
        <f>VLOOKUP(A282,'[2]Current Month Status'!$B:$D,3,FALSE)</f>
        <v>Acclaim Charter School</v>
      </c>
      <c r="D282" s="5">
        <v>226406.13</v>
      </c>
      <c r="E282" s="4"/>
      <c r="F282" s="5"/>
      <c r="H282"/>
    </row>
    <row r="283" spans="1:8" ht="15" customHeight="1" x14ac:dyDescent="0.25">
      <c r="A283" s="4">
        <v>79437</v>
      </c>
      <c r="B283" s="4" t="str">
        <f>VLOOKUP(A283,'[2]Current Month Status'!$B:$C,2,FALSE)</f>
        <v>138760</v>
      </c>
      <c r="C283" s="6" t="str">
        <f>VLOOKUP(A283,'[2]Current Month Status'!$B:$D,3,FALSE)</f>
        <v>Acorn Montessori Charter School</v>
      </c>
      <c r="D283" s="5">
        <v>293227.28999999998</v>
      </c>
      <c r="E283" s="4"/>
      <c r="F283" s="5"/>
      <c r="H283"/>
    </row>
    <row r="284" spans="1:8" ht="15" customHeight="1" x14ac:dyDescent="0.25">
      <c r="A284" s="4">
        <v>79053</v>
      </c>
      <c r="B284" s="4" t="str">
        <f>VLOOKUP(A284,'[2]Current Month Status'!$B:$C,2,FALSE)</f>
        <v>078793</v>
      </c>
      <c r="C284" s="6" t="str">
        <f>VLOOKUP(A284,'[2]Current Month Status'!$B:$D,3,FALSE)</f>
        <v>AIBT Non-Profit Charter High School - Phoenix</v>
      </c>
      <c r="D284" s="5">
        <v>75670.559999999998</v>
      </c>
      <c r="E284" s="4"/>
      <c r="F284" s="5"/>
      <c r="H284"/>
    </row>
    <row r="285" spans="1:8" ht="15" customHeight="1" x14ac:dyDescent="0.25">
      <c r="A285" s="4">
        <v>449790</v>
      </c>
      <c r="B285" s="4" t="str">
        <f>VLOOKUP(A285,'[2]Current Month Status'!$B:$C,2,FALSE)</f>
        <v>078286</v>
      </c>
      <c r="C285" s="6" t="str">
        <f>VLOOKUP(A285,'[2]Current Month Status'!$B:$D,3,FALSE)</f>
        <v>AIBT Non-Profit Charter High School, Inc.</v>
      </c>
      <c r="D285" s="5">
        <v>5725.43</v>
      </c>
      <c r="E285" s="4"/>
      <c r="F285" s="5"/>
      <c r="H285"/>
    </row>
    <row r="286" spans="1:8" ht="15" customHeight="1" x14ac:dyDescent="0.25">
      <c r="A286" s="4">
        <v>5978</v>
      </c>
      <c r="B286" s="4" t="str">
        <f>VLOOKUP(A286,'[2]Current Month Status'!$B:$C,2,FALSE)</f>
        <v>118705</v>
      </c>
      <c r="C286" s="6" t="str">
        <f>VLOOKUP(A286,'[2]Current Month Status'!$B:$D,3,FALSE)</f>
        <v>Akimel O Otham Pee Posh Charter School, Inc.</v>
      </c>
      <c r="D286" s="5">
        <v>5011.3500000000004</v>
      </c>
      <c r="E286" s="4"/>
      <c r="F286" s="5"/>
      <c r="H286"/>
    </row>
    <row r="287" spans="1:8" ht="15" customHeight="1" x14ac:dyDescent="0.25">
      <c r="A287" s="4">
        <v>78966</v>
      </c>
      <c r="B287" s="4" t="str">
        <f>VLOOKUP(A287,'[2]Current Month Status'!$B:$C,2,FALSE)</f>
        <v>118706</v>
      </c>
      <c r="C287" s="6" t="str">
        <f>VLOOKUP(A287,'[2]Current Month Status'!$B:$D,3,FALSE)</f>
        <v>Akimel O'Otham Pee Posh Charter School, Inc.</v>
      </c>
      <c r="D287" s="5">
        <v>6180.09</v>
      </c>
      <c r="E287" s="4"/>
      <c r="F287" s="5"/>
      <c r="H287"/>
    </row>
    <row r="288" spans="1:8" ht="15" customHeight="1" x14ac:dyDescent="0.25">
      <c r="A288" s="4">
        <v>79969</v>
      </c>
      <c r="B288" s="4" t="str">
        <f>VLOOKUP(A288,'[2]Current Month Status'!$B:$C,2,FALSE)</f>
        <v>078967</v>
      </c>
      <c r="C288" s="6" t="str">
        <f>VLOOKUP(A288,'[2]Current Month Status'!$B:$D,3,FALSE)</f>
        <v>All Aboard Charter School</v>
      </c>
      <c r="D288" s="5">
        <v>66470.149999999994</v>
      </c>
      <c r="E288" s="4"/>
      <c r="F288" s="5"/>
      <c r="H288"/>
    </row>
    <row r="289" spans="1:8" ht="15" customHeight="1" x14ac:dyDescent="0.25">
      <c r="A289" s="4">
        <v>4347</v>
      </c>
      <c r="B289" s="4" t="str">
        <f>VLOOKUP(A289,'[2]Current Month Status'!$B:$C,2,FALSE)</f>
        <v>078724</v>
      </c>
      <c r="C289" s="6" t="str">
        <f>VLOOKUP(A289,'[2]Current Month Status'!$B:$D,3,FALSE)</f>
        <v>Allen-Cochran Enterprises, Inc.</v>
      </c>
      <c r="D289" s="5">
        <v>209710.07</v>
      </c>
      <c r="E289" s="4"/>
      <c r="F289" s="5"/>
      <c r="H289"/>
    </row>
    <row r="290" spans="1:8" ht="15" customHeight="1" x14ac:dyDescent="0.25">
      <c r="A290" s="4">
        <v>79215</v>
      </c>
      <c r="B290" s="4" t="str">
        <f>VLOOKUP(A290,'[2]Current Month Status'!$B:$C,2,FALSE)</f>
        <v>078989</v>
      </c>
      <c r="C290" s="6" t="str">
        <f>VLOOKUP(A290,'[2]Current Month Status'!$B:$D,3,FALSE)</f>
        <v>American Basic Schools LLC</v>
      </c>
      <c r="D290" s="5">
        <v>436709.61</v>
      </c>
      <c r="E290" s="4"/>
      <c r="F290" s="5"/>
      <c r="H290"/>
    </row>
    <row r="291" spans="1:8" ht="15" customHeight="1" x14ac:dyDescent="0.25">
      <c r="A291" s="4">
        <v>80995</v>
      </c>
      <c r="B291" s="4" t="str">
        <f>VLOOKUP(A291,'[2]Current Month Status'!$B:$C,2,FALSE)</f>
        <v>108794</v>
      </c>
      <c r="C291" s="6" t="str">
        <f>VLOOKUP(A291,'[2]Current Month Status'!$B:$D,3,FALSE)</f>
        <v>American Charter Schools Foundation d.b.a. Alta Vista High School</v>
      </c>
      <c r="D291" s="5">
        <v>312698.82</v>
      </c>
      <c r="E291" s="4"/>
      <c r="F291" s="5"/>
      <c r="H291"/>
    </row>
    <row r="292" spans="1:8" ht="15" customHeight="1" x14ac:dyDescent="0.25">
      <c r="A292" s="4">
        <v>79883</v>
      </c>
      <c r="B292" s="4" t="str">
        <f>VLOOKUP(A292,'[2]Current Month Status'!$B:$C,2,FALSE)</f>
        <v>118703</v>
      </c>
      <c r="C292" s="6" t="str">
        <f>VLOOKUP(A292,'[2]Current Month Status'!$B:$D,3,FALSE)</f>
        <v>American Charter Schools Foundation d.b.a. Apache Trail High School</v>
      </c>
      <c r="D292" s="5">
        <v>116119.18</v>
      </c>
      <c r="E292" s="4"/>
      <c r="F292" s="5"/>
      <c r="H292"/>
    </row>
    <row r="293" spans="1:8" ht="15" customHeight="1" x14ac:dyDescent="0.25">
      <c r="A293" s="4">
        <v>79874</v>
      </c>
      <c r="B293" s="4" t="str">
        <f>VLOOKUP(A293,'[2]Current Month Status'!$B:$C,2,FALSE)</f>
        <v>078950</v>
      </c>
      <c r="C293" s="6" t="str">
        <f>VLOOKUP(A293,'[2]Current Month Status'!$B:$D,3,FALSE)</f>
        <v>American Charter Schools Foundation d.b.a. Crestview College Preparatory High Sc</v>
      </c>
      <c r="D293" s="5">
        <v>167884.21</v>
      </c>
      <c r="E293" s="4"/>
      <c r="F293" s="5"/>
      <c r="H293"/>
    </row>
    <row r="294" spans="1:8" ht="15" customHeight="1" x14ac:dyDescent="0.25">
      <c r="A294" s="4">
        <v>79872</v>
      </c>
      <c r="B294" s="4" t="str">
        <f>VLOOKUP(A294,'[2]Current Month Status'!$B:$C,2,FALSE)</f>
        <v>078947</v>
      </c>
      <c r="C294" s="6" t="str">
        <f>VLOOKUP(A294,'[2]Current Month Status'!$B:$D,3,FALSE)</f>
        <v>American Charter Schools Foundation d.b.a. Desert Hills High School</v>
      </c>
      <c r="D294" s="5">
        <v>196146.17</v>
      </c>
      <c r="E294" s="4"/>
      <c r="F294" s="5"/>
      <c r="H294"/>
    </row>
    <row r="295" spans="1:8" ht="15" customHeight="1" x14ac:dyDescent="0.25">
      <c r="A295" s="4">
        <v>79873</v>
      </c>
      <c r="B295" s="4" t="str">
        <f>VLOOKUP(A295,'[2]Current Month Status'!$B:$C,2,FALSE)</f>
        <v>078948</v>
      </c>
      <c r="C295" s="6" t="str">
        <f>VLOOKUP(A295,'[2]Current Month Status'!$B:$D,3,FALSE)</f>
        <v>American Charter Schools Foundation d.b.a. Estrella High School</v>
      </c>
      <c r="D295" s="5">
        <v>144151.22</v>
      </c>
      <c r="E295" s="4"/>
      <c r="F295" s="5"/>
      <c r="H295"/>
    </row>
    <row r="296" spans="1:8" ht="15" customHeight="1" x14ac:dyDescent="0.25">
      <c r="A296" s="4">
        <v>79875</v>
      </c>
      <c r="B296" s="4" t="str">
        <f>VLOOKUP(A296,'[2]Current Month Status'!$B:$C,2,FALSE)</f>
        <v>078951</v>
      </c>
      <c r="C296" s="6" t="str">
        <f>VLOOKUP(A296,'[2]Current Month Status'!$B:$D,3,FALSE)</f>
        <v>American Charter Schools Foundation d.b.a. Peoria Accelerated High School</v>
      </c>
      <c r="D296" s="5">
        <v>266603.3</v>
      </c>
      <c r="E296" s="4"/>
      <c r="F296" s="5"/>
      <c r="H296"/>
    </row>
    <row r="297" spans="1:8" ht="15" customHeight="1" x14ac:dyDescent="0.25">
      <c r="A297" s="4">
        <v>80989</v>
      </c>
      <c r="B297" s="4" t="str">
        <f>VLOOKUP(A297,'[2]Current Month Status'!$B:$C,2,FALSE)</f>
        <v>078983</v>
      </c>
      <c r="C297" s="6" t="str">
        <f>VLOOKUP(A297,'[2]Current Month Status'!$B:$D,3,FALSE)</f>
        <v>American Charter Schools Foundation d.b.a. South Pointe High School</v>
      </c>
      <c r="D297" s="5">
        <v>349966.47</v>
      </c>
      <c r="E297" s="4"/>
      <c r="F297" s="5"/>
      <c r="H297"/>
    </row>
    <row r="298" spans="1:8" ht="15" customHeight="1" x14ac:dyDescent="0.25">
      <c r="A298" s="4">
        <v>88334</v>
      </c>
      <c r="B298" s="4" t="str">
        <f>VLOOKUP(A298,'[2]Current Month Status'!$B:$C,2,FALSE)</f>
        <v>078517</v>
      </c>
      <c r="C298" s="6" t="str">
        <f>VLOOKUP(A298,'[2]Current Month Status'!$B:$D,3,FALSE)</f>
        <v>American Charter Schools Foundation d.b.a. South Ridge High School</v>
      </c>
      <c r="D298" s="5">
        <v>271575.31</v>
      </c>
      <c r="E298" s="4"/>
      <c r="F298" s="5"/>
      <c r="H298"/>
    </row>
    <row r="299" spans="1:8" ht="15" customHeight="1" x14ac:dyDescent="0.25">
      <c r="A299" s="4">
        <v>79877</v>
      </c>
      <c r="B299" s="4" t="str">
        <f>VLOOKUP(A299,'[2]Current Month Status'!$B:$C,2,FALSE)</f>
        <v>078953</v>
      </c>
      <c r="C299" s="6" t="str">
        <f>VLOOKUP(A299,'[2]Current Month Status'!$B:$D,3,FALSE)</f>
        <v>American Charter Schools Foundation d.b.a. Sun Valley High School</v>
      </c>
      <c r="D299" s="5">
        <v>239035.82</v>
      </c>
      <c r="E299" s="4"/>
      <c r="F299" s="5"/>
      <c r="H299"/>
    </row>
    <row r="300" spans="1:8" ht="15" customHeight="1" x14ac:dyDescent="0.25">
      <c r="A300" s="4">
        <v>79879</v>
      </c>
      <c r="B300" s="4" t="str">
        <f>VLOOKUP(A300,'[2]Current Month Status'!$B:$C,2,FALSE)</f>
        <v>078956</v>
      </c>
      <c r="C300" s="6" t="str">
        <f>VLOOKUP(A300,'[2]Current Month Status'!$B:$D,3,FALSE)</f>
        <v>American Charter Schools Foundation d.b.a. West Phoenix High School</v>
      </c>
      <c r="D300" s="5">
        <v>268188.56</v>
      </c>
      <c r="E300" s="4"/>
      <c r="F300" s="5"/>
      <c r="H300"/>
    </row>
    <row r="301" spans="1:8" ht="15" customHeight="1" x14ac:dyDescent="0.25">
      <c r="A301" s="4">
        <v>6365</v>
      </c>
      <c r="B301" s="4" t="str">
        <f>VLOOKUP(A301,'[2]Current Month Status'!$B:$C,2,FALSE)</f>
        <v>138754</v>
      </c>
      <c r="C301" s="6" t="str">
        <f>VLOOKUP(A301,'[2]Current Month Status'!$B:$D,3,FALSE)</f>
        <v>American Heritage Academy</v>
      </c>
      <c r="D301" s="5">
        <v>234243.9</v>
      </c>
      <c r="E301" s="4"/>
      <c r="F301" s="5"/>
      <c r="H301"/>
    </row>
    <row r="302" spans="1:8" ht="15" customHeight="1" x14ac:dyDescent="0.25">
      <c r="A302" s="4">
        <v>4348</v>
      </c>
      <c r="B302" s="4" t="str">
        <f>VLOOKUP(A302,'[2]Current Month Status'!$B:$C,2,FALSE)</f>
        <v>078725</v>
      </c>
      <c r="C302" s="6" t="str">
        <f>VLOOKUP(A302,'[2]Current Month Status'!$B:$D,3,FALSE)</f>
        <v>American Leadership Academy, Inc.</v>
      </c>
      <c r="D302" s="5">
        <v>4761717.97</v>
      </c>
      <c r="E302" s="4"/>
      <c r="F302" s="5"/>
      <c r="H302"/>
    </row>
    <row r="303" spans="1:8" ht="15" customHeight="1" x14ac:dyDescent="0.25">
      <c r="A303" s="4">
        <v>79461</v>
      </c>
      <c r="B303" s="4" t="str">
        <f>VLOOKUP(A303,'[2]Current Month Status'!$B:$C,2,FALSE)</f>
        <v>078926</v>
      </c>
      <c r="C303" s="6" t="str">
        <f>VLOOKUP(A303,'[2]Current Month Status'!$B:$D,3,FALSE)</f>
        <v>American Virtual Academy</v>
      </c>
      <c r="D303" s="5">
        <v>564819.69999999995</v>
      </c>
      <c r="E303" s="4"/>
      <c r="F303" s="5"/>
      <c r="H303"/>
    </row>
    <row r="304" spans="1:8" ht="15" customHeight="1" x14ac:dyDescent="0.25">
      <c r="A304" s="4">
        <v>90532</v>
      </c>
      <c r="B304" s="4" t="str">
        <f>VLOOKUP(A304,'[2]Current Month Status'!$B:$C,2,FALSE)</f>
        <v>078525</v>
      </c>
      <c r="C304" s="6" t="str">
        <f>VLOOKUP(A304,'[2]Current Month Status'!$B:$D,3,FALSE)</f>
        <v>Anthem Preparatory Academy</v>
      </c>
      <c r="D304" s="5">
        <v>444844.54</v>
      </c>
      <c r="E304" s="4"/>
      <c r="F304" s="5"/>
      <c r="H304"/>
    </row>
    <row r="305" spans="1:8" ht="15" customHeight="1" x14ac:dyDescent="0.25">
      <c r="A305" s="4">
        <v>79426</v>
      </c>
      <c r="B305" s="4" t="str">
        <f>VLOOKUP(A305,'[2]Current Month Status'!$B:$C,2,FALSE)</f>
        <v>108785</v>
      </c>
      <c r="C305" s="6" t="str">
        <f>VLOOKUP(A305,'[2]Current Month Status'!$B:$D,3,FALSE)</f>
        <v>Aprender Tucson</v>
      </c>
      <c r="D305" s="5">
        <v>163894.35</v>
      </c>
      <c r="E305" s="4"/>
      <c r="F305" s="5"/>
      <c r="H305"/>
    </row>
    <row r="306" spans="1:8" ht="15" customHeight="1" x14ac:dyDescent="0.25">
      <c r="A306" s="4">
        <v>92980</v>
      </c>
      <c r="B306" s="4" t="str">
        <f>VLOOKUP(A306,'[2]Current Month Status'!$B:$C,2,FALSE)</f>
        <v>118721</v>
      </c>
      <c r="C306" s="6" t="str">
        <f>VLOOKUP(A306,'[2]Current Month Status'!$B:$D,3,FALSE)</f>
        <v>ARCHES Academy</v>
      </c>
      <c r="D306" s="5">
        <v>0</v>
      </c>
      <c r="E306" s="4"/>
      <c r="F306" s="5"/>
      <c r="H306"/>
    </row>
    <row r="307" spans="1:8" ht="15" customHeight="1" x14ac:dyDescent="0.25">
      <c r="A307" s="4">
        <v>92312</v>
      </c>
      <c r="B307" s="4" t="str">
        <f>VLOOKUP(A307,'[2]Current Month Status'!$B:$C,2,FALSE)</f>
        <v>078247</v>
      </c>
      <c r="C307" s="6" t="str">
        <f>VLOOKUP(A307,'[2]Current Month Status'!$B:$D,3,FALSE)</f>
        <v>Archway Classical Academy Arete</v>
      </c>
      <c r="D307" s="5">
        <v>293428.49</v>
      </c>
      <c r="E307" s="4"/>
      <c r="F307" s="5"/>
      <c r="H307"/>
    </row>
    <row r="308" spans="1:8" ht="15" customHeight="1" x14ac:dyDescent="0.25">
      <c r="A308" s="4">
        <v>90917</v>
      </c>
      <c r="B308" s="4" t="str">
        <f>VLOOKUP(A308,'[2]Current Month Status'!$B:$C,2,FALSE)</f>
        <v>078597</v>
      </c>
      <c r="C308" s="6" t="str">
        <f>VLOOKUP(A308,'[2]Current Month Status'!$B:$D,3,FALSE)</f>
        <v>Archway Classical Academy Chandler</v>
      </c>
      <c r="D308" s="5">
        <v>304985.65000000002</v>
      </c>
      <c r="E308" s="4"/>
      <c r="F308" s="5"/>
      <c r="H308"/>
    </row>
    <row r="309" spans="1:8" ht="15" customHeight="1" x14ac:dyDescent="0.25">
      <c r="A309" s="4">
        <v>92314</v>
      </c>
      <c r="B309" s="4" t="str">
        <f>VLOOKUP(A309,'[2]Current Month Status'!$B:$C,2,FALSE)</f>
        <v>078248</v>
      </c>
      <c r="C309" s="6" t="str">
        <f>VLOOKUP(A309,'[2]Current Month Status'!$B:$D,3,FALSE)</f>
        <v>Archway Classical Academy Cicero</v>
      </c>
      <c r="D309" s="5">
        <v>286209.65999999997</v>
      </c>
      <c r="E309" s="4"/>
      <c r="F309" s="5"/>
      <c r="H309"/>
    </row>
    <row r="310" spans="1:8" ht="15" customHeight="1" x14ac:dyDescent="0.25">
      <c r="A310" s="4">
        <v>91878</v>
      </c>
      <c r="B310" s="4" t="str">
        <f>VLOOKUP(A310,'[2]Current Month Status'!$B:$C,2,FALSE)</f>
        <v>078406</v>
      </c>
      <c r="C310" s="6" t="str">
        <f>VLOOKUP(A310,'[2]Current Month Status'!$B:$D,3,FALSE)</f>
        <v>Archway Classical Academy Glendale</v>
      </c>
      <c r="D310" s="5">
        <v>292804.31</v>
      </c>
      <c r="E310" s="4"/>
      <c r="F310" s="5"/>
      <c r="H310"/>
    </row>
    <row r="311" spans="1:8" ht="15" customHeight="1" x14ac:dyDescent="0.25">
      <c r="A311" s="4">
        <v>92656</v>
      </c>
      <c r="B311" s="4" t="str">
        <f>VLOOKUP(A311,'[2]Current Month Status'!$B:$C,2,FALSE)</f>
        <v>078234</v>
      </c>
      <c r="C311" s="6" t="str">
        <f>VLOOKUP(A311,'[2]Current Month Status'!$B:$D,3,FALSE)</f>
        <v>Archway Classical Academy Lincoln</v>
      </c>
      <c r="D311" s="5">
        <v>390230.49</v>
      </c>
      <c r="E311" s="4"/>
      <c r="F311" s="5"/>
      <c r="H311"/>
    </row>
    <row r="312" spans="1:8" ht="15" customHeight="1" x14ac:dyDescent="0.25">
      <c r="A312" s="4">
        <v>91758</v>
      </c>
      <c r="B312" s="4" t="str">
        <f>VLOOKUP(A312,'[2]Current Month Status'!$B:$C,2,FALSE)</f>
        <v>078214</v>
      </c>
      <c r="C312" s="6" t="str">
        <f>VLOOKUP(A312,'[2]Current Month Status'!$B:$D,3,FALSE)</f>
        <v>Archway Classical Academy North Phoenix</v>
      </c>
      <c r="D312" s="5">
        <v>449700.38</v>
      </c>
      <c r="E312" s="4"/>
      <c r="F312" s="5"/>
      <c r="H312"/>
    </row>
    <row r="313" spans="1:8" ht="15" customHeight="1" x14ac:dyDescent="0.25">
      <c r="A313" s="4">
        <v>90857</v>
      </c>
      <c r="B313" s="4" t="str">
        <f>VLOOKUP(A313,'[2]Current Month Status'!$B:$C,2,FALSE)</f>
        <v>078590</v>
      </c>
      <c r="C313" s="6" t="str">
        <f>VLOOKUP(A313,'[2]Current Month Status'!$B:$D,3,FALSE)</f>
        <v>Archway Classical Academy Scottsdale</v>
      </c>
      <c r="D313" s="5">
        <v>520194.91</v>
      </c>
      <c r="E313" s="4"/>
      <c r="F313" s="5"/>
      <c r="H313"/>
    </row>
    <row r="314" spans="1:8" ht="15" customHeight="1" x14ac:dyDescent="0.25">
      <c r="A314" s="4">
        <v>92704</v>
      </c>
      <c r="B314" s="4" t="str">
        <f>VLOOKUP(A314,'[2]Current Month Status'!$B:$C,2,FALSE)</f>
        <v>078266</v>
      </c>
      <c r="C314" s="6" t="str">
        <f>VLOOKUP(A314,'[2]Current Month Status'!$B:$D,3,FALSE)</f>
        <v>Archway Classical Academy Trivium East</v>
      </c>
      <c r="D314" s="5">
        <v>282263.03000000003</v>
      </c>
      <c r="E314" s="4"/>
      <c r="F314" s="5"/>
      <c r="H314"/>
    </row>
    <row r="315" spans="1:8" ht="15" customHeight="1" x14ac:dyDescent="0.25">
      <c r="A315" s="4">
        <v>90915</v>
      </c>
      <c r="B315" s="4" t="str">
        <f>VLOOKUP(A315,'[2]Current Month Status'!$B:$C,2,FALSE)</f>
        <v>078595</v>
      </c>
      <c r="C315" s="6" t="str">
        <f>VLOOKUP(A315,'[2]Current Month Status'!$B:$D,3,FALSE)</f>
        <v>Archway Classical Academy Trivium West</v>
      </c>
      <c r="D315" s="5">
        <v>279580.53000000003</v>
      </c>
      <c r="E315" s="4"/>
      <c r="F315" s="5"/>
      <c r="H315"/>
    </row>
    <row r="316" spans="1:8" ht="15" customHeight="1" x14ac:dyDescent="0.25">
      <c r="A316" s="4">
        <v>90916</v>
      </c>
      <c r="B316" s="4" t="str">
        <f>VLOOKUP(A316,'[2]Current Month Status'!$B:$C,2,FALSE)</f>
        <v>078596</v>
      </c>
      <c r="C316" s="6" t="str">
        <f>VLOOKUP(A316,'[2]Current Month Status'!$B:$D,3,FALSE)</f>
        <v>Archway Classical Academy Veritas</v>
      </c>
      <c r="D316" s="5">
        <v>383683.51</v>
      </c>
      <c r="E316" s="4"/>
      <c r="F316" s="5"/>
      <c r="H316"/>
    </row>
    <row r="317" spans="1:8" ht="15" customHeight="1" x14ac:dyDescent="0.25">
      <c r="A317" s="4">
        <v>89486</v>
      </c>
      <c r="B317" s="4" t="str">
        <f>VLOOKUP(A317,'[2]Current Month Status'!$B:$C,2,FALSE)</f>
        <v>078527</v>
      </c>
      <c r="C317" s="6" t="str">
        <f>VLOOKUP(A317,'[2]Current Month Status'!$B:$D,3,FALSE)</f>
        <v>Arete Preparatory Academy</v>
      </c>
      <c r="D317" s="5">
        <v>335307.74</v>
      </c>
      <c r="E317" s="4"/>
      <c r="F317" s="5"/>
      <c r="H317"/>
    </row>
    <row r="318" spans="1:8" ht="15" customHeight="1" x14ac:dyDescent="0.25">
      <c r="A318" s="4">
        <v>134379</v>
      </c>
      <c r="B318" s="4" t="str">
        <f>VLOOKUP(A318,'[2]Current Month Status'!$B:$C,2,FALSE)</f>
        <v>078412</v>
      </c>
      <c r="C318" s="6" t="str">
        <f>VLOOKUP(A318,'[2]Current Month Status'!$B:$D,3,FALSE)</f>
        <v>Arizona Agribusiness &amp; Equine Center INC.</v>
      </c>
      <c r="D318" s="5">
        <v>57004.63</v>
      </c>
      <c r="E318" s="4"/>
      <c r="F318" s="5"/>
      <c r="H318"/>
    </row>
    <row r="319" spans="1:8" ht="15" customHeight="1" x14ac:dyDescent="0.25">
      <c r="A319" s="4">
        <v>90779</v>
      </c>
      <c r="B319" s="4" t="str">
        <f>VLOOKUP(A319,'[2]Current Month Status'!$B:$C,2,FALSE)</f>
        <v>078587</v>
      </c>
      <c r="C319" s="6" t="str">
        <f>VLOOKUP(A319,'[2]Current Month Status'!$B:$D,3,FALSE)</f>
        <v>Arizona Agribusiness &amp; Equine Center, Inc.</v>
      </c>
      <c r="D319" s="5">
        <v>305033.28999999998</v>
      </c>
      <c r="E319" s="4"/>
      <c r="F319" s="5"/>
      <c r="H319"/>
    </row>
    <row r="320" spans="1:8" ht="15" customHeight="1" x14ac:dyDescent="0.25">
      <c r="A320" s="4">
        <v>87403</v>
      </c>
      <c r="B320" s="4" t="str">
        <f>VLOOKUP(A320,'[2]Current Month Status'!$B:$C,2,FALSE)</f>
        <v>078510</v>
      </c>
      <c r="C320" s="6" t="str">
        <f>VLOOKUP(A320,'[2]Current Month Status'!$B:$D,3,FALSE)</f>
        <v>Arizona Agribusiness &amp; Equine Center, Inc.</v>
      </c>
      <c r="D320" s="5">
        <v>82941.990000000005</v>
      </c>
      <c r="E320" s="4"/>
      <c r="F320" s="5"/>
      <c r="H320"/>
    </row>
    <row r="321" spans="1:8" ht="15" customHeight="1" x14ac:dyDescent="0.25">
      <c r="A321" s="4">
        <v>91131</v>
      </c>
      <c r="B321" s="4" t="str">
        <f>VLOOKUP(A321,'[2]Current Month Status'!$B:$C,2,FALSE)</f>
        <v>138785</v>
      </c>
      <c r="C321" s="6" t="str">
        <f>VLOOKUP(A321,'[2]Current Month Status'!$B:$D,3,FALSE)</f>
        <v>Arizona Agribusiness &amp; Equine Center, Inc.</v>
      </c>
      <c r="D321" s="5">
        <v>186594.78</v>
      </c>
      <c r="E321" s="4"/>
      <c r="F321" s="5"/>
      <c r="H321"/>
    </row>
    <row r="322" spans="1:8" ht="15" customHeight="1" x14ac:dyDescent="0.25">
      <c r="A322" s="4">
        <v>4331</v>
      </c>
      <c r="B322" s="4" t="str">
        <f>VLOOKUP(A322,'[2]Current Month Status'!$B:$C,2,FALSE)</f>
        <v>078707</v>
      </c>
      <c r="C322" s="6" t="str">
        <f>VLOOKUP(A322,'[2]Current Month Status'!$B:$D,3,FALSE)</f>
        <v>Arizona Agribusiness &amp; Equine Center, Inc.</v>
      </c>
      <c r="D322" s="5">
        <v>193692.71</v>
      </c>
      <c r="E322" s="4"/>
      <c r="F322" s="5"/>
      <c r="H322"/>
    </row>
    <row r="323" spans="1:8" ht="15" customHeight="1" x14ac:dyDescent="0.25">
      <c r="A323" s="4">
        <v>85816</v>
      </c>
      <c r="B323" s="4" t="str">
        <f>VLOOKUP(A323,'[2]Current Month Status'!$B:$C,2,FALSE)</f>
        <v>078993</v>
      </c>
      <c r="C323" s="6" t="str">
        <f>VLOOKUP(A323,'[2]Current Month Status'!$B:$D,3,FALSE)</f>
        <v>Arizona Agribusiness &amp; Equine Center, Inc.</v>
      </c>
      <c r="D323" s="5">
        <v>311130.78999999998</v>
      </c>
      <c r="E323" s="4"/>
      <c r="F323" s="5"/>
      <c r="H323"/>
    </row>
    <row r="324" spans="1:8" ht="15" customHeight="1" x14ac:dyDescent="0.25">
      <c r="A324" s="4">
        <v>91958</v>
      </c>
      <c r="B324" s="4" t="str">
        <f>VLOOKUP(A324,'[2]Current Month Status'!$B:$C,2,FALSE)</f>
        <v>078226</v>
      </c>
      <c r="C324" s="6" t="str">
        <f>VLOOKUP(A324,'[2]Current Month Status'!$B:$D,3,FALSE)</f>
        <v>Arizona Autism Charter Schools, Inc.</v>
      </c>
      <c r="D324" s="5">
        <v>543887.42000000004</v>
      </c>
      <c r="E324" s="4"/>
      <c r="F324" s="5"/>
      <c r="H324"/>
    </row>
    <row r="325" spans="1:8" ht="15" customHeight="1" x14ac:dyDescent="0.25">
      <c r="A325" s="4">
        <v>4346</v>
      </c>
      <c r="B325" s="4" t="str">
        <f>VLOOKUP(A325,'[2]Current Month Status'!$B:$C,2,FALSE)</f>
        <v>078723</v>
      </c>
      <c r="C325" s="6" t="str">
        <f>VLOOKUP(A325,'[2]Current Month Status'!$B:$D,3,FALSE)</f>
        <v>Arizona Call-a-Teen Youth Resources, Inc.</v>
      </c>
      <c r="D325" s="5">
        <v>97310.5</v>
      </c>
      <c r="E325" s="4"/>
      <c r="F325" s="5"/>
      <c r="H325"/>
    </row>
    <row r="326" spans="1:8" ht="15" customHeight="1" x14ac:dyDescent="0.25">
      <c r="A326" s="4">
        <v>79947</v>
      </c>
      <c r="B326" s="4" t="str">
        <f>VLOOKUP(A326,'[2]Current Month Status'!$B:$C,2,FALSE)</f>
        <v>108709</v>
      </c>
      <c r="C326" s="6" t="str">
        <f>VLOOKUP(A326,'[2]Current Month Status'!$B:$D,3,FALSE)</f>
        <v>Arizona Community Development Corporation</v>
      </c>
      <c r="D326" s="5">
        <v>1066920.1399999999</v>
      </c>
      <c r="E326" s="4"/>
      <c r="F326" s="5"/>
      <c r="H326"/>
    </row>
    <row r="327" spans="1:8" ht="15" customHeight="1" x14ac:dyDescent="0.25">
      <c r="A327" s="4">
        <v>87407</v>
      </c>
      <c r="B327" s="4" t="str">
        <f>VLOOKUP(A327,'[2]Current Month Status'!$B:$C,2,FALSE)</f>
        <v>078511</v>
      </c>
      <c r="C327" s="6" t="str">
        <f>VLOOKUP(A327,'[2]Current Month Status'!$B:$D,3,FALSE)</f>
        <v>Arizona Connections Academy Charter School, Inc.</v>
      </c>
      <c r="D327" s="5">
        <v>1528465.66</v>
      </c>
      <c r="E327" s="4"/>
      <c r="F327" s="5"/>
      <c r="H327"/>
    </row>
    <row r="328" spans="1:8" ht="15" customHeight="1" x14ac:dyDescent="0.25">
      <c r="A328" s="4">
        <v>90758</v>
      </c>
      <c r="B328" s="4" t="str">
        <f>VLOOKUP(A328,'[2]Current Month Status'!$B:$C,2,FALSE)</f>
        <v>078582</v>
      </c>
      <c r="C328" s="6" t="str">
        <f>VLOOKUP(A328,'[2]Current Month Status'!$B:$D,3,FALSE)</f>
        <v>Arizona Education Solutions</v>
      </c>
      <c r="D328" s="5">
        <v>272813.65999999997</v>
      </c>
      <c r="E328" s="4"/>
      <c r="F328" s="5"/>
      <c r="H328"/>
    </row>
    <row r="329" spans="1:8" ht="15" customHeight="1" x14ac:dyDescent="0.25">
      <c r="A329" s="4">
        <v>92566</v>
      </c>
      <c r="B329" s="4" t="str">
        <f>VLOOKUP(A329,'[2]Current Month Status'!$B:$C,2,FALSE)</f>
        <v>078260</v>
      </c>
      <c r="C329" s="6" t="str">
        <f>VLOOKUP(A329,'[2]Current Month Status'!$B:$D,3,FALSE)</f>
        <v>Arizona Language Preparatory</v>
      </c>
      <c r="D329" s="5">
        <v>49744.18</v>
      </c>
      <c r="E329" s="4"/>
      <c r="F329" s="5"/>
      <c r="H329"/>
    </row>
    <row r="330" spans="1:8" ht="15" customHeight="1" x14ac:dyDescent="0.25">
      <c r="A330" s="4">
        <v>85749</v>
      </c>
      <c r="B330" s="4" t="str">
        <f>VLOOKUP(A330,'[2]Current Month Status'!$B:$C,2,FALSE)</f>
        <v>078991</v>
      </c>
      <c r="C330" s="6" t="str">
        <f>VLOOKUP(A330,'[2]Current Month Status'!$B:$D,3,FALSE)</f>
        <v>Arizona Montessori Charter School at Anthem</v>
      </c>
      <c r="D330" s="5">
        <v>446649.37</v>
      </c>
      <c r="E330" s="4"/>
      <c r="F330" s="5"/>
      <c r="H330"/>
    </row>
    <row r="331" spans="1:8" ht="15" customHeight="1" x14ac:dyDescent="0.25">
      <c r="A331" s="4">
        <v>4345</v>
      </c>
      <c r="B331" s="4" t="str">
        <f>VLOOKUP(A331,'[2]Current Month Status'!$B:$C,2,FALSE)</f>
        <v>078722</v>
      </c>
      <c r="C331" s="6" t="str">
        <f>VLOOKUP(A331,'[2]Current Month Status'!$B:$D,3,FALSE)</f>
        <v>Arizona School For The Arts</v>
      </c>
      <c r="D331" s="5">
        <v>552720.31999999995</v>
      </c>
      <c r="E331" s="4"/>
      <c r="F331" s="5"/>
      <c r="H331"/>
    </row>
    <row r="332" spans="1:8" ht="15" customHeight="1" x14ac:dyDescent="0.25">
      <c r="A332" s="4">
        <v>91053</v>
      </c>
      <c r="B332" s="4" t="str">
        <f>VLOOKUP(A332,'[2]Current Month Status'!$B:$C,2,FALSE)</f>
        <v>078598</v>
      </c>
      <c r="C332" s="6" t="str">
        <f>VLOOKUP(A332,'[2]Current Month Status'!$B:$D,3,FALSE)</f>
        <v>Arts Academy at Scottsdale, Inc.</v>
      </c>
      <c r="D332" s="5">
        <v>0</v>
      </c>
      <c r="E332" s="4"/>
      <c r="F332" s="5"/>
      <c r="H332"/>
    </row>
    <row r="333" spans="1:8" ht="15" customHeight="1" x14ac:dyDescent="0.25">
      <c r="A333" s="4">
        <v>91307</v>
      </c>
      <c r="B333" s="4" t="str">
        <f>VLOOKUP(A333,'[2]Current Month Status'!$B:$C,2,FALSE)</f>
        <v>078205</v>
      </c>
      <c r="C333" s="6" t="str">
        <f>VLOOKUP(A333,'[2]Current Month Status'!$B:$D,3,FALSE)</f>
        <v>ASU Preparatory Academy</v>
      </c>
      <c r="D333" s="5">
        <v>532959.84</v>
      </c>
      <c r="E333" s="4"/>
      <c r="F333" s="5"/>
      <c r="H333"/>
    </row>
    <row r="334" spans="1:8" ht="15" customHeight="1" x14ac:dyDescent="0.25">
      <c r="A334" s="4">
        <v>90273</v>
      </c>
      <c r="B334" s="4" t="str">
        <f>VLOOKUP(A334,'[2]Current Month Status'!$B:$C,2,FALSE)</f>
        <v>078559</v>
      </c>
      <c r="C334" s="6" t="str">
        <f>VLOOKUP(A334,'[2]Current Month Status'!$B:$D,3,FALSE)</f>
        <v>ASU Preparatory Academy</v>
      </c>
      <c r="D334" s="5">
        <v>27207.99</v>
      </c>
      <c r="E334" s="4"/>
      <c r="F334" s="5"/>
      <c r="H334"/>
    </row>
    <row r="335" spans="1:8" ht="15" customHeight="1" x14ac:dyDescent="0.25">
      <c r="A335" s="4">
        <v>91303</v>
      </c>
      <c r="B335" s="4" t="str">
        <f>VLOOKUP(A335,'[2]Current Month Status'!$B:$C,2,FALSE)</f>
        <v>078207</v>
      </c>
      <c r="C335" s="6" t="str">
        <f>VLOOKUP(A335,'[2]Current Month Status'!$B:$D,3,FALSE)</f>
        <v>ASU Preparatory Academy</v>
      </c>
      <c r="D335" s="5">
        <v>70448.38</v>
      </c>
      <c r="E335" s="4"/>
      <c r="F335" s="5"/>
      <c r="H335"/>
    </row>
    <row r="336" spans="1:8" ht="15" customHeight="1" x14ac:dyDescent="0.25">
      <c r="A336" s="4">
        <v>91305</v>
      </c>
      <c r="B336" s="4" t="str">
        <f>VLOOKUP(A336,'[2]Current Month Status'!$B:$C,2,FALSE)</f>
        <v>078208</v>
      </c>
      <c r="C336" s="6" t="str">
        <f>VLOOKUP(A336,'[2]Current Month Status'!$B:$D,3,FALSE)</f>
        <v>ASU Preparatory Academy</v>
      </c>
      <c r="D336" s="5">
        <v>207582.71</v>
      </c>
      <c r="E336" s="4"/>
      <c r="F336" s="5"/>
      <c r="H336"/>
    </row>
    <row r="337" spans="1:8" ht="15" customHeight="1" x14ac:dyDescent="0.25">
      <c r="A337" s="4">
        <v>89949</v>
      </c>
      <c r="B337" s="4" t="str">
        <f>VLOOKUP(A337,'[2]Current Month Status'!$B:$C,2,FALSE)</f>
        <v>078546</v>
      </c>
      <c r="C337" s="6" t="str">
        <f>VLOOKUP(A337,'[2]Current Month Status'!$B:$D,3,FALSE)</f>
        <v>ASU Preparatory Academy</v>
      </c>
      <c r="D337" s="5">
        <v>405802.63</v>
      </c>
      <c r="E337" s="4"/>
      <c r="F337" s="5"/>
      <c r="H337"/>
    </row>
    <row r="338" spans="1:8" ht="15" customHeight="1" x14ac:dyDescent="0.25">
      <c r="A338" s="4">
        <v>92327</v>
      </c>
      <c r="B338" s="4" t="str">
        <f>VLOOKUP(A338,'[2]Current Month Status'!$B:$C,2,FALSE)</f>
        <v>078251</v>
      </c>
      <c r="C338" s="6" t="str">
        <f>VLOOKUP(A338,'[2]Current Month Status'!$B:$D,3,FALSE)</f>
        <v>ASU Preparatory Academy</v>
      </c>
      <c r="D338" s="5">
        <v>255692.33</v>
      </c>
      <c r="E338" s="4"/>
      <c r="F338" s="5"/>
      <c r="H338"/>
    </row>
    <row r="339" spans="1:8" ht="15" customHeight="1" x14ac:dyDescent="0.25">
      <c r="A339" s="4">
        <v>92716</v>
      </c>
      <c r="B339" s="4" t="str">
        <f>VLOOKUP(A339,'[2]Current Month Status'!$B:$C,2,FALSE)</f>
        <v>078267</v>
      </c>
      <c r="C339" s="6" t="str">
        <f>VLOOKUP(A339,'[2]Current Month Status'!$B:$D,3,FALSE)</f>
        <v>ASU Preparatory Academy</v>
      </c>
      <c r="D339" s="5">
        <v>25829.74</v>
      </c>
      <c r="E339" s="4"/>
      <c r="F339" s="5"/>
      <c r="H339"/>
    </row>
    <row r="340" spans="1:8" ht="15" customHeight="1" x14ac:dyDescent="0.25">
      <c r="A340" s="4">
        <v>92325</v>
      </c>
      <c r="B340" s="4" t="str">
        <f>VLOOKUP(A340,'[2]Current Month Status'!$B:$C,2,FALSE)</f>
        <v>078250</v>
      </c>
      <c r="C340" s="6" t="str">
        <f>VLOOKUP(A340,'[2]Current Month Status'!$B:$D,3,FALSE)</f>
        <v>ASU Preparatory Academy</v>
      </c>
      <c r="D340" s="5">
        <v>452546.35</v>
      </c>
      <c r="E340" s="4"/>
      <c r="F340" s="5"/>
      <c r="H340"/>
    </row>
    <row r="341" spans="1:8" ht="15" customHeight="1" x14ac:dyDescent="0.25">
      <c r="A341" s="4">
        <v>631426</v>
      </c>
      <c r="B341" s="4" t="str">
        <f>VLOOKUP(A341,'[2]Current Month Status'!$B:$C,2,FALSE)</f>
        <v>078285</v>
      </c>
      <c r="C341" s="6" t="str">
        <f>VLOOKUP(A341,'[2]Current Month Status'!$B:$D,3,FALSE)</f>
        <v>ASU Preparatory Academy</v>
      </c>
      <c r="D341" s="5">
        <v>27408.28</v>
      </c>
      <c r="E341" s="4"/>
      <c r="F341" s="5"/>
      <c r="H341"/>
    </row>
    <row r="342" spans="1:8" ht="15" customHeight="1" x14ac:dyDescent="0.25">
      <c r="A342" s="4">
        <v>346763</v>
      </c>
      <c r="B342" s="4" t="str">
        <f>VLOOKUP(A342,'[2]Current Month Status'!$B:$C,2,FALSE)</f>
        <v>078277</v>
      </c>
      <c r="C342" s="6" t="str">
        <f>VLOOKUP(A342,'[2]Current Month Status'!$B:$D,3,FALSE)</f>
        <v>ASU Preparatory Academy</v>
      </c>
      <c r="D342" s="5">
        <v>119616.32000000001</v>
      </c>
      <c r="E342" s="4"/>
      <c r="F342" s="5"/>
      <c r="H342"/>
    </row>
    <row r="343" spans="1:8" ht="15" customHeight="1" x14ac:dyDescent="0.25">
      <c r="A343" s="4">
        <v>92987</v>
      </c>
      <c r="B343" s="4" t="str">
        <f>VLOOKUP(A343,'[2]Current Month Status'!$B:$C,2,FALSE)</f>
        <v>118716</v>
      </c>
      <c r="C343" s="6" t="str">
        <f>VLOOKUP(A343,'[2]Current Month Status'!$B:$D,3,FALSE)</f>
        <v>ASU Preparatory Academy - Casa Grande</v>
      </c>
      <c r="D343" s="5">
        <v>139036.09</v>
      </c>
      <c r="E343" s="4"/>
      <c r="F343" s="5"/>
      <c r="H343"/>
    </row>
    <row r="344" spans="1:8" ht="15" customHeight="1" x14ac:dyDescent="0.25">
      <c r="A344" s="4">
        <v>522074</v>
      </c>
      <c r="B344" s="4" t="str">
        <f>VLOOKUP(A344,'[2]Current Month Status'!$B:$C,2,FALSE)</f>
        <v>078284</v>
      </c>
      <c r="C344" s="6" t="str">
        <f>VLOOKUP(A344,'[2]Current Month Status'!$B:$D,3,FALSE)</f>
        <v>ASU Preparatory Academy Digital</v>
      </c>
      <c r="D344" s="5">
        <v>401222.44</v>
      </c>
      <c r="E344" s="4"/>
      <c r="F344" s="5"/>
      <c r="H344"/>
    </row>
    <row r="345" spans="1:8" ht="15" customHeight="1" x14ac:dyDescent="0.25">
      <c r="A345" s="4">
        <v>79929</v>
      </c>
      <c r="B345" s="4" t="str">
        <f>VLOOKUP(A345,'[2]Current Month Status'!$B:$C,2,FALSE)</f>
        <v>078614</v>
      </c>
      <c r="C345" s="6" t="str">
        <f>VLOOKUP(A345,'[2]Current Month Status'!$B:$D,3,FALSE)</f>
        <v>Avondale Learning dba Precision Academy</v>
      </c>
      <c r="D345" s="5">
        <v>39350.83</v>
      </c>
      <c r="E345" s="4"/>
      <c r="F345" s="5"/>
      <c r="H345"/>
    </row>
    <row r="346" spans="1:8" ht="15" customHeight="1" x14ac:dyDescent="0.25">
      <c r="A346" s="4">
        <v>89869</v>
      </c>
      <c r="B346" s="4" t="str">
        <f>VLOOKUP(A346,'[2]Current Month Status'!$B:$C,2,FALSE)</f>
        <v>078542</v>
      </c>
      <c r="C346" s="6" t="str">
        <f>VLOOKUP(A346,'[2]Current Month Status'!$B:$D,3,FALSE)</f>
        <v>AZ Compass Schools, Inc.</v>
      </c>
      <c r="D346" s="5">
        <v>170325.18</v>
      </c>
      <c r="E346" s="4"/>
      <c r="F346" s="5"/>
      <c r="H346"/>
    </row>
    <row r="347" spans="1:8" ht="15" customHeight="1" x14ac:dyDescent="0.25">
      <c r="A347" s="4">
        <v>4508</v>
      </c>
      <c r="B347" s="4" t="str">
        <f>VLOOKUP(A347,'[2]Current Month Status'!$B:$C,2,FALSE)</f>
        <v>148757</v>
      </c>
      <c r="C347" s="6" t="str">
        <f>VLOOKUP(A347,'[2]Current Month Status'!$B:$D,3,FALSE)</f>
        <v>Az-Tec High School</v>
      </c>
      <c r="D347" s="5">
        <v>60852.37</v>
      </c>
      <c r="E347" s="4"/>
      <c r="F347" s="5"/>
      <c r="H347"/>
    </row>
    <row r="348" spans="1:8" ht="15" customHeight="1" x14ac:dyDescent="0.25">
      <c r="A348" s="4">
        <v>79204</v>
      </c>
      <c r="B348" s="4" t="str">
        <f>VLOOKUP(A348,'[2]Current Month Status'!$B:$C,2,FALSE)</f>
        <v>078988</v>
      </c>
      <c r="C348" s="6" t="str">
        <f>VLOOKUP(A348,'[2]Current Month Status'!$B:$D,3,FALSE)</f>
        <v>Ball Charter Schools (Dobson)</v>
      </c>
      <c r="D348" s="5">
        <v>223307.01</v>
      </c>
      <c r="E348" s="4"/>
      <c r="F348" s="5"/>
      <c r="H348"/>
    </row>
    <row r="349" spans="1:8" ht="15" customHeight="1" x14ac:dyDescent="0.25">
      <c r="A349" s="4">
        <v>4294</v>
      </c>
      <c r="B349" s="4" t="str">
        <f>VLOOKUP(A349,'[2]Current Month Status'!$B:$C,2,FALSE)</f>
        <v>078987</v>
      </c>
      <c r="C349" s="6" t="str">
        <f>VLOOKUP(A349,'[2]Current Month Status'!$B:$D,3,FALSE)</f>
        <v>Ball Charter Schools (Hearn)</v>
      </c>
      <c r="D349" s="5">
        <v>372430.8</v>
      </c>
      <c r="E349" s="4"/>
      <c r="F349" s="5"/>
      <c r="H349"/>
    </row>
    <row r="350" spans="1:8" ht="15" customHeight="1" x14ac:dyDescent="0.25">
      <c r="A350" s="4">
        <v>90885</v>
      </c>
      <c r="B350" s="4" t="str">
        <f>VLOOKUP(A350,'[2]Current Month Status'!$B:$C,2,FALSE)</f>
        <v>078586</v>
      </c>
      <c r="C350" s="6" t="str">
        <f>VLOOKUP(A350,'[2]Current Month Status'!$B:$D,3,FALSE)</f>
        <v>Ball Charter Schools (Val Vista)</v>
      </c>
      <c r="D350" s="5">
        <v>274582.43</v>
      </c>
      <c r="E350" s="4"/>
      <c r="F350" s="5"/>
      <c r="H350"/>
    </row>
    <row r="351" spans="1:8" ht="15" customHeight="1" x14ac:dyDescent="0.25">
      <c r="A351" s="4">
        <v>90862</v>
      </c>
      <c r="B351" s="4" t="str">
        <f>VLOOKUP(A351,'[2]Current Month Status'!$B:$C,2,FALSE)</f>
        <v>038707</v>
      </c>
      <c r="C351" s="6" t="str">
        <f>VLOOKUP(A351,'[2]Current Month Status'!$B:$D,3,FALSE)</f>
        <v>BASIS Charter Schools, Inc.</v>
      </c>
      <c r="D351" s="5">
        <v>476633.4</v>
      </c>
      <c r="E351" s="4"/>
      <c r="F351" s="5"/>
      <c r="H351"/>
    </row>
    <row r="352" spans="1:8" ht="15" customHeight="1" x14ac:dyDescent="0.25">
      <c r="A352" s="4">
        <v>91949</v>
      </c>
      <c r="B352" s="4" t="str">
        <f>VLOOKUP(A352,'[2]Current Month Status'!$B:$C,2,FALSE)</f>
        <v>078225</v>
      </c>
      <c r="C352" s="6" t="str">
        <f>VLOOKUP(A352,'[2]Current Month Status'!$B:$D,3,FALSE)</f>
        <v>BASIS Charter Schools, Inc.</v>
      </c>
      <c r="D352" s="5">
        <v>466906.5</v>
      </c>
      <c r="E352" s="4"/>
      <c r="F352" s="5"/>
      <c r="H352"/>
    </row>
    <row r="353" spans="1:8" ht="15" customHeight="1" x14ac:dyDescent="0.25">
      <c r="A353" s="4">
        <v>92318</v>
      </c>
      <c r="B353" s="4" t="str">
        <f>VLOOKUP(A353,'[2]Current Month Status'!$B:$C,2,FALSE)</f>
        <v>108404</v>
      </c>
      <c r="C353" s="6" t="str">
        <f>VLOOKUP(A353,'[2]Current Month Status'!$B:$D,3,FALSE)</f>
        <v>BASIS Charter Schools, Inc.</v>
      </c>
      <c r="D353" s="5">
        <v>399887.22</v>
      </c>
      <c r="E353" s="4"/>
      <c r="F353" s="5"/>
      <c r="H353"/>
    </row>
    <row r="354" spans="1:8" ht="15" customHeight="1" x14ac:dyDescent="0.25">
      <c r="A354" s="4">
        <v>92320</v>
      </c>
      <c r="B354" s="4" t="str">
        <f>VLOOKUP(A354,'[2]Current Month Status'!$B:$C,2,FALSE)</f>
        <v>138786</v>
      </c>
      <c r="C354" s="6" t="str">
        <f>VLOOKUP(A354,'[2]Current Month Status'!$B:$D,3,FALSE)</f>
        <v>BASIS Charter Schools, Inc.</v>
      </c>
      <c r="D354" s="5">
        <v>426686.4</v>
      </c>
      <c r="E354" s="4"/>
      <c r="F354" s="5"/>
      <c r="H354"/>
    </row>
    <row r="355" spans="1:8" ht="15" customHeight="1" x14ac:dyDescent="0.25">
      <c r="A355" s="4">
        <v>783027</v>
      </c>
      <c r="B355" s="4" t="str">
        <f>VLOOKUP(A355,'[2]Current Month Status'!$B:$C,2,FALSE)</f>
        <v>078288</v>
      </c>
      <c r="C355" s="6" t="str">
        <f>VLOOKUP(A355,'[2]Current Month Status'!$B:$D,3,FALSE)</f>
        <v>BASIS Charter Schools, Inc.</v>
      </c>
      <c r="D355" s="5">
        <v>233408.2</v>
      </c>
      <c r="E355" s="4"/>
      <c r="F355" s="5"/>
      <c r="H355"/>
    </row>
    <row r="356" spans="1:8" ht="15" customHeight="1" x14ac:dyDescent="0.25">
      <c r="A356" s="4">
        <v>934316</v>
      </c>
      <c r="B356" s="4" t="str">
        <f>VLOOKUP(A356,'[2]Current Month Status'!$B:$C,2,FALSE)</f>
        <v>078418</v>
      </c>
      <c r="C356" s="6" t="str">
        <f>VLOOKUP(A356,'[2]Current Month Status'!$B:$D,3,FALSE)</f>
        <v>BASIS Charter Schools, Inc.</v>
      </c>
      <c r="D356" s="5">
        <v>347988.16</v>
      </c>
      <c r="E356" s="4"/>
      <c r="F356" s="5"/>
      <c r="H356"/>
    </row>
    <row r="357" spans="1:8" ht="15" customHeight="1" x14ac:dyDescent="0.25">
      <c r="A357" s="4">
        <v>90841</v>
      </c>
      <c r="B357" s="4" t="str">
        <f>VLOOKUP(A357,'[2]Current Month Status'!$B:$C,2,FALSE)</f>
        <v>078588</v>
      </c>
      <c r="C357" s="6" t="str">
        <f>VLOOKUP(A357,'[2]Current Month Status'!$B:$D,3,FALSE)</f>
        <v>BASIS Charter Schools, Inc.</v>
      </c>
      <c r="D357" s="5">
        <v>535112.26</v>
      </c>
      <c r="E357" s="4"/>
      <c r="F357" s="5"/>
      <c r="H357"/>
    </row>
    <row r="358" spans="1:8" ht="15" customHeight="1" x14ac:dyDescent="0.25">
      <c r="A358" s="4">
        <v>90508</v>
      </c>
      <c r="B358" s="4" t="str">
        <f>VLOOKUP(A358,'[2]Current Month Status'!$B:$C,2,FALSE)</f>
        <v>078575</v>
      </c>
      <c r="C358" s="6" t="str">
        <f>VLOOKUP(A358,'[2]Current Month Status'!$B:$D,3,FALSE)</f>
        <v>BASIS Charter Schools, Inc.</v>
      </c>
      <c r="D358" s="5">
        <v>358275.88</v>
      </c>
      <c r="E358" s="4"/>
      <c r="F358" s="5"/>
      <c r="H358"/>
    </row>
    <row r="359" spans="1:8" ht="15" customHeight="1" x14ac:dyDescent="0.25">
      <c r="A359" s="4">
        <v>91339</v>
      </c>
      <c r="B359" s="4" t="str">
        <f>VLOOKUP(A359,'[2]Current Month Status'!$B:$C,2,FALSE)</f>
        <v>078212</v>
      </c>
      <c r="C359" s="6" t="str">
        <f>VLOOKUP(A359,'[2]Current Month Status'!$B:$D,3,FALSE)</f>
        <v>BASIS Charter Schools, Inc.</v>
      </c>
      <c r="D359" s="5">
        <v>421448.11</v>
      </c>
      <c r="E359" s="4"/>
      <c r="F359" s="5"/>
      <c r="H359"/>
    </row>
    <row r="360" spans="1:8" ht="15" customHeight="1" x14ac:dyDescent="0.25">
      <c r="A360" s="4">
        <v>81078</v>
      </c>
      <c r="B360" s="4" t="str">
        <f>VLOOKUP(A360,'[2]Current Month Status'!$B:$C,2,FALSE)</f>
        <v>078736</v>
      </c>
      <c r="C360" s="6" t="str">
        <f>VLOOKUP(A360,'[2]Current Month Status'!$B:$D,3,FALSE)</f>
        <v>BASIS Charter Schools, Inc.</v>
      </c>
      <c r="D360" s="5">
        <v>630825.98</v>
      </c>
      <c r="E360" s="4"/>
      <c r="F360" s="5"/>
      <c r="H360"/>
    </row>
    <row r="361" spans="1:8" ht="15" customHeight="1" x14ac:dyDescent="0.25">
      <c r="A361" s="4">
        <v>273398</v>
      </c>
      <c r="B361" s="4" t="str">
        <f>VLOOKUP(A361,'[2]Current Month Status'!$B:$C,2,FALSE)</f>
        <v>078283</v>
      </c>
      <c r="C361" s="6" t="str">
        <f>VLOOKUP(A361,'[2]Current Month Status'!$B:$D,3,FALSE)</f>
        <v>BASIS Charter Schools, Inc.</v>
      </c>
      <c r="D361" s="5">
        <v>346176.43</v>
      </c>
      <c r="E361" s="4"/>
      <c r="F361" s="5"/>
      <c r="H361"/>
    </row>
    <row r="362" spans="1:8" ht="15" customHeight="1" x14ac:dyDescent="0.25">
      <c r="A362" s="4">
        <v>92863</v>
      </c>
      <c r="B362" s="4" t="str">
        <f>VLOOKUP(A362,'[2]Current Month Status'!$B:$C,2,FALSE)</f>
        <v>078272</v>
      </c>
      <c r="C362" s="6" t="str">
        <f>VLOOKUP(A362,'[2]Current Month Status'!$B:$D,3,FALSE)</f>
        <v>BASIS Charter Schools, Inc.</v>
      </c>
      <c r="D362" s="5">
        <v>358135.6</v>
      </c>
      <c r="E362" s="4"/>
      <c r="F362" s="5"/>
      <c r="H362"/>
    </row>
    <row r="363" spans="1:8" ht="15" customHeight="1" x14ac:dyDescent="0.25">
      <c r="A363" s="4">
        <v>92865</v>
      </c>
      <c r="B363" s="4" t="str">
        <f>VLOOKUP(A363,'[2]Current Month Status'!$B:$C,2,FALSE)</f>
        <v>078273</v>
      </c>
      <c r="C363" s="6" t="str">
        <f>VLOOKUP(A363,'[2]Current Month Status'!$B:$D,3,FALSE)</f>
        <v>BASIS Charter Schools, Inc.</v>
      </c>
      <c r="D363" s="5">
        <v>256801.78</v>
      </c>
      <c r="E363" s="4"/>
      <c r="F363" s="5"/>
      <c r="H363"/>
    </row>
    <row r="364" spans="1:8" ht="15" customHeight="1" x14ac:dyDescent="0.25">
      <c r="A364" s="4">
        <v>92997</v>
      </c>
      <c r="B364" s="4" t="str">
        <f>VLOOKUP(A364,'[2]Current Month Status'!$B:$C,2,FALSE)</f>
        <v>078236</v>
      </c>
      <c r="C364" s="6" t="str">
        <f>VLOOKUP(A364,'[2]Current Month Status'!$B:$D,3,FALSE)</f>
        <v>BASIS Charter Schools, Inc.</v>
      </c>
      <c r="D364" s="5">
        <v>331832.67</v>
      </c>
      <c r="E364" s="4"/>
      <c r="F364" s="5"/>
      <c r="H364"/>
    </row>
    <row r="365" spans="1:8" ht="15" customHeight="1" x14ac:dyDescent="0.25">
      <c r="A365" s="4">
        <v>92349</v>
      </c>
      <c r="B365" s="4" t="str">
        <f>VLOOKUP(A365,'[2]Current Month Status'!$B:$C,2,FALSE)</f>
        <v>078231</v>
      </c>
      <c r="C365" s="6" t="str">
        <f>VLOOKUP(A365,'[2]Current Month Status'!$B:$D,3,FALSE)</f>
        <v>BASIS Charter Schools, Inc.</v>
      </c>
      <c r="D365" s="5">
        <v>319666.88</v>
      </c>
      <c r="E365" s="4"/>
      <c r="F365" s="5"/>
      <c r="H365"/>
    </row>
    <row r="366" spans="1:8" ht="15" customHeight="1" x14ac:dyDescent="0.25">
      <c r="A366" s="4">
        <v>92736</v>
      </c>
      <c r="B366" s="4" t="str">
        <f>VLOOKUP(A366,'[2]Current Month Status'!$B:$C,2,FALSE)</f>
        <v>078268</v>
      </c>
      <c r="C366" s="6" t="str">
        <f>VLOOKUP(A366,'[2]Current Month Status'!$B:$D,3,FALSE)</f>
        <v>BASIS Charter Schools, Inc.</v>
      </c>
      <c r="D366" s="5">
        <v>343845.82</v>
      </c>
      <c r="E366" s="4"/>
      <c r="F366" s="5"/>
      <c r="H366"/>
    </row>
    <row r="367" spans="1:8" ht="15" customHeight="1" x14ac:dyDescent="0.25">
      <c r="A367" s="4">
        <v>92734</v>
      </c>
      <c r="B367" s="4" t="str">
        <f>VLOOKUP(A367,'[2]Current Month Status'!$B:$C,2,FALSE)</f>
        <v>078269</v>
      </c>
      <c r="C367" s="6" t="str">
        <f>VLOOKUP(A367,'[2]Current Month Status'!$B:$D,3,FALSE)</f>
        <v>BASIS Charter Schools, Inc.</v>
      </c>
      <c r="D367" s="5">
        <v>143166.46</v>
      </c>
      <c r="E367" s="4"/>
      <c r="F367" s="5"/>
      <c r="H367"/>
    </row>
    <row r="368" spans="1:8" ht="15" customHeight="1" x14ac:dyDescent="0.25">
      <c r="A368" s="4">
        <v>549803</v>
      </c>
      <c r="B368" s="4" t="str">
        <f>VLOOKUP(A368,'[2]Current Month Status'!$B:$C,2,FALSE)</f>
        <v>078282</v>
      </c>
      <c r="C368" s="6" t="str">
        <f>VLOOKUP(A368,'[2]Current Month Status'!$B:$D,3,FALSE)</f>
        <v>BASIS Charter Schools, Inc.</v>
      </c>
      <c r="D368" s="5">
        <v>157134.39999999999</v>
      </c>
      <c r="E368" s="4"/>
      <c r="F368" s="5"/>
      <c r="H368"/>
    </row>
    <row r="369" spans="1:8" ht="15" customHeight="1" x14ac:dyDescent="0.25">
      <c r="A369" s="4">
        <v>6361</v>
      </c>
      <c r="B369" s="4" t="str">
        <f>VLOOKUP(A369,'[2]Current Month Status'!$B:$C,2,FALSE)</f>
        <v>108725</v>
      </c>
      <c r="C369" s="6" t="str">
        <f>VLOOKUP(A369,'[2]Current Month Status'!$B:$D,3,FALSE)</f>
        <v>BASIS Charter Schools, Inc.</v>
      </c>
      <c r="D369" s="5">
        <v>413578.82</v>
      </c>
      <c r="E369" s="4"/>
      <c r="F369" s="5"/>
      <c r="H369"/>
    </row>
    <row r="370" spans="1:8" ht="15" customHeight="1" x14ac:dyDescent="0.25">
      <c r="A370" s="4">
        <v>90842</v>
      </c>
      <c r="B370" s="4" t="str">
        <f>VLOOKUP(A370,'[2]Current Month Status'!$B:$C,2,FALSE)</f>
        <v>078589</v>
      </c>
      <c r="C370" s="6" t="str">
        <f>VLOOKUP(A370,'[2]Current Month Status'!$B:$D,3,FALSE)</f>
        <v>BASIS Charter Schools, Inc.</v>
      </c>
      <c r="D370" s="5">
        <v>655300.18999999994</v>
      </c>
      <c r="E370" s="4"/>
      <c r="F370" s="5"/>
      <c r="H370"/>
    </row>
    <row r="371" spans="1:8" ht="15" customHeight="1" x14ac:dyDescent="0.25">
      <c r="A371" s="4">
        <v>91280</v>
      </c>
      <c r="B371" s="4" t="str">
        <f>VLOOKUP(A371,'[2]Current Month Status'!$B:$C,2,FALSE)</f>
        <v>078403</v>
      </c>
      <c r="C371" s="6" t="str">
        <f>VLOOKUP(A371,'[2]Current Month Status'!$B:$D,3,FALSE)</f>
        <v>BASIS Charter Schools, Inc.</v>
      </c>
      <c r="D371" s="5">
        <v>520835.92</v>
      </c>
      <c r="E371" s="4"/>
      <c r="F371" s="5"/>
      <c r="H371"/>
    </row>
    <row r="372" spans="1:8" ht="15" customHeight="1" x14ac:dyDescent="0.25">
      <c r="A372" s="4">
        <v>91309</v>
      </c>
      <c r="B372" s="4" t="str">
        <f>VLOOKUP(A372,'[2]Current Month Status'!$B:$C,2,FALSE)</f>
        <v>108737</v>
      </c>
      <c r="C372" s="6" t="str">
        <f>VLOOKUP(A372,'[2]Current Month Status'!$B:$D,3,FALSE)</f>
        <v>BASIS Charter Schools, Inc.</v>
      </c>
      <c r="D372" s="5">
        <v>547195.16</v>
      </c>
      <c r="E372" s="4"/>
      <c r="F372" s="5"/>
      <c r="H372"/>
    </row>
    <row r="373" spans="1:8" ht="15" customHeight="1" x14ac:dyDescent="0.25">
      <c r="A373" s="4">
        <v>79983</v>
      </c>
      <c r="B373" s="4" t="str">
        <f>VLOOKUP(A373,'[2]Current Month Status'!$B:$C,2,FALSE)</f>
        <v>078972</v>
      </c>
      <c r="C373" s="6" t="str">
        <f>VLOOKUP(A373,'[2]Current Month Status'!$B:$D,3,FALSE)</f>
        <v>Bell Canyon Charter School, Inc</v>
      </c>
      <c r="D373" s="5">
        <v>194507.24</v>
      </c>
      <c r="E373" s="4"/>
      <c r="F373" s="5"/>
      <c r="H373"/>
    </row>
    <row r="374" spans="1:8" ht="15" customHeight="1" x14ac:dyDescent="0.25">
      <c r="A374" s="4">
        <v>10972</v>
      </c>
      <c r="B374" s="4" t="str">
        <f>VLOOKUP(A374,'[2]Current Month Status'!$B:$C,2,FALSE)</f>
        <v>078766</v>
      </c>
      <c r="C374" s="6" t="str">
        <f>VLOOKUP(A374,'[2]Current Month Status'!$B:$D,3,FALSE)</f>
        <v>Benchmark School, Inc.</v>
      </c>
      <c r="D374" s="5">
        <v>264200.05</v>
      </c>
      <c r="E374" s="4"/>
      <c r="F374" s="5"/>
      <c r="H374"/>
    </row>
    <row r="375" spans="1:8" ht="15" customHeight="1" x14ac:dyDescent="0.25">
      <c r="A375" s="4">
        <v>4355</v>
      </c>
      <c r="B375" s="4" t="str">
        <f>VLOOKUP(A375,'[2]Current Month Status'!$B:$C,2,FALSE)</f>
        <v>078754</v>
      </c>
      <c r="C375" s="6" t="str">
        <f>VLOOKUP(A375,'[2]Current Month Status'!$B:$D,3,FALSE)</f>
        <v>Benjamin Franklin Charter School - Queen Creek</v>
      </c>
      <c r="D375" s="5">
        <v>1704021.19</v>
      </c>
      <c r="E375" s="4"/>
      <c r="F375" s="5"/>
      <c r="H375"/>
    </row>
    <row r="376" spans="1:8" ht="15" customHeight="1" x14ac:dyDescent="0.25">
      <c r="A376" s="4">
        <v>89871</v>
      </c>
      <c r="B376" s="4" t="str">
        <f>VLOOKUP(A376,'[2]Current Month Status'!$B:$C,2,FALSE)</f>
        <v>108501</v>
      </c>
      <c r="C376" s="6" t="str">
        <f>VLOOKUP(A376,'[2]Current Month Status'!$B:$D,3,FALSE)</f>
        <v>Blue Adobe Project</v>
      </c>
      <c r="D376" s="5">
        <v>61496.57</v>
      </c>
      <c r="E376" s="4"/>
      <c r="F376" s="5"/>
      <c r="H376"/>
    </row>
    <row r="377" spans="1:8" ht="15" customHeight="1" x14ac:dyDescent="0.25">
      <c r="A377" s="4">
        <v>81041</v>
      </c>
      <c r="B377" s="4" t="str">
        <f>VLOOKUP(A377,'[2]Current Month Status'!$B:$C,2,FALSE)</f>
        <v>078745</v>
      </c>
      <c r="C377" s="6" t="str">
        <f>VLOOKUP(A377,'[2]Current Month Status'!$B:$D,3,FALSE)</f>
        <v>Blueprint Education</v>
      </c>
      <c r="D377" s="5">
        <v>402434.91</v>
      </c>
      <c r="E377" s="4"/>
      <c r="F377" s="5"/>
      <c r="H377"/>
    </row>
    <row r="378" spans="1:8" ht="15" customHeight="1" x14ac:dyDescent="0.25">
      <c r="A378" s="4">
        <v>4305</v>
      </c>
      <c r="B378" s="4" t="str">
        <f>VLOOKUP(A378,'[2]Current Month Status'!$B:$C,2,FALSE)</f>
        <v>078613</v>
      </c>
      <c r="C378" s="6" t="str">
        <f>VLOOKUP(A378,'[2]Current Month Status'!$B:$D,3,FALSE)</f>
        <v>Boys &amp; Girls Clubs of the East Valley dba Mesa Arts Academy</v>
      </c>
      <c r="D378" s="5">
        <v>149292.26999999999</v>
      </c>
      <c r="E378" s="4"/>
      <c r="F378" s="5"/>
      <c r="H378"/>
    </row>
    <row r="379" spans="1:8" ht="15" customHeight="1" x14ac:dyDescent="0.25">
      <c r="A379" s="4">
        <v>4362</v>
      </c>
      <c r="B379" s="4" t="str">
        <f>VLOOKUP(A379,'[2]Current Month Status'!$B:$C,2,FALSE)</f>
        <v>078762</v>
      </c>
      <c r="C379" s="6" t="str">
        <f>VLOOKUP(A379,'[2]Current Month Status'!$B:$D,3,FALSE)</f>
        <v>Bright Beginnings School, Inc.</v>
      </c>
      <c r="D379" s="5">
        <v>157291.29999999999</v>
      </c>
      <c r="E379" s="4"/>
      <c r="F379" s="5"/>
      <c r="H379"/>
    </row>
    <row r="380" spans="1:8" ht="15" customHeight="1" x14ac:dyDescent="0.25">
      <c r="A380" s="4">
        <v>90328</v>
      </c>
      <c r="B380" s="4" t="str">
        <f>VLOOKUP(A380,'[2]Current Month Status'!$B:$C,2,FALSE)</f>
        <v>078565</v>
      </c>
      <c r="C380" s="6" t="str">
        <f>VLOOKUP(A380,'[2]Current Month Status'!$B:$D,3,FALSE)</f>
        <v>CAFA, Inc. dba Learning Foundation and Performing Arts Alta Mesa</v>
      </c>
      <c r="D380" s="5">
        <v>101471.87</v>
      </c>
      <c r="E380" s="4"/>
      <c r="F380" s="5"/>
      <c r="H380"/>
    </row>
    <row r="381" spans="1:8" ht="15" customHeight="1" x14ac:dyDescent="0.25">
      <c r="A381" s="4">
        <v>90327</v>
      </c>
      <c r="B381" s="4" t="str">
        <f>VLOOKUP(A381,'[2]Current Month Status'!$B:$C,2,FALSE)</f>
        <v>078564</v>
      </c>
      <c r="C381" s="6" t="str">
        <f>VLOOKUP(A381,'[2]Current Month Status'!$B:$D,3,FALSE)</f>
        <v>CAFA, Inc. dba Learning Foundation and Performing Arts Gilbert</v>
      </c>
      <c r="D381" s="5">
        <v>502736.11</v>
      </c>
      <c r="E381" s="4"/>
      <c r="F381" s="5"/>
      <c r="H381"/>
    </row>
    <row r="382" spans="1:8" ht="15" customHeight="1" x14ac:dyDescent="0.25">
      <c r="A382" s="4">
        <v>79971</v>
      </c>
      <c r="B382" s="4" t="str">
        <f>VLOOKUP(A382,'[2]Current Month Status'!$B:$C,2,FALSE)</f>
        <v>098749</v>
      </c>
      <c r="C382" s="6" t="str">
        <f>VLOOKUP(A382,'[2]Current Month Status'!$B:$D,3,FALSE)</f>
        <v>CAFA, Inc. dba Learning Foundation Performing Arts School</v>
      </c>
      <c r="D382" s="5">
        <v>80278.48</v>
      </c>
      <c r="E382" s="4"/>
      <c r="F382" s="5"/>
      <c r="H382"/>
    </row>
    <row r="383" spans="1:8" ht="15" customHeight="1" x14ac:dyDescent="0.25">
      <c r="A383" s="4">
        <v>79055</v>
      </c>
      <c r="B383" s="4" t="str">
        <f>VLOOKUP(A383,'[2]Current Month Status'!$B:$C,2,FALSE)</f>
        <v>078909</v>
      </c>
      <c r="C383" s="6" t="str">
        <f>VLOOKUP(A383,'[2]Current Month Status'!$B:$D,3,FALSE)</f>
        <v>Calibre Academy</v>
      </c>
      <c r="D383" s="5">
        <v>274365.19</v>
      </c>
      <c r="E383" s="4"/>
      <c r="F383" s="5"/>
      <c r="H383"/>
    </row>
    <row r="384" spans="1:8" ht="15" customHeight="1" x14ac:dyDescent="0.25">
      <c r="A384" s="4">
        <v>78888</v>
      </c>
      <c r="B384" s="4" t="str">
        <f>VLOOKUP(A384,'[2]Current Month Status'!$B:$C,2,FALSE)</f>
        <v>078768</v>
      </c>
      <c r="C384" s="6" t="str">
        <f>VLOOKUP(A384,'[2]Current Month Status'!$B:$D,3,FALSE)</f>
        <v>Cambridge Academy  East,  Inc</v>
      </c>
      <c r="D384" s="5">
        <v>260853.84</v>
      </c>
      <c r="E384" s="4"/>
      <c r="F384" s="5"/>
      <c r="H384"/>
    </row>
    <row r="385" spans="1:8" ht="15" customHeight="1" x14ac:dyDescent="0.25">
      <c r="A385" s="4">
        <v>79905</v>
      </c>
      <c r="B385" s="4" t="str">
        <f>VLOOKUP(A385,'[2]Current Month Status'!$B:$C,2,FALSE)</f>
        <v>078959</v>
      </c>
      <c r="C385" s="6" t="str">
        <f>VLOOKUP(A385,'[2]Current Month Status'!$B:$D,3,FALSE)</f>
        <v>Camelback Education, Inc</v>
      </c>
      <c r="D385" s="5">
        <v>314723.99</v>
      </c>
      <c r="E385" s="4"/>
      <c r="F385" s="5"/>
      <c r="H385"/>
    </row>
    <row r="386" spans="1:8" ht="15" customHeight="1" x14ac:dyDescent="0.25">
      <c r="A386" s="4">
        <v>89758</v>
      </c>
      <c r="B386" s="4" t="str">
        <f>VLOOKUP(A386,'[2]Current Month Status'!$B:$C,2,FALSE)</f>
        <v>078534</v>
      </c>
      <c r="C386" s="6" t="str">
        <f>VLOOKUP(A386,'[2]Current Month Status'!$B:$D,3,FALSE)</f>
        <v>Candeo Schools, Inc.</v>
      </c>
      <c r="D386" s="5">
        <v>362838.91</v>
      </c>
      <c r="E386" s="4"/>
      <c r="F386" s="5"/>
      <c r="H386"/>
    </row>
    <row r="387" spans="1:8" ht="15" customHeight="1" x14ac:dyDescent="0.25">
      <c r="A387" s="4">
        <v>81029</v>
      </c>
      <c r="B387" s="4" t="str">
        <f>VLOOKUP(A387,'[2]Current Month Status'!$B:$C,2,FALSE)</f>
        <v>108715</v>
      </c>
      <c r="C387" s="6" t="str">
        <f>VLOOKUP(A387,'[2]Current Month Status'!$B:$D,3,FALSE)</f>
        <v>Canyon Rose Academy, Inc.</v>
      </c>
      <c r="D387" s="5">
        <v>212416.12</v>
      </c>
      <c r="E387" s="4"/>
      <c r="F387" s="5"/>
      <c r="H387"/>
    </row>
    <row r="388" spans="1:8" ht="15" customHeight="1" x14ac:dyDescent="0.25">
      <c r="A388" s="4">
        <v>78858</v>
      </c>
      <c r="B388" s="4" t="str">
        <f>VLOOKUP(A388,'[2]Current Month Status'!$B:$C,2,FALSE)</f>
        <v>108777</v>
      </c>
      <c r="C388" s="6" t="str">
        <f>VLOOKUP(A388,'[2]Current Month Status'!$B:$D,3,FALSE)</f>
        <v>Carden of Tucson, Inc.</v>
      </c>
      <c r="D388" s="5">
        <v>48134.28</v>
      </c>
      <c r="E388" s="4"/>
      <c r="F388" s="5"/>
      <c r="H388"/>
    </row>
    <row r="389" spans="1:8" ht="15" customHeight="1" x14ac:dyDescent="0.25">
      <c r="A389" s="4">
        <v>4400</v>
      </c>
      <c r="B389" s="4" t="str">
        <f>VLOOKUP(A389,'[2]Current Month Status'!$B:$C,2,FALSE)</f>
        <v>098745</v>
      </c>
      <c r="C389" s="6" t="str">
        <f>VLOOKUP(A389,'[2]Current Month Status'!$B:$D,3,FALSE)</f>
        <v>Career Development, Inc.</v>
      </c>
      <c r="D389" s="5">
        <v>53035.79</v>
      </c>
      <c r="E389" s="4"/>
      <c r="F389" s="5"/>
      <c r="H389"/>
    </row>
    <row r="390" spans="1:8" ht="15" customHeight="1" x14ac:dyDescent="0.25">
      <c r="A390" s="4">
        <v>79047</v>
      </c>
      <c r="B390" s="4" t="str">
        <f>VLOOKUP(A390,'[2]Current Month Status'!$B:$C,2,FALSE)</f>
        <v>078524</v>
      </c>
      <c r="C390" s="6" t="str">
        <f>VLOOKUP(A390,'[2]Current Month Status'!$B:$D,3,FALSE)</f>
        <v>Career Success Schools</v>
      </c>
      <c r="D390" s="5">
        <v>527852.07999999996</v>
      </c>
      <c r="E390" s="4"/>
      <c r="F390" s="5"/>
      <c r="H390"/>
    </row>
    <row r="391" spans="1:8" ht="15" customHeight="1" x14ac:dyDescent="0.25">
      <c r="A391" s="4">
        <v>80001</v>
      </c>
      <c r="B391" s="4" t="str">
        <f>VLOOKUP(A391,'[2]Current Month Status'!$B:$C,2,FALSE)</f>
        <v>148761</v>
      </c>
      <c r="C391" s="6" t="str">
        <f>VLOOKUP(A391,'[2]Current Month Status'!$B:$D,3,FALSE)</f>
        <v>Carpe Diem Collegiate High School</v>
      </c>
      <c r="D391" s="5">
        <v>152000.87</v>
      </c>
      <c r="E391" s="4"/>
      <c r="F391" s="5"/>
      <c r="H391"/>
    </row>
    <row r="392" spans="1:8" ht="15" customHeight="1" x14ac:dyDescent="0.25">
      <c r="A392" s="4">
        <v>91934</v>
      </c>
      <c r="B392" s="4" t="str">
        <f>VLOOKUP(A392,'[2]Current Month Status'!$B:$C,2,FALSE)</f>
        <v>078218</v>
      </c>
      <c r="C392" s="6" t="str">
        <f>VLOOKUP(A392,'[2]Current Month Status'!$B:$D,3,FALSE)</f>
        <v>CASA Academy</v>
      </c>
      <c r="D392" s="5">
        <v>92744.22</v>
      </c>
      <c r="E392" s="4"/>
      <c r="F392" s="5"/>
      <c r="H392"/>
    </row>
    <row r="393" spans="1:8" ht="15" customHeight="1" x14ac:dyDescent="0.25">
      <c r="A393" s="4">
        <v>4191</v>
      </c>
      <c r="B393" s="4" t="str">
        <f>VLOOKUP(A393,'[2]Current Month Status'!$B:$C,2,FALSE)</f>
        <v>028750</v>
      </c>
      <c r="C393" s="6" t="str">
        <f>VLOOKUP(A393,'[2]Current Month Status'!$B:$D,3,FALSE)</f>
        <v>Center for Academic Success, Inc.</v>
      </c>
      <c r="D393" s="5">
        <v>707790.89</v>
      </c>
      <c r="E393" s="4"/>
      <c r="F393" s="5"/>
      <c r="H393"/>
    </row>
    <row r="394" spans="1:8" ht="15" customHeight="1" x14ac:dyDescent="0.25">
      <c r="A394" s="4">
        <v>6362</v>
      </c>
      <c r="B394" s="4" t="str">
        <f>VLOOKUP(A394,'[2]Current Month Status'!$B:$C,2,FALSE)</f>
        <v>078772</v>
      </c>
      <c r="C394" s="6" t="str">
        <f>VLOOKUP(A394,'[2]Current Month Status'!$B:$D,3,FALSE)</f>
        <v>Challenge School, Inc.</v>
      </c>
      <c r="D394" s="5">
        <v>278952.90999999997</v>
      </c>
      <c r="E394" s="4"/>
      <c r="F394" s="5"/>
      <c r="H394"/>
    </row>
    <row r="395" spans="1:8" ht="15" customHeight="1" x14ac:dyDescent="0.25">
      <c r="A395" s="4">
        <v>79886</v>
      </c>
      <c r="B395" s="4" t="str">
        <f>VLOOKUP(A395,'[2]Current Month Status'!$B:$C,2,FALSE)</f>
        <v>078957</v>
      </c>
      <c r="C395" s="6" t="str">
        <f>VLOOKUP(A395,'[2]Current Month Status'!$B:$D,3,FALSE)</f>
        <v>Challenger Basic School, Inc.</v>
      </c>
      <c r="D395" s="5">
        <v>165209.47</v>
      </c>
      <c r="E395" s="4"/>
      <c r="F395" s="5"/>
      <c r="H395"/>
    </row>
    <row r="396" spans="1:8" ht="15" customHeight="1" x14ac:dyDescent="0.25">
      <c r="A396" s="4">
        <v>88299</v>
      </c>
      <c r="B396" s="4" t="str">
        <f>VLOOKUP(A396,'[2]Current Month Status'!$B:$C,2,FALSE)</f>
        <v>078515</v>
      </c>
      <c r="C396" s="6" t="str">
        <f>VLOOKUP(A396,'[2]Current Month Status'!$B:$D,3,FALSE)</f>
        <v>Chandler Preparatory Academy</v>
      </c>
      <c r="D396" s="5">
        <v>434994.91</v>
      </c>
      <c r="E396" s="4"/>
      <c r="F396" s="5"/>
      <c r="H396"/>
    </row>
    <row r="397" spans="1:8" ht="15" customHeight="1" x14ac:dyDescent="0.25">
      <c r="A397" s="4">
        <v>90138</v>
      </c>
      <c r="B397" s="4" t="str">
        <f>VLOOKUP(A397,'[2]Current Month Status'!$B:$C,2,FALSE)</f>
        <v>078549</v>
      </c>
      <c r="C397" s="6" t="str">
        <f>VLOOKUP(A397,'[2]Current Month Status'!$B:$D,3,FALSE)</f>
        <v>Choice Academies, Inc.</v>
      </c>
      <c r="D397" s="5">
        <v>278200.21999999997</v>
      </c>
      <c r="E397" s="4"/>
      <c r="F397" s="5"/>
      <c r="H397"/>
    </row>
    <row r="398" spans="1:8" ht="15" customHeight="1" x14ac:dyDescent="0.25">
      <c r="A398" s="4">
        <v>5186</v>
      </c>
      <c r="B398" s="4" t="str">
        <f>VLOOKUP(A398,'[2]Current Month Status'!$B:$C,2,FALSE)</f>
        <v>078995</v>
      </c>
      <c r="C398" s="6" t="str">
        <f>VLOOKUP(A398,'[2]Current Month Status'!$B:$D,3,FALSE)</f>
        <v>Cholla Academy</v>
      </c>
      <c r="D398" s="5">
        <v>315011.77</v>
      </c>
      <c r="E398" s="4"/>
      <c r="F398" s="5"/>
      <c r="H398"/>
    </row>
    <row r="399" spans="1:8" ht="15" customHeight="1" x14ac:dyDescent="0.25">
      <c r="A399" s="4">
        <v>92316</v>
      </c>
      <c r="B399" s="4" t="str">
        <f>VLOOKUP(A399,'[2]Current Month Status'!$B:$C,2,FALSE)</f>
        <v>078249</v>
      </c>
      <c r="C399" s="6" t="str">
        <f>VLOOKUP(A399,'[2]Current Month Status'!$B:$D,3,FALSE)</f>
        <v>Cicero Preparatory Academy</v>
      </c>
      <c r="D399" s="5">
        <v>285352.53999999998</v>
      </c>
      <c r="E399" s="4"/>
      <c r="F399" s="5"/>
      <c r="H399"/>
    </row>
    <row r="400" spans="1:8" ht="15" customHeight="1" x14ac:dyDescent="0.25">
      <c r="A400" s="4">
        <v>85448</v>
      </c>
      <c r="B400" s="4" t="str">
        <f>VLOOKUP(A400,'[2]Current Month Status'!$B:$C,2,FALSE)</f>
        <v>108720</v>
      </c>
      <c r="C400" s="6" t="str">
        <f>VLOOKUP(A400,'[2]Current Month Status'!$B:$D,3,FALSE)</f>
        <v>CITY Center for Collaborative Learning</v>
      </c>
      <c r="D400" s="5">
        <v>272644.75</v>
      </c>
      <c r="E400" s="4"/>
      <c r="F400" s="5"/>
      <c r="H400"/>
    </row>
    <row r="401" spans="1:8" ht="15" customHeight="1" x14ac:dyDescent="0.25">
      <c r="A401" s="4">
        <v>81027</v>
      </c>
      <c r="B401" s="4" t="str">
        <f>VLOOKUP(A401,'[2]Current Month Status'!$B:$C,2,FALSE)</f>
        <v>028701</v>
      </c>
      <c r="C401" s="6" t="str">
        <f>VLOOKUP(A401,'[2]Current Month Status'!$B:$D,3,FALSE)</f>
        <v>Cochise Community Development Corporation</v>
      </c>
      <c r="D401" s="5">
        <v>294279.61</v>
      </c>
      <c r="E401" s="4"/>
      <c r="F401" s="5"/>
      <c r="H401"/>
    </row>
    <row r="402" spans="1:8" ht="15" customHeight="1" x14ac:dyDescent="0.25">
      <c r="A402" s="4">
        <v>91773</v>
      </c>
      <c r="B402" s="4" t="str">
        <f>VLOOKUP(A402,'[2]Current Month Status'!$B:$C,2,FALSE)</f>
        <v>108909</v>
      </c>
      <c r="C402" s="6" t="str">
        <f>VLOOKUP(A402,'[2]Current Month Status'!$B:$D,3,FALSE)</f>
        <v>Collaborative Pathways, Inc.</v>
      </c>
      <c r="D402" s="5">
        <v>75577.710000000006</v>
      </c>
      <c r="E402" s="4"/>
      <c r="F402" s="5"/>
      <c r="H402"/>
    </row>
    <row r="403" spans="1:8" ht="15" customHeight="1" x14ac:dyDescent="0.25">
      <c r="A403" s="4">
        <v>79467</v>
      </c>
      <c r="B403" s="4" t="str">
        <f>VLOOKUP(A403,'[2]Current Month Status'!$B:$C,2,FALSE)</f>
        <v>108788</v>
      </c>
      <c r="C403" s="6" t="str">
        <f>VLOOKUP(A403,'[2]Current Month Status'!$B:$D,3,FALSE)</f>
        <v>Compass High School, Inc.</v>
      </c>
      <c r="D403" s="5">
        <v>294684.49</v>
      </c>
      <c r="E403" s="4"/>
      <c r="F403" s="5"/>
      <c r="H403"/>
    </row>
    <row r="404" spans="1:8" ht="15" customHeight="1" x14ac:dyDescent="0.25">
      <c r="A404" s="4">
        <v>90533</v>
      </c>
      <c r="B404" s="4" t="str">
        <f>VLOOKUP(A404,'[2]Current Month Status'!$B:$C,2,FALSE)</f>
        <v>138501</v>
      </c>
      <c r="C404" s="6" t="str">
        <f>VLOOKUP(A404,'[2]Current Month Status'!$B:$D,3,FALSE)</f>
        <v>Compass Points International, Inc</v>
      </c>
      <c r="D404" s="5">
        <v>171697.17</v>
      </c>
      <c r="E404" s="4"/>
      <c r="F404" s="5"/>
      <c r="H404"/>
    </row>
    <row r="405" spans="1:8" ht="15" customHeight="1" x14ac:dyDescent="0.25">
      <c r="A405" s="4">
        <v>89556</v>
      </c>
      <c r="B405" s="4" t="str">
        <f>VLOOKUP(A405,'[2]Current Month Status'!$B:$C,2,FALSE)</f>
        <v>078530</v>
      </c>
      <c r="C405" s="6" t="str">
        <f>VLOOKUP(A405,'[2]Current Month Status'!$B:$D,3,FALSE)</f>
        <v>Concordia Charter School, Inc.</v>
      </c>
      <c r="D405" s="5">
        <v>78711.149999999994</v>
      </c>
      <c r="E405" s="4"/>
      <c r="F405" s="5"/>
      <c r="H405"/>
    </row>
    <row r="406" spans="1:8" ht="15" customHeight="1" x14ac:dyDescent="0.25">
      <c r="A406" s="4">
        <v>79077</v>
      </c>
      <c r="B406" s="4" t="str">
        <f>VLOOKUP(A406,'[2]Current Month Status'!$B:$C,2,FALSE)</f>
        <v>078994</v>
      </c>
      <c r="C406" s="6" t="str">
        <f>VLOOKUP(A406,'[2]Current Month Status'!$B:$D,3,FALSE)</f>
        <v>Cornerstone Charter School,Inc</v>
      </c>
      <c r="D406" s="5">
        <v>127516.61</v>
      </c>
      <c r="E406" s="4"/>
      <c r="F406" s="5"/>
      <c r="H406"/>
    </row>
    <row r="407" spans="1:8" ht="15" customHeight="1" x14ac:dyDescent="0.25">
      <c r="A407" s="4">
        <v>79988</v>
      </c>
      <c r="B407" s="4" t="str">
        <f>VLOOKUP(A407,'[2]Current Month Status'!$B:$C,2,FALSE)</f>
        <v>078975</v>
      </c>
      <c r="C407" s="6" t="str">
        <f>VLOOKUP(A407,'[2]Current Month Status'!$B:$D,3,FALSE)</f>
        <v>Cortez Park Charter Middle School, Inc.</v>
      </c>
      <c r="D407" s="5">
        <v>145664.54999999999</v>
      </c>
      <c r="E407" s="4"/>
      <c r="F407" s="5"/>
      <c r="H407"/>
    </row>
    <row r="408" spans="1:8" ht="15" customHeight="1" x14ac:dyDescent="0.25">
      <c r="A408" s="4">
        <v>79074</v>
      </c>
      <c r="B408" s="4" t="str">
        <f>VLOOKUP(A408,'[2]Current Month Status'!$B:$C,2,FALSE)</f>
        <v>078513</v>
      </c>
      <c r="C408" s="6" t="str">
        <f>VLOOKUP(A408,'[2]Current Month Status'!$B:$D,3,FALSE)</f>
        <v>Country Gardens Charter Schools</v>
      </c>
      <c r="D408" s="5">
        <v>322367.07</v>
      </c>
      <c r="E408" s="4"/>
      <c r="F408" s="5"/>
      <c r="H408"/>
    </row>
    <row r="409" spans="1:8" ht="15" customHeight="1" x14ac:dyDescent="0.25">
      <c r="A409" s="4">
        <v>90331</v>
      </c>
      <c r="B409" s="4" t="str">
        <f>VLOOKUP(A409,'[2]Current Month Status'!$B:$C,2,FALSE)</f>
        <v>108505</v>
      </c>
      <c r="C409" s="6" t="str">
        <f>VLOOKUP(A409,'[2]Current Month Status'!$B:$D,3,FALSE)</f>
        <v>CPLC Community Schools dba Hiaki High School</v>
      </c>
      <c r="D409" s="5">
        <v>36356.879999999997</v>
      </c>
      <c r="E409" s="4"/>
      <c r="F409" s="5"/>
      <c r="H409"/>
    </row>
    <row r="410" spans="1:8" ht="15" customHeight="1" x14ac:dyDescent="0.25">
      <c r="A410" s="4">
        <v>80032</v>
      </c>
      <c r="B410" s="4" t="str">
        <f>VLOOKUP(A410,'[2]Current Month Status'!$B:$C,2,FALSE)</f>
        <v>108793</v>
      </c>
      <c r="C410" s="6" t="str">
        <f>VLOOKUP(A410,'[2]Current Month Status'!$B:$D,3,FALSE)</f>
        <v>CPLC Community Schools dba Toltecalli High School</v>
      </c>
      <c r="D410" s="5">
        <v>119397.43</v>
      </c>
      <c r="E410" s="4"/>
      <c r="F410" s="5"/>
      <c r="H410"/>
    </row>
    <row r="411" spans="1:8" ht="15" customHeight="1" x14ac:dyDescent="0.25">
      <c r="A411" s="4">
        <v>92369</v>
      </c>
      <c r="B411" s="4" t="str">
        <f>VLOOKUP(A411,'[2]Current Month Status'!$B:$C,2,FALSE)</f>
        <v>078253</v>
      </c>
      <c r="C411" s="6" t="str">
        <f>VLOOKUP(A411,'[2]Current Month Status'!$B:$D,3,FALSE)</f>
        <v>Create Academy</v>
      </c>
      <c r="D411" s="5">
        <v>69273.11</v>
      </c>
      <c r="E411" s="4"/>
      <c r="F411" s="5"/>
      <c r="H411"/>
    </row>
    <row r="412" spans="1:8" ht="15" customHeight="1" x14ac:dyDescent="0.25">
      <c r="A412" s="4">
        <v>79443</v>
      </c>
      <c r="B412" s="4" t="str">
        <f>VLOOKUP(A412,'[2]Current Month Status'!$B:$C,2,FALSE)</f>
        <v>078921</v>
      </c>
      <c r="C412" s="6" t="str">
        <f>VLOOKUP(A412,'[2]Current Month Status'!$B:$D,3,FALSE)</f>
        <v>Crown Charter School, Inc</v>
      </c>
      <c r="D412" s="5">
        <v>178188.17</v>
      </c>
      <c r="E412" s="4"/>
      <c r="F412" s="5"/>
      <c r="H412"/>
    </row>
    <row r="413" spans="1:8" ht="15" customHeight="1" x14ac:dyDescent="0.25">
      <c r="A413" s="4">
        <v>89917</v>
      </c>
      <c r="B413" s="4" t="str">
        <f>VLOOKUP(A413,'[2]Current Month Status'!$B:$C,2,FALSE)</f>
        <v>078544</v>
      </c>
      <c r="C413" s="6" t="str">
        <f>VLOOKUP(A413,'[2]Current Month Status'!$B:$D,3,FALSE)</f>
        <v>Daisy Education Corporation dba Paragon Science Academy</v>
      </c>
      <c r="D413" s="5">
        <v>363103.89</v>
      </c>
      <c r="E413" s="4"/>
      <c r="F413" s="5"/>
      <c r="H413"/>
    </row>
    <row r="414" spans="1:8" ht="15" customHeight="1" x14ac:dyDescent="0.25">
      <c r="A414" s="4">
        <v>79049</v>
      </c>
      <c r="B414" s="4" t="str">
        <f>VLOOKUP(A414,'[2]Current Month Status'!$B:$C,2,FALSE)</f>
        <v>108666</v>
      </c>
      <c r="C414" s="6" t="str">
        <f>VLOOKUP(A414,'[2]Current Month Status'!$B:$D,3,FALSE)</f>
        <v>Daisy Education Corporation dba Sonoran Science Academy</v>
      </c>
      <c r="D414" s="5">
        <v>468599.45</v>
      </c>
      <c r="E414" s="4"/>
      <c r="F414" s="5"/>
      <c r="H414"/>
    </row>
    <row r="415" spans="1:8" ht="15" customHeight="1" x14ac:dyDescent="0.25">
      <c r="A415" s="4">
        <v>89914</v>
      </c>
      <c r="B415" s="4" t="str">
        <f>VLOOKUP(A415,'[2]Current Month Status'!$B:$C,2,FALSE)</f>
        <v>108502</v>
      </c>
      <c r="C415" s="6" t="str">
        <f>VLOOKUP(A415,'[2]Current Month Status'!$B:$D,3,FALSE)</f>
        <v>Daisy Education Corporation dba Sonoran Science Academy - Phoenix</v>
      </c>
      <c r="D415" s="5">
        <v>294241.21000000002</v>
      </c>
      <c r="E415" s="4"/>
      <c r="F415" s="5"/>
      <c r="H415"/>
    </row>
    <row r="416" spans="1:8" ht="15" customHeight="1" x14ac:dyDescent="0.25">
      <c r="A416" s="4">
        <v>89915</v>
      </c>
      <c r="B416" s="4" t="str">
        <f>VLOOKUP(A416,'[2]Current Month Status'!$B:$C,2,FALSE)</f>
        <v>108503</v>
      </c>
      <c r="C416" s="6" t="str">
        <f>VLOOKUP(A416,'[2]Current Month Status'!$B:$D,3,FALSE)</f>
        <v>Daisy Education Corporation dba Sonoran Science Academy East</v>
      </c>
      <c r="D416" s="5">
        <v>286920.65999999997</v>
      </c>
      <c r="E416" s="4"/>
      <c r="F416" s="5"/>
      <c r="H416"/>
    </row>
    <row r="417" spans="1:8" ht="15" customHeight="1" x14ac:dyDescent="0.25">
      <c r="A417" s="4">
        <v>90284</v>
      </c>
      <c r="B417" s="4" t="str">
        <f>VLOOKUP(A417,'[2]Current Month Status'!$B:$C,2,FALSE)</f>
        <v>108504</v>
      </c>
      <c r="C417" s="6" t="str">
        <f>VLOOKUP(A417,'[2]Current Month Status'!$B:$D,3,FALSE)</f>
        <v>Daisy Education Corporation dba. Sonoran Science Academy Davis Monthan</v>
      </c>
      <c r="D417" s="5">
        <v>91367.85</v>
      </c>
      <c r="E417" s="4"/>
      <c r="F417" s="5"/>
      <c r="H417"/>
    </row>
    <row r="418" spans="1:8" ht="15" customHeight="1" x14ac:dyDescent="0.25">
      <c r="A418" s="4">
        <v>90541</v>
      </c>
      <c r="B418" s="4" t="str">
        <f>VLOOKUP(A418,'[2]Current Month Status'!$B:$C,2,FALSE)</f>
        <v>078577</v>
      </c>
      <c r="C418" s="6" t="str">
        <f>VLOOKUP(A418,'[2]Current Month Status'!$B:$D,3,FALSE)</f>
        <v>Daisy Education Corporation dba. Sonoran Science Academy Peoria</v>
      </c>
      <c r="D418" s="5">
        <v>121762.06</v>
      </c>
      <c r="E418" s="4"/>
      <c r="F418" s="5"/>
      <c r="H418"/>
    </row>
    <row r="419" spans="1:8" ht="15" customHeight="1" x14ac:dyDescent="0.25">
      <c r="A419" s="4">
        <v>79496</v>
      </c>
      <c r="B419" s="4" t="str">
        <f>VLOOKUP(A419,'[2]Current Month Status'!$B:$C,2,FALSE)</f>
        <v>078934</v>
      </c>
      <c r="C419" s="6" t="str">
        <f>VLOOKUP(A419,'[2]Current Month Status'!$B:$D,3,FALSE)</f>
        <v>Deer Valley Charter Schools, Inc.</v>
      </c>
      <c r="D419" s="5">
        <v>6369.78</v>
      </c>
      <c r="E419" s="4"/>
      <c r="F419" s="5"/>
      <c r="H419"/>
    </row>
    <row r="420" spans="1:8" ht="15" customHeight="1" x14ac:dyDescent="0.25">
      <c r="A420" s="4">
        <v>81099</v>
      </c>
      <c r="B420" s="4" t="str">
        <f>VLOOKUP(A420,'[2]Current Month Status'!$B:$C,2,FALSE)</f>
        <v>078621</v>
      </c>
      <c r="C420" s="6" t="str">
        <f>VLOOKUP(A420,'[2]Current Month Status'!$B:$D,3,FALSE)</f>
        <v>Desert Heights Charter Schools</v>
      </c>
      <c r="D420" s="5">
        <v>518740.3</v>
      </c>
      <c r="E420" s="4"/>
      <c r="F420" s="5"/>
      <c r="H420"/>
    </row>
    <row r="421" spans="1:8" ht="15" customHeight="1" x14ac:dyDescent="0.25">
      <c r="A421" s="4">
        <v>79441</v>
      </c>
      <c r="B421" s="4" t="str">
        <f>VLOOKUP(A421,'[2]Current Month Status'!$B:$C,2,FALSE)</f>
        <v>108787</v>
      </c>
      <c r="C421" s="6" t="str">
        <f>VLOOKUP(A421,'[2]Current Month Status'!$B:$D,3,FALSE)</f>
        <v>Desert Rose Academy,Inc.</v>
      </c>
      <c r="D421" s="5">
        <v>117319.45</v>
      </c>
      <c r="E421" s="4"/>
      <c r="F421" s="5"/>
      <c r="H421"/>
    </row>
    <row r="422" spans="1:8" ht="15" customHeight="1" x14ac:dyDescent="0.25">
      <c r="A422" s="4">
        <v>88308</v>
      </c>
      <c r="B422" s="4" t="str">
        <f>VLOOKUP(A422,'[2]Current Month Status'!$B:$C,2,FALSE)</f>
        <v>108732</v>
      </c>
      <c r="C422" s="6" t="str">
        <f>VLOOKUP(A422,'[2]Current Month Status'!$B:$D,3,FALSE)</f>
        <v>Desert Sky Community School, Inc.</v>
      </c>
      <c r="D422" s="5">
        <v>7268.52</v>
      </c>
      <c r="E422" s="4"/>
      <c r="F422" s="5"/>
      <c r="H422"/>
    </row>
    <row r="423" spans="1:8" ht="15" customHeight="1" x14ac:dyDescent="0.25">
      <c r="A423" s="4">
        <v>92302</v>
      </c>
      <c r="B423" s="4" t="str">
        <f>VLOOKUP(A423,'[2]Current Month Status'!$B:$C,2,FALSE)</f>
        <v>088705</v>
      </c>
      <c r="C423" s="6" t="str">
        <f>VLOOKUP(A423,'[2]Current Month Status'!$B:$D,3,FALSE)</f>
        <v>Desert Star Academy</v>
      </c>
      <c r="D423" s="5">
        <v>275792.46999999997</v>
      </c>
      <c r="E423" s="4"/>
      <c r="F423" s="5"/>
      <c r="H423"/>
    </row>
    <row r="424" spans="1:8" ht="15" customHeight="1" x14ac:dyDescent="0.25">
      <c r="A424" s="4">
        <v>88321</v>
      </c>
      <c r="B424" s="4" t="str">
        <f>VLOOKUP(A424,'[2]Current Month Status'!$B:$C,2,FALSE)</f>
        <v>138714</v>
      </c>
      <c r="C424" s="6" t="str">
        <f>VLOOKUP(A424,'[2]Current Month Status'!$B:$D,3,FALSE)</f>
        <v>Desert Star Community School, Inc.</v>
      </c>
      <c r="D424" s="5">
        <v>152056.51999999999</v>
      </c>
      <c r="E424" s="4"/>
      <c r="F424" s="5"/>
      <c r="H424"/>
    </row>
    <row r="425" spans="1:8" ht="15" customHeight="1" x14ac:dyDescent="0.25">
      <c r="A425" s="4">
        <v>6258</v>
      </c>
      <c r="B425" s="4" t="str">
        <f>VLOOKUP(A425,'[2]Current Month Status'!$B:$C,2,FALSE)</f>
        <v>048701</v>
      </c>
      <c r="C425" s="6" t="str">
        <f>VLOOKUP(A425,'[2]Current Month Status'!$B:$D,3,FALSE)</f>
        <v>Destiny School, Inc.</v>
      </c>
      <c r="D425" s="5">
        <v>191279.12</v>
      </c>
      <c r="E425" s="4"/>
      <c r="F425" s="5"/>
      <c r="H425"/>
    </row>
    <row r="426" spans="1:8" ht="15" customHeight="1" x14ac:dyDescent="0.25">
      <c r="A426" s="4">
        <v>6357</v>
      </c>
      <c r="B426" s="4" t="str">
        <f>VLOOKUP(A426,'[2]Current Month Status'!$B:$C,2,FALSE)</f>
        <v>058703</v>
      </c>
      <c r="C426" s="6" t="str">
        <f>VLOOKUP(A426,'[2]Current Month Status'!$B:$D,3,FALSE)</f>
        <v>Discovery Plus Academy</v>
      </c>
      <c r="D426" s="5">
        <v>65813.350000000006</v>
      </c>
      <c r="E426" s="4"/>
      <c r="F426" s="5"/>
      <c r="H426"/>
    </row>
    <row r="427" spans="1:8" ht="15" customHeight="1" x14ac:dyDescent="0.25">
      <c r="A427" s="4">
        <v>91170</v>
      </c>
      <c r="B427" s="4" t="str">
        <f>VLOOKUP(A427,'[2]Current Month Status'!$B:$C,2,FALSE)</f>
        <v>078202</v>
      </c>
      <c r="C427" s="6" t="str">
        <f>VLOOKUP(A427,'[2]Current Month Status'!$B:$D,3,FALSE)</f>
        <v>EAGLE College Prep Harmony, LLC</v>
      </c>
      <c r="D427" s="5">
        <v>113915.9</v>
      </c>
      <c r="E427" s="4"/>
      <c r="F427" s="5"/>
      <c r="H427"/>
    </row>
    <row r="428" spans="1:8" ht="15" customHeight="1" x14ac:dyDescent="0.25">
      <c r="A428" s="4">
        <v>91938</v>
      </c>
      <c r="B428" s="4" t="str">
        <f>VLOOKUP(A428,'[2]Current Month Status'!$B:$C,2,FALSE)</f>
        <v>078222</v>
      </c>
      <c r="C428" s="6" t="str">
        <f>VLOOKUP(A428,'[2]Current Month Status'!$B:$D,3,FALSE)</f>
        <v>EAGLE College Prep Maryvale, LLC</v>
      </c>
      <c r="D428" s="5">
        <v>242966.06</v>
      </c>
      <c r="E428" s="4"/>
      <c r="F428" s="5"/>
      <c r="H428"/>
    </row>
    <row r="429" spans="1:8" ht="15" customHeight="1" x14ac:dyDescent="0.25">
      <c r="A429" s="4">
        <v>91939</v>
      </c>
      <c r="B429" s="4" t="str">
        <f>VLOOKUP(A429,'[2]Current Month Status'!$B:$C,2,FALSE)</f>
        <v>078223</v>
      </c>
      <c r="C429" s="6" t="str">
        <f>VLOOKUP(A429,'[2]Current Month Status'!$B:$D,3,FALSE)</f>
        <v>EAGLE College Prep Mesa, LLC.</v>
      </c>
      <c r="D429" s="5">
        <v>115038.42</v>
      </c>
      <c r="E429" s="4"/>
      <c r="F429" s="5"/>
      <c r="H429"/>
    </row>
    <row r="430" spans="1:8" ht="15" customHeight="1" x14ac:dyDescent="0.25">
      <c r="A430" s="4">
        <v>89850</v>
      </c>
      <c r="B430" s="4" t="str">
        <f>VLOOKUP(A430,'[2]Current Month Status'!$B:$C,2,FALSE)</f>
        <v>078541</v>
      </c>
      <c r="C430" s="6" t="str">
        <f>VLOOKUP(A430,'[2]Current Month Status'!$B:$D,3,FALSE)</f>
        <v>EAGLE South Mountain Charter, Inc.</v>
      </c>
      <c r="D430" s="5">
        <v>315529.68</v>
      </c>
      <c r="E430" s="4"/>
      <c r="F430" s="5"/>
      <c r="H430"/>
    </row>
    <row r="431" spans="1:8" ht="15" customHeight="1" x14ac:dyDescent="0.25">
      <c r="A431" s="4">
        <v>87401</v>
      </c>
      <c r="B431" s="4" t="str">
        <f>VLOOKUP(A431,'[2]Current Month Status'!$B:$C,2,FALSE)</f>
        <v>078509</v>
      </c>
      <c r="C431" s="6" t="str">
        <f>VLOOKUP(A431,'[2]Current Month Status'!$B:$D,3,FALSE)</f>
        <v>East Mesa Charter Elementary School, Inc.</v>
      </c>
      <c r="D431" s="5">
        <v>342035.42</v>
      </c>
      <c r="E431" s="4"/>
      <c r="F431" s="5"/>
      <c r="H431"/>
    </row>
    <row r="432" spans="1:8" ht="15" customHeight="1" x14ac:dyDescent="0.25">
      <c r="A432" s="4">
        <v>10971</v>
      </c>
      <c r="B432" s="4" t="str">
        <f>VLOOKUP(A432,'[2]Current Month Status'!$B:$C,2,FALSE)</f>
        <v>078683</v>
      </c>
      <c r="C432" s="6" t="str">
        <f>VLOOKUP(A432,'[2]Current Month Status'!$B:$D,3,FALSE)</f>
        <v>East Valley Academy</v>
      </c>
      <c r="D432" s="5">
        <v>0</v>
      </c>
      <c r="E432" s="4"/>
      <c r="F432" s="5"/>
      <c r="H432"/>
    </row>
    <row r="433" spans="1:8" ht="15" customHeight="1" x14ac:dyDescent="0.25">
      <c r="A433" s="4">
        <v>78833</v>
      </c>
      <c r="B433" s="4" t="str">
        <f>VLOOKUP(A433,'[2]Current Month Status'!$B:$C,2,FALSE)</f>
        <v>108781</v>
      </c>
      <c r="C433" s="6" t="str">
        <f>VLOOKUP(A433,'[2]Current Month Status'!$B:$D,3,FALSE)</f>
        <v>Eastpointe High School, Inc.</v>
      </c>
      <c r="D433" s="5">
        <v>473916.89</v>
      </c>
      <c r="E433" s="4"/>
      <c r="F433" s="5"/>
      <c r="H433"/>
    </row>
    <row r="434" spans="1:8" ht="15" customHeight="1" x14ac:dyDescent="0.25">
      <c r="A434" s="4">
        <v>90506</v>
      </c>
      <c r="B434" s="4" t="str">
        <f>VLOOKUP(A434,'[2]Current Month Status'!$B:$C,2,FALSE)</f>
        <v>108506</v>
      </c>
      <c r="C434" s="6" t="str">
        <f>VLOOKUP(A434,'[2]Current Month Status'!$B:$D,3,FALSE)</f>
        <v>Ed Ahead</v>
      </c>
      <c r="D434" s="5">
        <v>27534.14</v>
      </c>
      <c r="E434" s="4"/>
      <c r="F434" s="5"/>
      <c r="H434"/>
    </row>
    <row r="435" spans="1:8" ht="15" customHeight="1" x14ac:dyDescent="0.25">
      <c r="A435" s="4">
        <v>4421</v>
      </c>
      <c r="B435" s="4" t="str">
        <f>VLOOKUP(A435,'[2]Current Month Status'!$B:$C,2,FALSE)</f>
        <v>108653</v>
      </c>
      <c r="C435" s="6" t="str">
        <f>VLOOKUP(A435,'[2]Current Month Status'!$B:$D,3,FALSE)</f>
        <v>Edge School, Inc., The</v>
      </c>
      <c r="D435" s="5">
        <v>140727.63</v>
      </c>
      <c r="E435" s="4"/>
      <c r="F435" s="5"/>
      <c r="H435"/>
    </row>
    <row r="436" spans="1:8" ht="15" customHeight="1" x14ac:dyDescent="0.25">
      <c r="A436" s="4">
        <v>743644</v>
      </c>
      <c r="B436" s="4" t="str">
        <f>VLOOKUP(A436,'[2]Current Month Status'!$B:$C,2,FALSE)</f>
        <v>078573</v>
      </c>
      <c r="C436" s="6" t="str">
        <f>VLOOKUP(A436,'[2]Current Month Status'!$B:$D,3,FALSE)</f>
        <v>Edison Project</v>
      </c>
      <c r="D436" s="5">
        <v>162018.81</v>
      </c>
      <c r="E436" s="4"/>
      <c r="F436" s="5"/>
      <c r="H436"/>
    </row>
    <row r="437" spans="1:8" ht="15" customHeight="1" x14ac:dyDescent="0.25">
      <c r="A437" s="4">
        <v>79981</v>
      </c>
      <c r="B437" s="4" t="str">
        <f>VLOOKUP(A437,'[2]Current Month Status'!$B:$C,2,FALSE)</f>
        <v>078971</v>
      </c>
      <c r="C437" s="6" t="str">
        <f>VLOOKUP(A437,'[2]Current Month Status'!$B:$D,3,FALSE)</f>
        <v>Edkey, Inc. - Arizona Conservatory for Arts and Academics</v>
      </c>
      <c r="D437" s="5">
        <v>230709.85</v>
      </c>
      <c r="E437" s="4"/>
      <c r="F437" s="5"/>
      <c r="H437"/>
    </row>
    <row r="438" spans="1:8" ht="15" customHeight="1" x14ac:dyDescent="0.25">
      <c r="A438" s="4">
        <v>81045</v>
      </c>
      <c r="B438" s="4" t="str">
        <f>VLOOKUP(A438,'[2]Current Month Status'!$B:$C,2,FALSE)</f>
        <v>078742</v>
      </c>
      <c r="C438" s="6" t="str">
        <f>VLOOKUP(A438,'[2]Current Month Status'!$B:$D,3,FALSE)</f>
        <v>Edkey, Inc. - Pathfinder Academy</v>
      </c>
      <c r="D438" s="5">
        <v>421657.33</v>
      </c>
      <c r="E438" s="4"/>
      <c r="F438" s="5"/>
      <c r="H438"/>
    </row>
    <row r="439" spans="1:8" ht="15" customHeight="1" x14ac:dyDescent="0.25">
      <c r="A439" s="4">
        <v>81043</v>
      </c>
      <c r="B439" s="4" t="str">
        <f>VLOOKUP(A439,'[2]Current Month Status'!$B:$C,2,FALSE)</f>
        <v>078740</v>
      </c>
      <c r="C439" s="6" t="str">
        <f>VLOOKUP(A439,'[2]Current Month Status'!$B:$D,3,FALSE)</f>
        <v>Edkey, Inc. - Redwood Academy</v>
      </c>
      <c r="D439" s="5">
        <v>124670.46</v>
      </c>
      <c r="E439" s="4"/>
      <c r="F439" s="5"/>
      <c r="H439"/>
    </row>
    <row r="440" spans="1:8" ht="15" customHeight="1" x14ac:dyDescent="0.25">
      <c r="A440" s="4">
        <v>6446</v>
      </c>
      <c r="B440" s="4" t="str">
        <f>VLOOKUP(A440,'[2]Current Month Status'!$B:$C,2,FALSE)</f>
        <v>078915</v>
      </c>
      <c r="C440" s="6" t="str">
        <f>VLOOKUP(A440,'[2]Current Month Status'!$B:$D,3,FALSE)</f>
        <v>Edkey, Inc. - Sequoia Charter School</v>
      </c>
      <c r="D440" s="5">
        <v>451732.39</v>
      </c>
      <c r="E440" s="4"/>
      <c r="F440" s="5"/>
      <c r="H440"/>
    </row>
    <row r="441" spans="1:8" ht="15" customHeight="1" x14ac:dyDescent="0.25">
      <c r="A441" s="4">
        <v>4329</v>
      </c>
      <c r="B441" s="4" t="str">
        <f>VLOOKUP(A441,'[2]Current Month Status'!$B:$C,2,FALSE)</f>
        <v>078705</v>
      </c>
      <c r="C441" s="6" t="str">
        <f>VLOOKUP(A441,'[2]Current Month Status'!$B:$D,3,FALSE)</f>
        <v>Edkey, Inc. - Sequoia Choice Schools</v>
      </c>
      <c r="D441" s="5">
        <v>721703.49</v>
      </c>
      <c r="E441" s="4"/>
      <c r="F441" s="5"/>
      <c r="H441"/>
    </row>
    <row r="442" spans="1:8" ht="15" customHeight="1" x14ac:dyDescent="0.25">
      <c r="A442" s="4">
        <v>92226</v>
      </c>
      <c r="B442" s="4" t="str">
        <f>VLOOKUP(A442,'[2]Current Month Status'!$B:$C,2,FALSE)</f>
        <v>078246</v>
      </c>
      <c r="C442" s="6" t="str">
        <f>VLOOKUP(A442,'[2]Current Month Status'!$B:$D,3,FALSE)</f>
        <v>Edkey, Inc. - Sequoia Pathway Academy</v>
      </c>
      <c r="D442" s="5">
        <v>653778.11</v>
      </c>
      <c r="E442" s="4"/>
      <c r="F442" s="5"/>
      <c r="H442"/>
    </row>
    <row r="443" spans="1:8" ht="15" customHeight="1" x14ac:dyDescent="0.25">
      <c r="A443" s="4">
        <v>81052</v>
      </c>
      <c r="B443" s="4" t="str">
        <f>VLOOKUP(A443,'[2]Current Month Status'!$B:$C,2,FALSE)</f>
        <v>138705</v>
      </c>
      <c r="C443" s="6" t="str">
        <f>VLOOKUP(A443,'[2]Current Month Status'!$B:$D,3,FALSE)</f>
        <v>Edkey, Inc. - Sequoia Ranch School</v>
      </c>
      <c r="D443" s="5">
        <v>125595.62</v>
      </c>
      <c r="E443" s="4"/>
      <c r="F443" s="5"/>
      <c r="H443"/>
    </row>
    <row r="444" spans="1:8" ht="15" customHeight="1" x14ac:dyDescent="0.25">
      <c r="A444" s="4">
        <v>81050</v>
      </c>
      <c r="B444" s="4" t="str">
        <f>VLOOKUP(A444,'[2]Current Month Status'!$B:$C,2,FALSE)</f>
        <v>078744</v>
      </c>
      <c r="C444" s="6" t="str">
        <f>VLOOKUP(A444,'[2]Current Month Status'!$B:$D,3,FALSE)</f>
        <v>Edkey, Inc. - Sequoia School for the Deaf and Hard of Hearing</v>
      </c>
      <c r="D444" s="5">
        <v>250404.62</v>
      </c>
      <c r="E444" s="4"/>
      <c r="F444" s="5"/>
      <c r="H444"/>
    </row>
    <row r="445" spans="1:8" ht="15" customHeight="1" x14ac:dyDescent="0.25">
      <c r="A445" s="4">
        <v>79211</v>
      </c>
      <c r="B445" s="4" t="str">
        <f>VLOOKUP(A445,'[2]Current Month Status'!$B:$C,2,FALSE)</f>
        <v>078917</v>
      </c>
      <c r="C445" s="6" t="str">
        <f>VLOOKUP(A445,'[2]Current Month Status'!$B:$D,3,FALSE)</f>
        <v>Edkey, Inc. - Sequoia Village School</v>
      </c>
      <c r="D445" s="5">
        <v>247403.68</v>
      </c>
      <c r="E445" s="4"/>
      <c r="F445" s="5"/>
      <c r="H445"/>
    </row>
    <row r="446" spans="1:8" ht="15" customHeight="1" x14ac:dyDescent="0.25">
      <c r="A446" s="4">
        <v>81123</v>
      </c>
      <c r="B446" s="4" t="str">
        <f>VLOOKUP(A446,'[2]Current Month Status'!$B:$C,2,FALSE)</f>
        <v>108717</v>
      </c>
      <c r="C446" s="6" t="str">
        <f>VLOOKUP(A446,'[2]Current Month Status'!$B:$D,3,FALSE)</f>
        <v>Educational Impact, Inc.</v>
      </c>
      <c r="D446" s="5">
        <v>133517.39000000001</v>
      </c>
      <c r="E446" s="4"/>
      <c r="F446" s="5"/>
      <c r="H446"/>
    </row>
    <row r="447" spans="1:8" ht="15" customHeight="1" x14ac:dyDescent="0.25">
      <c r="A447" s="4">
        <v>90201</v>
      </c>
      <c r="B447" s="4" t="str">
        <f>VLOOKUP(A447,'[2]Current Month Status'!$B:$C,2,FALSE)</f>
        <v>078558</v>
      </c>
      <c r="C447" s="6" t="str">
        <f>VLOOKUP(A447,'[2]Current Month Status'!$B:$D,3,FALSE)</f>
        <v>Educational Options Foundation</v>
      </c>
      <c r="D447" s="5">
        <v>320648.15999999997</v>
      </c>
      <c r="E447" s="4"/>
      <c r="F447" s="5"/>
      <c r="H447"/>
    </row>
    <row r="448" spans="1:8" ht="15" customHeight="1" x14ac:dyDescent="0.25">
      <c r="A448" s="4">
        <v>4341</v>
      </c>
      <c r="B448" s="4" t="str">
        <f>VLOOKUP(A448,'[2]Current Month Status'!$B:$C,2,FALSE)</f>
        <v>078717</v>
      </c>
      <c r="C448" s="6" t="str">
        <f>VLOOKUP(A448,'[2]Current Month Status'!$B:$D,3,FALSE)</f>
        <v>EduPreneurship, Inc.</v>
      </c>
      <c r="D448" s="5">
        <v>0</v>
      </c>
      <c r="E448" s="4"/>
      <c r="F448" s="5"/>
      <c r="H448"/>
    </row>
    <row r="449" spans="1:8" ht="15" customHeight="1" x14ac:dyDescent="0.25">
      <c r="A449" s="4">
        <v>89412</v>
      </c>
      <c r="B449" s="4" t="str">
        <f>VLOOKUP(A449,'[2]Current Month Status'!$B:$C,2,FALSE)</f>
        <v>078687</v>
      </c>
      <c r="C449" s="6" t="str">
        <f>VLOOKUP(A449,'[2]Current Month Status'!$B:$D,3,FALSE)</f>
        <v>Eduprize Schools, LLC</v>
      </c>
      <c r="D449" s="5">
        <v>2046283.98</v>
      </c>
      <c r="E449" s="4"/>
      <c r="F449" s="5"/>
      <c r="H449"/>
    </row>
    <row r="450" spans="1:8" ht="15" customHeight="1" x14ac:dyDescent="0.25">
      <c r="A450" s="4">
        <v>79059</v>
      </c>
      <c r="B450" s="4" t="str">
        <f>VLOOKUP(A450,'[2]Current Month Status'!$B:$C,2,FALSE)</f>
        <v>078911</v>
      </c>
      <c r="C450" s="6" t="str">
        <f>VLOOKUP(A450,'[2]Current Month Status'!$B:$D,3,FALSE)</f>
        <v>E-Institute Charter Schools, Inc.</v>
      </c>
      <c r="D450" s="5">
        <v>350767.95</v>
      </c>
      <c r="E450" s="4"/>
      <c r="F450" s="5"/>
      <c r="H450"/>
    </row>
    <row r="451" spans="1:8" ht="15" customHeight="1" x14ac:dyDescent="0.25">
      <c r="A451" s="4">
        <v>91277</v>
      </c>
      <c r="B451" s="4" t="str">
        <f>VLOOKUP(A451,'[2]Current Month Status'!$B:$C,2,FALSE)</f>
        <v>078401</v>
      </c>
      <c r="C451" s="6" t="str">
        <f>VLOOKUP(A451,'[2]Current Month Status'!$B:$D,3,FALSE)</f>
        <v>Empower College Prep</v>
      </c>
      <c r="D451" s="5">
        <v>496811.77</v>
      </c>
      <c r="E451" s="4"/>
      <c r="F451" s="5"/>
      <c r="H451"/>
    </row>
    <row r="452" spans="1:8" ht="15" customHeight="1" x14ac:dyDescent="0.25">
      <c r="A452" s="4">
        <v>4335</v>
      </c>
      <c r="B452" s="4" t="str">
        <f>VLOOKUP(A452,'[2]Current Month Status'!$B:$C,2,FALSE)</f>
        <v>078711</v>
      </c>
      <c r="C452" s="6" t="str">
        <f>VLOOKUP(A452,'[2]Current Month Status'!$B:$D,3,FALSE)</f>
        <v>Espiritu Community Development Corp.</v>
      </c>
      <c r="D452" s="5">
        <v>265203.39</v>
      </c>
      <c r="E452" s="4"/>
      <c r="F452" s="5"/>
      <c r="H452"/>
    </row>
    <row r="453" spans="1:8" ht="15" customHeight="1" x14ac:dyDescent="0.25">
      <c r="A453" s="4">
        <v>92250</v>
      </c>
      <c r="B453" s="4" t="str">
        <f>VLOOKUP(A453,'[2]Current Month Status'!$B:$C,2,FALSE)</f>
        <v>078103</v>
      </c>
      <c r="C453" s="6" t="str">
        <f>VLOOKUP(A453,'[2]Current Month Status'!$B:$D,3,FALSE)</f>
        <v>Espiritu Community Development Corp.</v>
      </c>
      <c r="D453" s="5">
        <v>347646.51</v>
      </c>
      <c r="E453" s="4"/>
      <c r="F453" s="5"/>
      <c r="H453"/>
    </row>
    <row r="454" spans="1:8" ht="15" customHeight="1" x14ac:dyDescent="0.25">
      <c r="A454" s="4">
        <v>92902</v>
      </c>
      <c r="B454" s="4" t="str">
        <f>VLOOKUP(A454,'[2]Current Month Status'!$B:$C,2,FALSE)</f>
        <v>078275</v>
      </c>
      <c r="C454" s="6" t="str">
        <f>VLOOKUP(A454,'[2]Current Month Status'!$B:$D,3,FALSE)</f>
        <v>Espiritu Schools</v>
      </c>
      <c r="D454" s="5">
        <v>63750.77</v>
      </c>
      <c r="E454" s="4"/>
      <c r="F454" s="5"/>
      <c r="H454"/>
    </row>
    <row r="455" spans="1:8" ht="15" customHeight="1" x14ac:dyDescent="0.25">
      <c r="A455" s="4">
        <v>92988</v>
      </c>
      <c r="B455" s="4" t="str">
        <f>VLOOKUP(A455,'[2]Current Month Status'!$B:$C,2,FALSE)</f>
        <v>078239</v>
      </c>
      <c r="C455" s="6" t="str">
        <f>VLOOKUP(A455,'[2]Current Month Status'!$B:$D,3,FALSE)</f>
        <v>Estrella Educational Foundation</v>
      </c>
      <c r="D455" s="5">
        <v>117133.95</v>
      </c>
      <c r="E455" s="4"/>
      <c r="F455" s="5"/>
      <c r="H455"/>
    </row>
    <row r="456" spans="1:8" ht="15" customHeight="1" x14ac:dyDescent="0.25">
      <c r="A456" s="4">
        <v>92379</v>
      </c>
      <c r="B456" s="4" t="str">
        <f>VLOOKUP(A456,'[2]Current Month Status'!$B:$C,2,FALSE)</f>
        <v>078254</v>
      </c>
      <c r="C456" s="6" t="str">
        <f>VLOOKUP(A456,'[2]Current Month Status'!$B:$D,3,FALSE)</f>
        <v>Ethos Academy - A Challenge Foundation Academy</v>
      </c>
      <c r="D456" s="5">
        <v>208567.98</v>
      </c>
      <c r="E456" s="4"/>
      <c r="F456" s="5"/>
      <c r="H456"/>
    </row>
    <row r="457" spans="1:8" ht="15" customHeight="1" x14ac:dyDescent="0.25">
      <c r="A457" s="4">
        <v>79214</v>
      </c>
      <c r="B457" s="4" t="str">
        <f>VLOOKUP(A457,'[2]Current Month Status'!$B:$C,2,FALSE)</f>
        <v>078901</v>
      </c>
      <c r="C457" s="6" t="str">
        <f>VLOOKUP(A457,'[2]Current Month Status'!$B:$D,3,FALSE)</f>
        <v>Excalibur Charter Schools, Inc.</v>
      </c>
      <c r="D457" s="5">
        <v>191115.06</v>
      </c>
      <c r="E457" s="4"/>
      <c r="F457" s="5"/>
      <c r="H457"/>
    </row>
    <row r="458" spans="1:8" ht="15" customHeight="1" x14ac:dyDescent="0.25">
      <c r="A458" s="4">
        <v>78783</v>
      </c>
      <c r="B458" s="4" t="str">
        <f>VLOOKUP(A458,'[2]Current Month Status'!$B:$C,2,FALSE)</f>
        <v>078785</v>
      </c>
      <c r="C458" s="6" t="str">
        <f>VLOOKUP(A458,'[2]Current Month Status'!$B:$D,3,FALSE)</f>
        <v>Fit Kids, Inc. dba Champion Schools</v>
      </c>
      <c r="D458" s="5">
        <v>592644.5</v>
      </c>
      <c r="E458" s="4"/>
      <c r="F458" s="5"/>
      <c r="H458"/>
    </row>
    <row r="459" spans="1:8" ht="15" customHeight="1" x14ac:dyDescent="0.25">
      <c r="A459" s="4">
        <v>4202</v>
      </c>
      <c r="B459" s="4" t="str">
        <f>VLOOKUP(A459,'[2]Current Month Status'!$B:$C,2,FALSE)</f>
        <v>038750</v>
      </c>
      <c r="C459" s="6" t="str">
        <f>VLOOKUP(A459,'[2]Current Month Status'!$B:$D,3,FALSE)</f>
        <v>Flagstaff Arts And Leadership Academy</v>
      </c>
      <c r="D459" s="5">
        <v>219933.19</v>
      </c>
      <c r="E459" s="4"/>
      <c r="F459" s="5"/>
      <c r="H459"/>
    </row>
    <row r="460" spans="1:8" ht="15" customHeight="1" x14ac:dyDescent="0.25">
      <c r="A460" s="4">
        <v>4207</v>
      </c>
      <c r="B460" s="4" t="str">
        <f>VLOOKUP(A460,'[2]Current Month Status'!$B:$C,2,FALSE)</f>
        <v>038752</v>
      </c>
      <c r="C460" s="6" t="str">
        <f>VLOOKUP(A460,'[2]Current Month Status'!$B:$D,3,FALSE)</f>
        <v>Flagstaff Junior Academy</v>
      </c>
      <c r="D460" s="5">
        <v>177619.81</v>
      </c>
      <c r="E460" s="4"/>
      <c r="F460" s="5"/>
      <c r="H460"/>
    </row>
    <row r="461" spans="1:8" ht="15" customHeight="1" x14ac:dyDescent="0.25">
      <c r="A461" s="4">
        <v>4205</v>
      </c>
      <c r="B461" s="4" t="str">
        <f>VLOOKUP(A461,'[2]Current Month Status'!$B:$C,2,FALSE)</f>
        <v>038705</v>
      </c>
      <c r="C461" s="6" t="str">
        <f>VLOOKUP(A461,'[2]Current Month Status'!$B:$D,3,FALSE)</f>
        <v>Flagstaff Montessori, L.L.C.</v>
      </c>
      <c r="D461" s="5">
        <v>107709.86</v>
      </c>
      <c r="E461" s="4"/>
      <c r="F461" s="5"/>
      <c r="H461"/>
    </row>
    <row r="462" spans="1:8" ht="15" customHeight="1" x14ac:dyDescent="0.25">
      <c r="A462" s="4">
        <v>4300</v>
      </c>
      <c r="B462" s="4" t="str">
        <f>VLOOKUP(A462,'[2]Current Month Status'!$B:$C,2,FALSE)</f>
        <v>078608</v>
      </c>
      <c r="C462" s="6" t="str">
        <f>VLOOKUP(A462,'[2]Current Month Status'!$B:$D,3,FALSE)</f>
        <v>Florence Crittenton Services of Arizona, Inc.</v>
      </c>
      <c r="D462" s="5">
        <v>89189.19</v>
      </c>
      <c r="E462" s="4"/>
      <c r="F462" s="5"/>
      <c r="H462"/>
    </row>
    <row r="463" spans="1:8" ht="15" customHeight="1" x14ac:dyDescent="0.25">
      <c r="A463" s="4">
        <v>4309</v>
      </c>
      <c r="B463" s="4" t="str">
        <f>VLOOKUP(A463,'[2]Current Month Status'!$B:$C,2,FALSE)</f>
        <v>078628</v>
      </c>
      <c r="C463" s="6" t="str">
        <f>VLOOKUP(A463,'[2]Current Month Status'!$B:$D,3,FALSE)</f>
        <v>Foothills Academy</v>
      </c>
      <c r="D463" s="5">
        <v>0</v>
      </c>
      <c r="E463" s="4"/>
      <c r="F463" s="5"/>
      <c r="H463"/>
    </row>
    <row r="464" spans="1:8" ht="15" customHeight="1" x14ac:dyDescent="0.25">
      <c r="A464" s="4">
        <v>4356</v>
      </c>
      <c r="B464" s="4" t="str">
        <f>VLOOKUP(A464,'[2]Current Month Status'!$B:$C,2,FALSE)</f>
        <v>078755</v>
      </c>
      <c r="C464" s="6" t="str">
        <f>VLOOKUP(A464,'[2]Current Month Status'!$B:$D,3,FALSE)</f>
        <v>Fountain Hills Charter School</v>
      </c>
      <c r="D464" s="5">
        <v>33389.19</v>
      </c>
      <c r="E464" s="4"/>
      <c r="F464" s="5"/>
      <c r="H464"/>
    </row>
    <row r="465" spans="1:8" ht="15" customHeight="1" x14ac:dyDescent="0.25">
      <c r="A465" s="4">
        <v>4495</v>
      </c>
      <c r="B465" s="4" t="str">
        <f>VLOOKUP(A465,'[2]Current Month Status'!$B:$C,2,FALSE)</f>
        <v>138751</v>
      </c>
      <c r="C465" s="6" t="str">
        <f>VLOOKUP(A465,'[2]Current Month Status'!$B:$D,3,FALSE)</f>
        <v>Franklin Phonetic Primary School, Inc.</v>
      </c>
      <c r="D465" s="5">
        <v>260307.11</v>
      </c>
      <c r="E465" s="4"/>
      <c r="F465" s="5"/>
      <c r="H465"/>
    </row>
    <row r="466" spans="1:8" ht="15" customHeight="1" x14ac:dyDescent="0.25">
      <c r="A466" s="4">
        <v>92596</v>
      </c>
      <c r="B466" s="4" t="str">
        <f>VLOOKUP(A466,'[2]Current Month Status'!$B:$C,2,FALSE)</f>
        <v>078263</v>
      </c>
      <c r="C466" s="6" t="str">
        <f>VLOOKUP(A466,'[2]Current Month Status'!$B:$D,3,FALSE)</f>
        <v>Franklin Phonetic Primary School, Inc.</v>
      </c>
      <c r="D466" s="5">
        <v>49187.26</v>
      </c>
      <c r="E466" s="4"/>
      <c r="F466" s="5"/>
      <c r="H466"/>
    </row>
    <row r="467" spans="1:8" ht="15" customHeight="1" x14ac:dyDescent="0.25">
      <c r="A467" s="4">
        <v>89506</v>
      </c>
      <c r="B467" s="4" t="str">
        <f>VLOOKUP(A467,'[2]Current Month Status'!$B:$C,2,FALSE)</f>
        <v>078528</v>
      </c>
      <c r="C467" s="6" t="str">
        <f>VLOOKUP(A467,'[2]Current Month Status'!$B:$D,3,FALSE)</f>
        <v>Freedom Academy, Inc.</v>
      </c>
      <c r="D467" s="5">
        <v>227069.15</v>
      </c>
      <c r="E467" s="4"/>
      <c r="F467" s="5"/>
      <c r="H467"/>
    </row>
    <row r="468" spans="1:8" ht="15" customHeight="1" x14ac:dyDescent="0.25">
      <c r="A468" s="4">
        <v>4303</v>
      </c>
      <c r="B468" s="4" t="str">
        <f>VLOOKUP(A468,'[2]Current Month Status'!$B:$C,2,FALSE)</f>
        <v>078611</v>
      </c>
      <c r="C468" s="6" t="str">
        <f>VLOOKUP(A468,'[2]Current Month Status'!$B:$D,3,FALSE)</f>
        <v>Friendly House, Inc.</v>
      </c>
      <c r="D468" s="5">
        <v>220509.69</v>
      </c>
      <c r="E468" s="4"/>
      <c r="F468" s="5"/>
      <c r="H468"/>
    </row>
    <row r="469" spans="1:8" ht="15" customHeight="1" x14ac:dyDescent="0.25">
      <c r="A469" s="4">
        <v>78997</v>
      </c>
      <c r="B469" s="4" t="str">
        <f>VLOOKUP(A469,'[2]Current Month Status'!$B:$C,2,FALSE)</f>
        <v>078679</v>
      </c>
      <c r="C469" s="6" t="str">
        <f>VLOOKUP(A469,'[2]Current Month Status'!$B:$D,3,FALSE)</f>
        <v>GAR, LLC dba Student Choice High School</v>
      </c>
      <c r="D469" s="5">
        <v>1138156.75</v>
      </c>
      <c r="E469" s="4"/>
      <c r="F469" s="5"/>
      <c r="H469"/>
    </row>
    <row r="470" spans="1:8" ht="15" customHeight="1" x14ac:dyDescent="0.25">
      <c r="A470" s="4">
        <v>6372</v>
      </c>
      <c r="B470" s="4" t="str">
        <f>VLOOKUP(A470,'[2]Current Month Status'!$B:$C,2,FALSE)</f>
        <v>078774</v>
      </c>
      <c r="C470" s="6" t="str">
        <f>VLOOKUP(A470,'[2]Current Month Status'!$B:$D,3,FALSE)</f>
        <v>Gem Charter School, Inc.</v>
      </c>
      <c r="D470" s="5">
        <v>14403.87</v>
      </c>
      <c r="E470" s="4"/>
      <c r="F470" s="5"/>
      <c r="H470"/>
    </row>
    <row r="471" spans="1:8" ht="15" customHeight="1" x14ac:dyDescent="0.25">
      <c r="A471" s="4">
        <v>4332</v>
      </c>
      <c r="B471" s="4" t="str">
        <f>VLOOKUP(A471,'[2]Current Month Status'!$B:$C,2,FALSE)</f>
        <v>078708</v>
      </c>
      <c r="C471" s="6" t="str">
        <f>VLOOKUP(A471,'[2]Current Month Status'!$B:$D,3,FALSE)</f>
        <v>Genesis Program, Inc.</v>
      </c>
      <c r="D471" s="5">
        <v>58056.45</v>
      </c>
      <c r="E471" s="4"/>
      <c r="F471" s="5"/>
      <c r="H471"/>
    </row>
    <row r="472" spans="1:8" ht="15" customHeight="1" x14ac:dyDescent="0.25">
      <c r="A472" s="4">
        <v>90884</v>
      </c>
      <c r="B472" s="4" t="str">
        <f>VLOOKUP(A472,'[2]Current Month Status'!$B:$C,2,FALSE)</f>
        <v>078585</v>
      </c>
      <c r="C472" s="6" t="str">
        <f>VLOOKUP(A472,'[2]Current Month Status'!$B:$D,3,FALSE)</f>
        <v>George Gervin Youth Center, Inc.</v>
      </c>
      <c r="D472" s="5">
        <v>160704.37</v>
      </c>
      <c r="E472" s="4"/>
      <c r="F472" s="5"/>
      <c r="H472"/>
    </row>
    <row r="473" spans="1:8" ht="15" customHeight="1" x14ac:dyDescent="0.25">
      <c r="A473" s="4">
        <v>89829</v>
      </c>
      <c r="B473" s="4" t="str">
        <f>VLOOKUP(A473,'[2]Current Month Status'!$B:$C,2,FALSE)</f>
        <v>078540</v>
      </c>
      <c r="C473" s="6" t="str">
        <f>VLOOKUP(A473,'[2]Current Month Status'!$B:$D,3,FALSE)</f>
        <v>Glendale Preparatory Academy</v>
      </c>
      <c r="D473" s="5">
        <v>350485.44</v>
      </c>
      <c r="E473" s="4"/>
      <c r="F473" s="5"/>
      <c r="H473"/>
    </row>
    <row r="474" spans="1:8" ht="15" customHeight="1" x14ac:dyDescent="0.25">
      <c r="A474" s="4">
        <v>10974</v>
      </c>
      <c r="B474" s="4" t="str">
        <f>VLOOKUP(A474,'[2]Current Month Status'!$B:$C,2,FALSE)</f>
        <v>108770</v>
      </c>
      <c r="C474" s="6" t="str">
        <f>VLOOKUP(A474,'[2]Current Month Status'!$B:$D,3,FALSE)</f>
        <v>Great Expectations Academy</v>
      </c>
      <c r="D474" s="5">
        <v>186196.44</v>
      </c>
      <c r="E474" s="4"/>
      <c r="F474" s="5"/>
      <c r="H474"/>
    </row>
    <row r="475" spans="1:8" ht="15" customHeight="1" x14ac:dyDescent="0.25">
      <c r="A475" s="4">
        <v>79500</v>
      </c>
      <c r="B475" s="4" t="str">
        <f>VLOOKUP(A475,'[2]Current Month Status'!$B:$C,2,FALSE)</f>
        <v>108789</v>
      </c>
      <c r="C475" s="6" t="str">
        <f>VLOOKUP(A475,'[2]Current Month Status'!$B:$D,3,FALSE)</f>
        <v>Griffin Foundation, Inc. The</v>
      </c>
      <c r="D475" s="5">
        <v>128130.66</v>
      </c>
      <c r="E475" s="4"/>
      <c r="F475" s="5"/>
      <c r="H475"/>
    </row>
    <row r="476" spans="1:8" ht="15" customHeight="1" x14ac:dyDescent="0.25">
      <c r="A476" s="4">
        <v>6369</v>
      </c>
      <c r="B476" s="4" t="str">
        <f>VLOOKUP(A476,'[2]Current Month Status'!$B:$C,2,FALSE)</f>
        <v>108726</v>
      </c>
      <c r="C476" s="6" t="str">
        <f>VLOOKUP(A476,'[2]Current Month Status'!$B:$D,3,FALSE)</f>
        <v>Ha:san Educational Services</v>
      </c>
      <c r="D476" s="5">
        <v>95533.27</v>
      </c>
      <c r="E476" s="4"/>
      <c r="F476" s="5"/>
      <c r="H476"/>
    </row>
    <row r="477" spans="1:8" ht="15" customHeight="1" x14ac:dyDescent="0.25">
      <c r="A477" s="4">
        <v>90906</v>
      </c>
      <c r="B477" s="4" t="str">
        <f>VLOOKUP(A477,'[2]Current Month Status'!$B:$C,2,FALSE)</f>
        <v>078594</v>
      </c>
      <c r="C477" s="6" t="str">
        <f>VLOOKUP(A477,'[2]Current Month Status'!$B:$D,3,FALSE)</f>
        <v>Happy Valley East</v>
      </c>
      <c r="D477" s="5">
        <v>332411.78999999998</v>
      </c>
      <c r="E477" s="4"/>
      <c r="F477" s="5"/>
      <c r="H477"/>
    </row>
    <row r="478" spans="1:8" ht="15" customHeight="1" x14ac:dyDescent="0.25">
      <c r="A478" s="4">
        <v>79081</v>
      </c>
      <c r="B478" s="4" t="str">
        <f>VLOOKUP(A478,'[2]Current Month Status'!$B:$C,2,FALSE)</f>
        <v>078998</v>
      </c>
      <c r="C478" s="6" t="str">
        <f>VLOOKUP(A478,'[2]Current Month Status'!$B:$D,3,FALSE)</f>
        <v>Happy Valley School, Inc.</v>
      </c>
      <c r="D478" s="5">
        <v>321630.33</v>
      </c>
      <c r="E478" s="4"/>
      <c r="F478" s="5"/>
      <c r="H478"/>
    </row>
    <row r="479" spans="1:8" ht="15" customHeight="1" x14ac:dyDescent="0.25">
      <c r="A479" s="4">
        <v>79501</v>
      </c>
      <c r="B479" s="4" t="str">
        <f>VLOOKUP(A479,'[2]Current Month Status'!$B:$C,2,FALSE)</f>
        <v>148760</v>
      </c>
      <c r="C479" s="6" t="str">
        <f>VLOOKUP(A479,'[2]Current Month Status'!$B:$D,3,FALSE)</f>
        <v>Harvest Power Community Development Group, Inc.</v>
      </c>
      <c r="D479" s="5">
        <v>937941.37</v>
      </c>
      <c r="E479" s="4"/>
      <c r="F479" s="5"/>
      <c r="H479"/>
    </row>
    <row r="480" spans="1:8" ht="15" customHeight="1" x14ac:dyDescent="0.25">
      <c r="A480" s="4">
        <v>89951</v>
      </c>
      <c r="B480" s="4" t="str">
        <f>VLOOKUP(A480,'[2]Current Month Status'!$B:$C,2,FALSE)</f>
        <v>038755</v>
      </c>
      <c r="C480" s="6" t="str">
        <f>VLOOKUP(A480,'[2]Current Month Status'!$B:$D,3,FALSE)</f>
        <v>Haven Montessori Children's House, Inc.</v>
      </c>
      <c r="D480" s="5">
        <v>41002.93</v>
      </c>
      <c r="E480" s="4"/>
      <c r="F480" s="5"/>
      <c r="H480"/>
    </row>
    <row r="481" spans="1:8" ht="15" customHeight="1" x14ac:dyDescent="0.25">
      <c r="A481" s="4">
        <v>92520</v>
      </c>
      <c r="B481" s="4" t="str">
        <f>VLOOKUP(A481,'[2]Current Month Status'!$B:$C,2,FALSE)</f>
        <v>078259</v>
      </c>
      <c r="C481" s="6" t="str">
        <f>VLOOKUP(A481,'[2]Current Month Status'!$B:$D,3,FALSE)</f>
        <v>Heritage Academy Laveen, Inc.</v>
      </c>
      <c r="D481" s="5">
        <v>342375.78</v>
      </c>
      <c r="E481" s="4"/>
      <c r="F481" s="5"/>
      <c r="H481"/>
    </row>
    <row r="482" spans="1:8" ht="15" customHeight="1" x14ac:dyDescent="0.25">
      <c r="A482" s="4">
        <v>92519</v>
      </c>
      <c r="B482" s="4" t="str">
        <f>VLOOKUP(A482,'[2]Current Month Status'!$B:$C,2,FALSE)</f>
        <v>078258</v>
      </c>
      <c r="C482" s="6" t="str">
        <f>VLOOKUP(A482,'[2]Current Month Status'!$B:$D,3,FALSE)</f>
        <v>Heritage Academy Queen Creek, Inc.</v>
      </c>
      <c r="D482" s="5">
        <v>399153.22</v>
      </c>
      <c r="E482" s="4"/>
      <c r="F482" s="5"/>
      <c r="H482"/>
    </row>
    <row r="483" spans="1:8" ht="15" customHeight="1" x14ac:dyDescent="0.25">
      <c r="A483" s="4">
        <v>4336</v>
      </c>
      <c r="B483" s="4" t="str">
        <f>VLOOKUP(A483,'[2]Current Month Status'!$B:$C,2,FALSE)</f>
        <v>078712</v>
      </c>
      <c r="C483" s="6" t="str">
        <f>VLOOKUP(A483,'[2]Current Month Status'!$B:$D,3,FALSE)</f>
        <v>Heritage Academy, Inc.</v>
      </c>
      <c r="D483" s="5">
        <v>693235.37</v>
      </c>
      <c r="E483" s="4"/>
      <c r="F483" s="5"/>
      <c r="H483"/>
    </row>
    <row r="484" spans="1:8" ht="15" customHeight="1" x14ac:dyDescent="0.25">
      <c r="A484" s="4">
        <v>81076</v>
      </c>
      <c r="B484" s="4" t="str">
        <f>VLOOKUP(A484,'[2]Current Month Status'!$B:$C,2,FALSE)</f>
        <v>078985</v>
      </c>
      <c r="C484" s="6" t="str">
        <f>VLOOKUP(A484,'[2]Current Month Status'!$B:$D,3,FALSE)</f>
        <v>Heritage Elementary School</v>
      </c>
      <c r="D484" s="5">
        <v>571364.34</v>
      </c>
      <c r="E484" s="4"/>
      <c r="F484" s="5"/>
      <c r="H484"/>
    </row>
    <row r="485" spans="1:8" ht="15" customHeight="1" x14ac:dyDescent="0.25">
      <c r="A485" s="4">
        <v>4426</v>
      </c>
      <c r="B485" s="4" t="str">
        <f>VLOOKUP(A485,'[2]Current Month Status'!$B:$C,2,FALSE)</f>
        <v>108701</v>
      </c>
      <c r="C485" s="6" t="str">
        <f>VLOOKUP(A485,'[2]Current Month Status'!$B:$D,3,FALSE)</f>
        <v>Hermosa Montessori Charter School</v>
      </c>
      <c r="D485" s="5">
        <v>149661.24</v>
      </c>
      <c r="E485" s="4"/>
      <c r="F485" s="5"/>
      <c r="H485"/>
    </row>
    <row r="486" spans="1:8" ht="15" customHeight="1" x14ac:dyDescent="0.25">
      <c r="A486" s="4">
        <v>79061</v>
      </c>
      <c r="B486" s="4" t="str">
        <f>VLOOKUP(A486,'[2]Current Month Status'!$B:$C,2,FALSE)</f>
        <v>108775</v>
      </c>
      <c r="C486" s="6" t="str">
        <f>VLOOKUP(A486,'[2]Current Month Status'!$B:$D,3,FALSE)</f>
        <v>Highland Free School</v>
      </c>
      <c r="D486" s="5">
        <v>47341.78</v>
      </c>
      <c r="E486" s="4"/>
      <c r="F486" s="5"/>
      <c r="H486"/>
    </row>
    <row r="487" spans="1:8" ht="15" customHeight="1" x14ac:dyDescent="0.25">
      <c r="A487" s="4">
        <v>92982</v>
      </c>
      <c r="B487" s="4" t="str">
        <f>VLOOKUP(A487,'[2]Current Month Status'!$B:$C,2,FALSE)</f>
        <v>078244</v>
      </c>
      <c r="C487" s="6" t="str">
        <f>VLOOKUP(A487,'[2]Current Month Status'!$B:$D,3,FALSE)</f>
        <v>Highland Prep</v>
      </c>
      <c r="D487" s="5">
        <v>266895.38</v>
      </c>
      <c r="E487" s="4"/>
      <c r="F487" s="5"/>
      <c r="H487"/>
    </row>
    <row r="488" spans="1:8" ht="15" customHeight="1" x14ac:dyDescent="0.25">
      <c r="A488" s="4">
        <v>91275</v>
      </c>
      <c r="B488" s="4" t="str">
        <f>VLOOKUP(A488,'[2]Current Month Status'!$B:$C,2,FALSE)</f>
        <v>078204</v>
      </c>
      <c r="C488" s="6" t="str">
        <f>VLOOKUP(A488,'[2]Current Month Status'!$B:$D,3,FALSE)</f>
        <v>Hirsch Academy A Challenge Foundation</v>
      </c>
      <c r="D488" s="5">
        <v>95257.919999999998</v>
      </c>
      <c r="E488" s="4"/>
      <c r="F488" s="5"/>
      <c r="H488"/>
    </row>
    <row r="489" spans="1:8" ht="15" customHeight="1" x14ac:dyDescent="0.25">
      <c r="A489" s="4">
        <v>92620</v>
      </c>
      <c r="B489" s="4" t="str">
        <f>VLOOKUP(A489,'[2]Current Month Status'!$B:$C,2,FALSE)</f>
        <v>078233</v>
      </c>
      <c r="C489" s="6" t="str">
        <f>VLOOKUP(A489,'[2]Current Month Status'!$B:$D,3,FALSE)</f>
        <v>Horizon Community Learning Center, Inc.</v>
      </c>
      <c r="D489" s="5">
        <v>528237.59</v>
      </c>
      <c r="E489" s="4"/>
      <c r="F489" s="5"/>
      <c r="H489"/>
    </row>
    <row r="490" spans="1:8" ht="15" customHeight="1" x14ac:dyDescent="0.25">
      <c r="A490" s="4">
        <v>79264</v>
      </c>
      <c r="B490" s="4" t="str">
        <f>VLOOKUP(A490,'[2]Current Month Status'!$B:$C,2,FALSE)</f>
        <v>078752</v>
      </c>
      <c r="C490" s="6" t="str">
        <f>VLOOKUP(A490,'[2]Current Month Status'!$B:$D,3,FALSE)</f>
        <v>Horizon Community Learning Center, Inc.</v>
      </c>
      <c r="D490" s="5">
        <v>563561.52</v>
      </c>
      <c r="E490" s="4"/>
      <c r="F490" s="5"/>
      <c r="H490"/>
    </row>
    <row r="491" spans="1:8" ht="15" customHeight="1" x14ac:dyDescent="0.25">
      <c r="A491" s="4">
        <v>4337</v>
      </c>
      <c r="B491" s="4" t="str">
        <f>VLOOKUP(A491,'[2]Current Month Status'!$B:$C,2,FALSE)</f>
        <v>078713</v>
      </c>
      <c r="C491" s="6" t="str">
        <f>VLOOKUP(A491,'[2]Current Month Status'!$B:$D,3,FALSE)</f>
        <v>Humanities and Sciences Academy of the United States, Inc.</v>
      </c>
      <c r="D491" s="5">
        <v>234389.64</v>
      </c>
      <c r="E491" s="4"/>
      <c r="F491" s="5"/>
      <c r="H491"/>
    </row>
    <row r="492" spans="1:8" ht="15" customHeight="1" x14ac:dyDescent="0.25">
      <c r="A492" s="4">
        <v>89784</v>
      </c>
      <c r="B492" s="4" t="str">
        <f>VLOOKUP(A492,'[2]Current Month Status'!$B:$C,2,FALSE)</f>
        <v>078535</v>
      </c>
      <c r="C492" s="6" t="str">
        <f>VLOOKUP(A492,'[2]Current Month Status'!$B:$D,3,FALSE)</f>
        <v>Imagine Avondale Elementary, Inc.</v>
      </c>
      <c r="D492" s="5">
        <v>294872.02</v>
      </c>
      <c r="E492" s="4"/>
      <c r="F492" s="5"/>
      <c r="H492"/>
    </row>
    <row r="493" spans="1:8" ht="15" customHeight="1" x14ac:dyDescent="0.25">
      <c r="A493" s="4">
        <v>90162</v>
      </c>
      <c r="B493" s="4" t="str">
        <f>VLOOKUP(A493,'[2]Current Month Status'!$B:$C,2,FALSE)</f>
        <v>078553</v>
      </c>
      <c r="C493" s="6" t="str">
        <f>VLOOKUP(A493,'[2]Current Month Status'!$B:$D,3,FALSE)</f>
        <v>Imagine Avondale Middle, Inc.</v>
      </c>
      <c r="D493" s="5">
        <v>145860.81</v>
      </c>
      <c r="E493" s="4"/>
      <c r="F493" s="5"/>
      <c r="H493"/>
    </row>
    <row r="494" spans="1:8" ht="15" customHeight="1" x14ac:dyDescent="0.25">
      <c r="A494" s="4">
        <v>89561</v>
      </c>
      <c r="B494" s="4" t="str">
        <f>VLOOKUP(A494,'[2]Current Month Status'!$B:$C,2,FALSE)</f>
        <v>078531</v>
      </c>
      <c r="C494" s="6" t="str">
        <f>VLOOKUP(A494,'[2]Current Month Status'!$B:$D,3,FALSE)</f>
        <v>Imagine Camelback Middle, Inc.</v>
      </c>
      <c r="D494" s="5">
        <v>139415.24</v>
      </c>
      <c r="E494" s="4"/>
      <c r="F494" s="5"/>
      <c r="H494"/>
    </row>
    <row r="495" spans="1:8" ht="15" customHeight="1" x14ac:dyDescent="0.25">
      <c r="A495" s="4">
        <v>88365</v>
      </c>
      <c r="B495" s="4" t="str">
        <f>VLOOKUP(A495,'[2]Current Month Status'!$B:$C,2,FALSE)</f>
        <v>078519</v>
      </c>
      <c r="C495" s="6" t="str">
        <f>VLOOKUP(A495,'[2]Current Month Status'!$B:$D,3,FALSE)</f>
        <v>Imagine Charter Elementary at Camelback, Inc.</v>
      </c>
      <c r="D495" s="5">
        <v>247145.38</v>
      </c>
      <c r="E495" s="4"/>
      <c r="F495" s="5"/>
      <c r="H495"/>
    </row>
    <row r="496" spans="1:8" ht="15" customHeight="1" x14ac:dyDescent="0.25">
      <c r="A496" s="4">
        <v>88367</v>
      </c>
      <c r="B496" s="4" t="str">
        <f>VLOOKUP(A496,'[2]Current Month Status'!$B:$C,2,FALSE)</f>
        <v>078520</v>
      </c>
      <c r="C496" s="6" t="str">
        <f>VLOOKUP(A496,'[2]Current Month Status'!$B:$D,3,FALSE)</f>
        <v>Imagine Charter Elementary at Desert West, Inc.</v>
      </c>
      <c r="D496" s="5">
        <v>495419.57</v>
      </c>
      <c r="E496" s="4"/>
      <c r="F496" s="5"/>
      <c r="H496"/>
    </row>
    <row r="497" spans="1:8" ht="15" customHeight="1" x14ac:dyDescent="0.25">
      <c r="A497" s="4">
        <v>89786</v>
      </c>
      <c r="B497" s="4" t="str">
        <f>VLOOKUP(A497,'[2]Current Month Status'!$B:$C,2,FALSE)</f>
        <v>078536</v>
      </c>
      <c r="C497" s="6" t="str">
        <f>VLOOKUP(A497,'[2]Current Month Status'!$B:$D,3,FALSE)</f>
        <v>Imagine Coolidge Elementary, Inc.</v>
      </c>
      <c r="D497" s="5">
        <v>323408.5</v>
      </c>
      <c r="E497" s="4"/>
      <c r="F497" s="5"/>
      <c r="H497"/>
    </row>
    <row r="498" spans="1:8" ht="15" customHeight="1" x14ac:dyDescent="0.25">
      <c r="A498" s="4">
        <v>89563</v>
      </c>
      <c r="B498" s="4" t="str">
        <f>VLOOKUP(A498,'[2]Current Month Status'!$B:$C,2,FALSE)</f>
        <v>078532</v>
      </c>
      <c r="C498" s="6" t="str">
        <f>VLOOKUP(A498,'[2]Current Month Status'!$B:$D,3,FALSE)</f>
        <v>Imagine Desert West Middle, Inc.</v>
      </c>
      <c r="D498" s="5">
        <v>278596.23</v>
      </c>
      <c r="E498" s="4"/>
      <c r="F498" s="5"/>
      <c r="H498"/>
    </row>
    <row r="499" spans="1:8" ht="15" customHeight="1" x14ac:dyDescent="0.25">
      <c r="A499" s="4">
        <v>88369</v>
      </c>
      <c r="B499" s="4" t="str">
        <f>VLOOKUP(A499,'[2]Current Month Status'!$B:$C,2,FALSE)</f>
        <v>078521</v>
      </c>
      <c r="C499" s="6" t="str">
        <f>VLOOKUP(A499,'[2]Current Month Status'!$B:$D,3,FALSE)</f>
        <v>Imagine Middle at East Mesa, Inc.</v>
      </c>
      <c r="D499" s="5">
        <v>73929.279999999999</v>
      </c>
      <c r="E499" s="4"/>
      <c r="F499" s="5"/>
      <c r="H499"/>
    </row>
    <row r="500" spans="1:8" ht="15" customHeight="1" x14ac:dyDescent="0.25">
      <c r="A500" s="4">
        <v>88372</v>
      </c>
      <c r="B500" s="4" t="str">
        <f>VLOOKUP(A500,'[2]Current Month Status'!$B:$C,2,FALSE)</f>
        <v>078522</v>
      </c>
      <c r="C500" s="6" t="str">
        <f>VLOOKUP(A500,'[2]Current Month Status'!$B:$D,3,FALSE)</f>
        <v>Imagine Middle at Surprise, Inc.</v>
      </c>
      <c r="D500" s="5">
        <v>234055.17</v>
      </c>
      <c r="E500" s="4"/>
      <c r="F500" s="5"/>
      <c r="H500"/>
    </row>
    <row r="501" spans="1:8" ht="15" customHeight="1" x14ac:dyDescent="0.25">
      <c r="A501" s="4">
        <v>90034</v>
      </c>
      <c r="B501" s="4" t="str">
        <f>VLOOKUP(A501,'[2]Current Month Status'!$B:$C,2,FALSE)</f>
        <v>078547</v>
      </c>
      <c r="C501" s="6" t="str">
        <f>VLOOKUP(A501,'[2]Current Month Status'!$B:$D,3,FALSE)</f>
        <v>Imagine Prep Coolidge, Inc.</v>
      </c>
      <c r="D501" s="5">
        <v>368286.43</v>
      </c>
      <c r="E501" s="4"/>
      <c r="F501" s="5"/>
      <c r="H501"/>
    </row>
    <row r="502" spans="1:8" ht="15" customHeight="1" x14ac:dyDescent="0.25">
      <c r="A502" s="4">
        <v>89788</v>
      </c>
      <c r="B502" s="4" t="str">
        <f>VLOOKUP(A502,'[2]Current Month Status'!$B:$C,2,FALSE)</f>
        <v>078537</v>
      </c>
      <c r="C502" s="6" t="str">
        <f>VLOOKUP(A502,'[2]Current Month Status'!$B:$D,3,FALSE)</f>
        <v>Imagine Prep Superstition, Inc.</v>
      </c>
      <c r="D502" s="5">
        <v>238084.42</v>
      </c>
      <c r="E502" s="4"/>
      <c r="F502" s="5"/>
      <c r="H502"/>
    </row>
    <row r="503" spans="1:8" ht="15" customHeight="1" x14ac:dyDescent="0.25">
      <c r="A503" s="4">
        <v>89790</v>
      </c>
      <c r="B503" s="4" t="str">
        <f>VLOOKUP(A503,'[2]Current Month Status'!$B:$C,2,FALSE)</f>
        <v>078538</v>
      </c>
      <c r="C503" s="6" t="str">
        <f>VLOOKUP(A503,'[2]Current Month Status'!$B:$D,3,FALSE)</f>
        <v>Imagine Prep Surprise, Inc.</v>
      </c>
      <c r="D503" s="5">
        <v>259363.06</v>
      </c>
      <c r="E503" s="4"/>
      <c r="F503" s="5"/>
      <c r="H503"/>
    </row>
    <row r="504" spans="1:8" ht="15" customHeight="1" x14ac:dyDescent="0.25">
      <c r="A504" s="4">
        <v>90160</v>
      </c>
      <c r="B504" s="4" t="str">
        <f>VLOOKUP(A504,'[2]Current Month Status'!$B:$C,2,FALSE)</f>
        <v>078552</v>
      </c>
      <c r="C504" s="6" t="str">
        <f>VLOOKUP(A504,'[2]Current Month Status'!$B:$D,3,FALSE)</f>
        <v>Imagine Superstition Middle, Inc.</v>
      </c>
      <c r="D504" s="5">
        <v>100133.05</v>
      </c>
      <c r="E504" s="4"/>
      <c r="F504" s="5"/>
      <c r="H504"/>
    </row>
    <row r="505" spans="1:8" ht="15" customHeight="1" x14ac:dyDescent="0.25">
      <c r="A505" s="4">
        <v>91326</v>
      </c>
      <c r="B505" s="4" t="str">
        <f>VLOOKUP(A505,'[2]Current Month Status'!$B:$C,2,FALSE)</f>
        <v>078210</v>
      </c>
      <c r="C505" s="6" t="str">
        <f>VLOOKUP(A505,'[2]Current Month Status'!$B:$D,3,FALSE)</f>
        <v>Incito Schools</v>
      </c>
      <c r="D505" s="5">
        <v>186185.7</v>
      </c>
      <c r="E505" s="4"/>
      <c r="F505" s="5"/>
      <c r="H505"/>
    </row>
    <row r="506" spans="1:8" ht="15" customHeight="1" x14ac:dyDescent="0.25">
      <c r="A506" s="4">
        <v>90876</v>
      </c>
      <c r="B506" s="4" t="str">
        <f>VLOOKUP(A506,'[2]Current Month Status'!$B:$C,2,FALSE)</f>
        <v>108735</v>
      </c>
      <c r="C506" s="6" t="str">
        <f>VLOOKUP(A506,'[2]Current Month Status'!$B:$D,3,FALSE)</f>
        <v>Institute for Transformative Education, Inc.</v>
      </c>
      <c r="D506" s="5">
        <v>63010.58</v>
      </c>
      <c r="E506" s="4"/>
      <c r="F506" s="5"/>
      <c r="H506"/>
    </row>
    <row r="507" spans="1:8" ht="15" customHeight="1" x14ac:dyDescent="0.25">
      <c r="A507" s="4">
        <v>1000164</v>
      </c>
      <c r="B507" s="4" t="str">
        <f>VLOOKUP(A507,'[2]Current Month Status'!$B:$C,2,FALSE)</f>
        <v>078616</v>
      </c>
      <c r="C507" s="6" t="str">
        <f>VLOOKUP(A507,'[2]Current Month Status'!$B:$D,3,FALSE)</f>
        <v>Integrated Education Foundation, Inc.</v>
      </c>
      <c r="D507" s="5">
        <v>29875.22</v>
      </c>
      <c r="E507" s="4"/>
      <c r="F507" s="5"/>
      <c r="H507"/>
    </row>
    <row r="508" spans="1:8" ht="15" customHeight="1" x14ac:dyDescent="0.25">
      <c r="A508" s="4">
        <v>5174</v>
      </c>
      <c r="B508" s="4" t="str">
        <f>VLOOKUP(A508,'[2]Current Month Status'!$B:$C,2,FALSE)</f>
        <v>078751</v>
      </c>
      <c r="C508" s="6" t="str">
        <f>VLOOKUP(A508,'[2]Current Month Status'!$B:$D,3,FALSE)</f>
        <v>Integrity Education Incorporated</v>
      </c>
      <c r="D508" s="5">
        <v>22724.54</v>
      </c>
      <c r="E508" s="4"/>
      <c r="F508" s="5"/>
      <c r="H508"/>
    </row>
    <row r="509" spans="1:8" ht="15" customHeight="1" x14ac:dyDescent="0.25">
      <c r="A509" s="4">
        <v>4352</v>
      </c>
      <c r="B509" s="4" t="str">
        <f>VLOOKUP(A509,'[2]Current Month Status'!$B:$C,2,FALSE)</f>
        <v>078741</v>
      </c>
      <c r="C509" s="6" t="str">
        <f>VLOOKUP(A509,'[2]Current Month Status'!$B:$D,3,FALSE)</f>
        <v>Intelli-School, Inc.</v>
      </c>
      <c r="D509" s="5">
        <v>76358.53</v>
      </c>
      <c r="E509" s="4"/>
      <c r="F509" s="5"/>
      <c r="H509"/>
    </row>
    <row r="510" spans="1:8" ht="15" customHeight="1" x14ac:dyDescent="0.25">
      <c r="A510" s="4">
        <v>4334</v>
      </c>
      <c r="B510" s="4" t="str">
        <f>VLOOKUP(A510,'[2]Current Month Status'!$B:$C,2,FALSE)</f>
        <v>078710</v>
      </c>
      <c r="C510" s="6" t="str">
        <f>VLOOKUP(A510,'[2]Current Month Status'!$B:$D,3,FALSE)</f>
        <v>International Commerce Secondary Schools, Inc.</v>
      </c>
      <c r="D510" s="5">
        <v>192834.59</v>
      </c>
      <c r="E510" s="4"/>
      <c r="F510" s="5"/>
      <c r="H510"/>
    </row>
    <row r="511" spans="1:8" ht="15" customHeight="1" x14ac:dyDescent="0.25">
      <c r="A511" s="4">
        <v>79063</v>
      </c>
      <c r="B511" s="4" t="str">
        <f>VLOOKUP(A511,'[2]Current Month Status'!$B:$C,2,FALSE)</f>
        <v>078795</v>
      </c>
      <c r="C511" s="6" t="str">
        <f>VLOOKUP(A511,'[2]Current Month Status'!$B:$D,3,FALSE)</f>
        <v>James Madison Preparatory School</v>
      </c>
      <c r="D511" s="5">
        <v>137502.93</v>
      </c>
      <c r="E511" s="4"/>
      <c r="F511" s="5"/>
      <c r="H511"/>
    </row>
    <row r="512" spans="1:8" ht="15" customHeight="1" x14ac:dyDescent="0.25">
      <c r="A512" s="4">
        <v>79475</v>
      </c>
      <c r="B512" s="4" t="str">
        <f>VLOOKUP(A512,'[2]Current Month Status'!$B:$C,2,FALSE)</f>
        <v>078928</v>
      </c>
      <c r="C512" s="6" t="str">
        <f>VLOOKUP(A512,'[2]Current Month Status'!$B:$D,3,FALSE)</f>
        <v>James Sandoval Preparatory High School</v>
      </c>
      <c r="D512" s="5">
        <v>31916.9</v>
      </c>
      <c r="E512" s="4"/>
      <c r="F512" s="5"/>
      <c r="H512"/>
    </row>
    <row r="513" spans="1:8" ht="15" customHeight="1" x14ac:dyDescent="0.25">
      <c r="A513" s="4">
        <v>79064</v>
      </c>
      <c r="B513" s="4" t="str">
        <f>VLOOKUP(A513,'[2]Current Month Status'!$B:$C,2,FALSE)</f>
        <v>148759</v>
      </c>
      <c r="C513" s="6" t="str">
        <f>VLOOKUP(A513,'[2]Current Month Status'!$B:$D,3,FALSE)</f>
        <v>Juniper Tree Academy</v>
      </c>
      <c r="D513" s="5">
        <v>504703.06</v>
      </c>
      <c r="E513" s="4"/>
      <c r="F513" s="5"/>
      <c r="H513"/>
    </row>
    <row r="514" spans="1:8" ht="15" customHeight="1" x14ac:dyDescent="0.25">
      <c r="A514" s="4">
        <v>91329</v>
      </c>
      <c r="B514" s="4" t="str">
        <f>VLOOKUP(A514,'[2]Current Month Status'!$B:$C,2,FALSE)</f>
        <v>078240</v>
      </c>
      <c r="C514" s="6" t="str">
        <f>VLOOKUP(A514,'[2]Current Month Status'!$B:$D,3,FALSE)</f>
        <v>Kaizen Education Foundation dba Advance U</v>
      </c>
      <c r="D514" s="5">
        <v>32426.89</v>
      </c>
      <c r="E514" s="4"/>
      <c r="F514" s="5"/>
      <c r="H514"/>
    </row>
    <row r="515" spans="1:8" ht="15" customHeight="1" x14ac:dyDescent="0.25">
      <c r="A515" s="4">
        <v>92989</v>
      </c>
      <c r="B515" s="4" t="str">
        <f>VLOOKUP(A515,'[2]Current Month Status'!$B:$C,2,FALSE)</f>
        <v>128704</v>
      </c>
      <c r="C515" s="6" t="str">
        <f>VLOOKUP(A515,'[2]Current Month Status'!$B:$D,3,FALSE)</f>
        <v>Kaizen Education Foundation dba Colegio Petite Phoenix</v>
      </c>
      <c r="D515" s="5">
        <v>121587.12</v>
      </c>
      <c r="E515" s="4"/>
      <c r="F515" s="5"/>
      <c r="H515"/>
    </row>
    <row r="516" spans="1:8" ht="15" customHeight="1" x14ac:dyDescent="0.25">
      <c r="A516" s="4">
        <v>91328</v>
      </c>
      <c r="B516" s="4" t="str">
        <f>VLOOKUP(A516,'[2]Current Month Status'!$B:$C,2,FALSE)</f>
        <v>078230</v>
      </c>
      <c r="C516" s="6" t="str">
        <f>VLOOKUP(A516,'[2]Current Month Status'!$B:$D,3,FALSE)</f>
        <v>Kaizen Education Foundation dba Discover U Elementary School</v>
      </c>
      <c r="D516" s="5">
        <v>78050.89</v>
      </c>
      <c r="E516" s="4"/>
      <c r="F516" s="5"/>
      <c r="H516"/>
    </row>
    <row r="517" spans="1:8" ht="15" customHeight="1" x14ac:dyDescent="0.25">
      <c r="A517" s="4">
        <v>4342</v>
      </c>
      <c r="B517" s="4" t="str">
        <f>VLOOKUP(A517,'[2]Current Month Status'!$B:$C,2,FALSE)</f>
        <v>078718</v>
      </c>
      <c r="C517" s="6" t="str">
        <f>VLOOKUP(A517,'[2]Current Month Status'!$B:$D,3,FALSE)</f>
        <v>Kaizen Education Foundation dba El Dorado High School</v>
      </c>
      <c r="D517" s="5">
        <v>357265.47</v>
      </c>
      <c r="E517" s="4"/>
      <c r="F517" s="5"/>
      <c r="H517"/>
    </row>
    <row r="518" spans="1:8" ht="15" customHeight="1" x14ac:dyDescent="0.25">
      <c r="A518" s="4">
        <v>90333</v>
      </c>
      <c r="B518" s="4" t="str">
        <f>VLOOKUP(A518,'[2]Current Month Status'!$B:$C,2,FALSE)</f>
        <v>078570</v>
      </c>
      <c r="C518" s="6" t="str">
        <f>VLOOKUP(A518,'[2]Current Month Status'!$B:$D,3,FALSE)</f>
        <v>Kaizen Education Foundation dba Gilbert Arts Academy</v>
      </c>
      <c r="D518" s="5">
        <v>88639.89</v>
      </c>
      <c r="E518" s="4"/>
      <c r="F518" s="5"/>
      <c r="H518"/>
    </row>
    <row r="519" spans="1:8" ht="15" customHeight="1" x14ac:dyDescent="0.25">
      <c r="A519" s="4">
        <v>90535</v>
      </c>
      <c r="B519" s="4" t="str">
        <f>VLOOKUP(A519,'[2]Current Month Status'!$B:$C,2,FALSE)</f>
        <v>078580</v>
      </c>
      <c r="C519" s="6" t="str">
        <f>VLOOKUP(A519,'[2]Current Month Status'!$B:$D,3,FALSE)</f>
        <v>Kaizen Education Foundation dba Havasu Preparatory Academy</v>
      </c>
      <c r="D519" s="5">
        <v>123896.07</v>
      </c>
      <c r="E519" s="4"/>
      <c r="F519" s="5"/>
      <c r="H519"/>
    </row>
    <row r="520" spans="1:8" ht="15" customHeight="1" x14ac:dyDescent="0.25">
      <c r="A520" s="4">
        <v>90334</v>
      </c>
      <c r="B520" s="4" t="str">
        <f>VLOOKUP(A520,'[2]Current Month Status'!$B:$C,2,FALSE)</f>
        <v>078571</v>
      </c>
      <c r="C520" s="6" t="str">
        <f>VLOOKUP(A520,'[2]Current Month Status'!$B:$D,3,FALSE)</f>
        <v>Kaizen Education Foundation dba Liberty Arts Academy</v>
      </c>
      <c r="D520" s="5">
        <v>159817.68</v>
      </c>
      <c r="E520" s="4"/>
      <c r="F520" s="5"/>
      <c r="H520"/>
    </row>
    <row r="521" spans="1:8" ht="15" customHeight="1" x14ac:dyDescent="0.25">
      <c r="A521" s="4">
        <v>79882</v>
      </c>
      <c r="B521" s="4" t="str">
        <f>VLOOKUP(A521,'[2]Current Month Status'!$B:$C,2,FALSE)</f>
        <v>078949</v>
      </c>
      <c r="C521" s="6" t="str">
        <f>VLOOKUP(A521,'[2]Current Month Status'!$B:$D,3,FALSE)</f>
        <v>Kaizen Education Foundation dba Maya High School</v>
      </c>
      <c r="D521" s="5">
        <v>244847.84</v>
      </c>
      <c r="E521" s="4"/>
      <c r="F521" s="5"/>
      <c r="H521"/>
    </row>
    <row r="522" spans="1:8" ht="15" customHeight="1" x14ac:dyDescent="0.25">
      <c r="A522" s="4">
        <v>90548</v>
      </c>
      <c r="B522" s="4" t="str">
        <f>VLOOKUP(A522,'[2]Current Month Status'!$B:$C,2,FALSE)</f>
        <v>078576</v>
      </c>
      <c r="C522" s="6" t="str">
        <f>VLOOKUP(A522,'[2]Current Month Status'!$B:$D,3,FALSE)</f>
        <v>Kaizen Education Foundation dba Mission Heights Preparatory High School</v>
      </c>
      <c r="D522" s="5">
        <v>248251.44</v>
      </c>
      <c r="E522" s="4"/>
      <c r="F522" s="5"/>
      <c r="H522"/>
    </row>
    <row r="523" spans="1:8" ht="15" customHeight="1" x14ac:dyDescent="0.25">
      <c r="A523" s="4">
        <v>79880</v>
      </c>
      <c r="B523" s="4" t="str">
        <f>VLOOKUP(A523,'[2]Current Month Status'!$B:$C,2,FALSE)</f>
        <v>108706</v>
      </c>
      <c r="C523" s="6" t="str">
        <f>VLOOKUP(A523,'[2]Current Month Status'!$B:$D,3,FALSE)</f>
        <v>Kaizen Education Foundation dba Skyview High School</v>
      </c>
      <c r="D523" s="5">
        <v>149030.15</v>
      </c>
      <c r="E523" s="4"/>
      <c r="F523" s="5"/>
      <c r="H523"/>
    </row>
    <row r="524" spans="1:8" ht="15" customHeight="1" x14ac:dyDescent="0.25">
      <c r="A524" s="4">
        <v>79233</v>
      </c>
      <c r="B524" s="4" t="str">
        <f>VLOOKUP(A524,'[2]Current Month Status'!$B:$C,2,FALSE)</f>
        <v>078999</v>
      </c>
      <c r="C524" s="6" t="str">
        <f>VLOOKUP(A524,'[2]Current Month Status'!$B:$D,3,FALSE)</f>
        <v>Kaizen Education Foundation dba South Pointe Elementary School</v>
      </c>
      <c r="D524" s="5">
        <v>160682.01999999999</v>
      </c>
      <c r="E524" s="4"/>
      <c r="F524" s="5"/>
      <c r="H524"/>
    </row>
    <row r="525" spans="1:8" ht="15" customHeight="1" x14ac:dyDescent="0.25">
      <c r="A525" s="4">
        <v>78965</v>
      </c>
      <c r="B525" s="4" t="str">
        <f>VLOOKUP(A525,'[2]Current Month Status'!$B:$C,2,FALSE)</f>
        <v>078765</v>
      </c>
      <c r="C525" s="6" t="str">
        <f>VLOOKUP(A525,'[2]Current Month Status'!$B:$D,3,FALSE)</f>
        <v>Kaizen Education Foundation dba South Pointe Junior High School</v>
      </c>
      <c r="D525" s="5">
        <v>102531.95</v>
      </c>
      <c r="E525" s="4"/>
      <c r="F525" s="5"/>
      <c r="H525"/>
    </row>
    <row r="526" spans="1:8" ht="15" customHeight="1" x14ac:dyDescent="0.25">
      <c r="A526" s="4">
        <v>79876</v>
      </c>
      <c r="B526" s="4" t="str">
        <f>VLOOKUP(A526,'[2]Current Month Status'!$B:$C,2,FALSE)</f>
        <v>078952</v>
      </c>
      <c r="C526" s="6" t="str">
        <f>VLOOKUP(A526,'[2]Current Month Status'!$B:$D,3,FALSE)</f>
        <v>Kaizen Education Foundation dba Summit High School</v>
      </c>
      <c r="D526" s="5">
        <v>153135.32999999999</v>
      </c>
      <c r="E526" s="4"/>
      <c r="F526" s="5"/>
      <c r="H526"/>
    </row>
    <row r="527" spans="1:8" ht="15" customHeight="1" x14ac:dyDescent="0.25">
      <c r="A527" s="4">
        <v>79878</v>
      </c>
      <c r="B527" s="4" t="str">
        <f>VLOOKUP(A527,'[2]Current Month Status'!$B:$C,2,FALSE)</f>
        <v>078954</v>
      </c>
      <c r="C527" s="6" t="str">
        <f>VLOOKUP(A527,'[2]Current Month Status'!$B:$D,3,FALSE)</f>
        <v>Kaizen Education Foundation dba Tempe Accelerated High School</v>
      </c>
      <c r="D527" s="5">
        <v>49195.92</v>
      </c>
      <c r="E527" s="4"/>
      <c r="F527" s="5"/>
      <c r="H527"/>
    </row>
    <row r="528" spans="1:8" ht="15" customHeight="1" x14ac:dyDescent="0.25">
      <c r="A528" s="4">
        <v>90330</v>
      </c>
      <c r="B528" s="4" t="str">
        <f>VLOOKUP(A528,'[2]Current Month Status'!$B:$C,2,FALSE)</f>
        <v>078567</v>
      </c>
      <c r="C528" s="6" t="str">
        <f>VLOOKUP(A528,'[2]Current Month Status'!$B:$D,3,FALSE)</f>
        <v>Kaizen Education Foundation dba Vista Grove Preparatory Academy Elementary</v>
      </c>
      <c r="D528" s="5">
        <v>62163.03</v>
      </c>
      <c r="E528" s="4"/>
      <c r="F528" s="5"/>
      <c r="H528"/>
    </row>
    <row r="529" spans="1:8" ht="15" customHeight="1" x14ac:dyDescent="0.25">
      <c r="A529" s="4">
        <v>79871</v>
      </c>
      <c r="B529" s="4" t="str">
        <f>VLOOKUP(A529,'[2]Current Month Status'!$B:$C,2,FALSE)</f>
        <v>078946</v>
      </c>
      <c r="C529" s="6" t="str">
        <f>VLOOKUP(A529,'[2]Current Month Status'!$B:$D,3,FALSE)</f>
        <v>Kaizen Education Foundation dba Vista Grove Preparatory Academy Middle School</v>
      </c>
      <c r="D529" s="5">
        <v>20369.32</v>
      </c>
      <c r="E529" s="4"/>
      <c r="F529" s="5"/>
      <c r="H529"/>
    </row>
    <row r="530" spans="1:8" ht="15" customHeight="1" x14ac:dyDescent="0.25">
      <c r="A530" s="4">
        <v>79065</v>
      </c>
      <c r="B530" s="4" t="str">
        <f>VLOOKUP(A530,'[2]Current Month Status'!$B:$C,2,FALSE)</f>
        <v>138759</v>
      </c>
      <c r="C530" s="6" t="str">
        <f>VLOOKUP(A530,'[2]Current Month Status'!$B:$D,3,FALSE)</f>
        <v>Kestrel Schools, Inc.</v>
      </c>
      <c r="D530" s="5">
        <v>20615.09</v>
      </c>
      <c r="E530" s="4"/>
      <c r="F530" s="5"/>
      <c r="H530"/>
    </row>
    <row r="531" spans="1:8" ht="15" customHeight="1" x14ac:dyDescent="0.25">
      <c r="A531" s="4">
        <v>10878</v>
      </c>
      <c r="B531" s="4" t="str">
        <f>VLOOKUP(A531,'[2]Current Month Status'!$B:$C,2,FALSE)</f>
        <v>078779</v>
      </c>
      <c r="C531" s="6" t="str">
        <f>VLOOKUP(A531,'[2]Current Month Status'!$B:$D,3,FALSE)</f>
        <v>Keystone Montessori Charter School, Inc.</v>
      </c>
      <c r="D531" s="5">
        <v>147054.59</v>
      </c>
      <c r="E531" s="4"/>
      <c r="F531" s="5"/>
      <c r="H531"/>
    </row>
    <row r="532" spans="1:8" ht="15" customHeight="1" x14ac:dyDescent="0.25">
      <c r="A532" s="4">
        <v>79420</v>
      </c>
      <c r="B532" s="4" t="str">
        <f>VLOOKUP(A532,'[2]Current Month Status'!$B:$C,2,FALSE)</f>
        <v>108784</v>
      </c>
      <c r="C532" s="6" t="str">
        <f>VLOOKUP(A532,'[2]Current Month Status'!$B:$D,3,FALSE)</f>
        <v>Khalsa Family Services</v>
      </c>
      <c r="D532" s="5">
        <v>165018.5</v>
      </c>
      <c r="E532" s="4"/>
      <c r="F532" s="5"/>
      <c r="H532"/>
    </row>
    <row r="533" spans="1:8" ht="15" customHeight="1" x14ac:dyDescent="0.25">
      <c r="A533" s="4">
        <v>4360</v>
      </c>
      <c r="B533" s="4" t="str">
        <f>VLOOKUP(A533,'[2]Current Month Status'!$B:$C,2,FALSE)</f>
        <v>078759</v>
      </c>
      <c r="C533" s="6" t="str">
        <f>VLOOKUP(A533,'[2]Current Month Status'!$B:$D,3,FALSE)</f>
        <v>Khalsa Montessori Elementary Schools</v>
      </c>
      <c r="D533" s="5">
        <v>93142.24</v>
      </c>
      <c r="E533" s="4"/>
      <c r="F533" s="5"/>
      <c r="H533"/>
    </row>
    <row r="534" spans="1:8" ht="15" customHeight="1" x14ac:dyDescent="0.25">
      <c r="A534" s="4">
        <v>4383</v>
      </c>
      <c r="B534" s="4" t="str">
        <f>VLOOKUP(A534,'[2]Current Month Status'!$B:$C,2,FALSE)</f>
        <v>088620</v>
      </c>
      <c r="C534" s="6" t="str">
        <f>VLOOKUP(A534,'[2]Current Month Status'!$B:$D,3,FALSE)</f>
        <v>Kingman Academy Of Learning</v>
      </c>
      <c r="D534" s="5">
        <v>822616.29</v>
      </c>
      <c r="E534" s="4"/>
      <c r="F534" s="5"/>
      <c r="H534"/>
    </row>
    <row r="535" spans="1:8" ht="15" customHeight="1" x14ac:dyDescent="0.25">
      <c r="A535" s="4">
        <v>90900</v>
      </c>
      <c r="B535" s="4" t="str">
        <f>VLOOKUP(A535,'[2]Current Month Status'!$B:$C,2,FALSE)</f>
        <v>138503</v>
      </c>
      <c r="C535" s="6" t="str">
        <f>VLOOKUP(A535,'[2]Current Month Status'!$B:$D,3,FALSE)</f>
        <v>La Tierra Community School, Inc</v>
      </c>
      <c r="D535" s="5">
        <v>79563.08</v>
      </c>
      <c r="E535" s="4"/>
      <c r="F535" s="5"/>
      <c r="H535"/>
    </row>
    <row r="536" spans="1:8" ht="15" customHeight="1" x14ac:dyDescent="0.25">
      <c r="A536" s="4">
        <v>79967</v>
      </c>
      <c r="B536" s="4" t="str">
        <f>VLOOKUP(A536,'[2]Current Month Status'!$B:$C,2,FALSE)</f>
        <v>078968</v>
      </c>
      <c r="C536" s="6" t="str">
        <f>VLOOKUP(A536,'[2]Current Month Status'!$B:$D,3,FALSE)</f>
        <v>LEAD Charter Schools</v>
      </c>
      <c r="D536" s="5">
        <v>612294.76</v>
      </c>
      <c r="E536" s="4"/>
      <c r="F536" s="5"/>
      <c r="H536"/>
    </row>
    <row r="537" spans="1:8" ht="15" customHeight="1" x14ac:dyDescent="0.25">
      <c r="A537" s="4">
        <v>90637</v>
      </c>
      <c r="B537" s="4" t="str">
        <f>VLOOKUP(A537,'[2]Current Month Status'!$B:$C,2,FALSE)</f>
        <v>118708</v>
      </c>
      <c r="C537" s="6" t="str">
        <f>VLOOKUP(A537,'[2]Current Month Status'!$B:$D,3,FALSE)</f>
        <v>Leading Edge Academy Maricopa</v>
      </c>
      <c r="D537" s="5">
        <v>452566.39</v>
      </c>
      <c r="E537" s="4"/>
      <c r="F537" s="5"/>
      <c r="H537"/>
    </row>
    <row r="538" spans="1:8" ht="15" customHeight="1" x14ac:dyDescent="0.25">
      <c r="A538" s="4">
        <v>91174</v>
      </c>
      <c r="B538" s="4" t="str">
        <f>VLOOKUP(A538,'[2]Current Month Status'!$B:$C,2,FALSE)</f>
        <v>078101</v>
      </c>
      <c r="C538" s="6" t="str">
        <f>VLOOKUP(A538,'[2]Current Month Status'!$B:$D,3,FALSE)</f>
        <v>Leading Edge Academy Queen Creek</v>
      </c>
      <c r="D538" s="5">
        <v>209020.15</v>
      </c>
      <c r="E538" s="4"/>
      <c r="F538" s="5"/>
      <c r="H538"/>
    </row>
    <row r="539" spans="1:8" ht="15" customHeight="1" x14ac:dyDescent="0.25">
      <c r="A539" s="4">
        <v>87349</v>
      </c>
      <c r="B539" s="4" t="str">
        <f>VLOOKUP(A539,'[2]Current Month Status'!$B:$C,2,FALSE)</f>
        <v>078507</v>
      </c>
      <c r="C539" s="6" t="str">
        <f>VLOOKUP(A539,'[2]Current Month Status'!$B:$D,3,FALSE)</f>
        <v>Legacy Education Group</v>
      </c>
      <c r="D539" s="5">
        <v>138440.95000000001</v>
      </c>
      <c r="E539" s="4"/>
      <c r="F539" s="5"/>
      <c r="H539"/>
    </row>
    <row r="540" spans="1:8" ht="15" customHeight="1" x14ac:dyDescent="0.25">
      <c r="A540" s="4">
        <v>91135</v>
      </c>
      <c r="B540" s="4" t="str">
        <f>VLOOKUP(A540,'[2]Current Month Status'!$B:$C,2,FALSE)</f>
        <v>078416</v>
      </c>
      <c r="C540" s="6" t="str">
        <f>VLOOKUP(A540,'[2]Current Month Status'!$B:$D,3,FALSE)</f>
        <v>Legacy Traditional School - Avondale</v>
      </c>
      <c r="D540" s="5">
        <v>718740.01</v>
      </c>
      <c r="E540" s="4"/>
      <c r="F540" s="5"/>
      <c r="H540"/>
    </row>
    <row r="541" spans="1:8" ht="15" customHeight="1" x14ac:dyDescent="0.25">
      <c r="A541" s="4">
        <v>92199</v>
      </c>
      <c r="B541" s="4" t="str">
        <f>VLOOKUP(A541,'[2]Current Month Status'!$B:$C,2,FALSE)</f>
        <v>118718</v>
      </c>
      <c r="C541" s="6" t="str">
        <f>VLOOKUP(A541,'[2]Current Month Status'!$B:$D,3,FALSE)</f>
        <v>Legacy Traditional School - Casa Grande</v>
      </c>
      <c r="D541" s="5">
        <v>687423.19</v>
      </c>
      <c r="E541" s="4"/>
      <c r="F541" s="5"/>
      <c r="H541"/>
    </row>
    <row r="542" spans="1:8" ht="15" customHeight="1" x14ac:dyDescent="0.25">
      <c r="A542" s="4">
        <v>91133</v>
      </c>
      <c r="B542" s="4" t="str">
        <f>VLOOKUP(A542,'[2]Current Month Status'!$B:$C,2,FALSE)</f>
        <v>078417</v>
      </c>
      <c r="C542" s="6" t="str">
        <f>VLOOKUP(A542,'[2]Current Month Status'!$B:$D,3,FALSE)</f>
        <v>Legacy Traditional School - Chandler</v>
      </c>
      <c r="D542" s="5">
        <v>680953.95</v>
      </c>
      <c r="E542" s="4"/>
      <c r="F542" s="5"/>
      <c r="H542"/>
    </row>
    <row r="543" spans="1:8" ht="15" customHeight="1" x14ac:dyDescent="0.25">
      <c r="A543" s="4">
        <v>834265</v>
      </c>
      <c r="B543" s="4" t="str">
        <f>VLOOKUP(A543,'[2]Current Month Status'!$B:$C,2,FALSE)</f>
        <v>078413</v>
      </c>
      <c r="C543" s="6" t="str">
        <f>VLOOKUP(A543,'[2]Current Month Status'!$B:$D,3,FALSE)</f>
        <v>Legacy Traditional School - East Mesa</v>
      </c>
      <c r="D543" s="5">
        <v>465843.78</v>
      </c>
      <c r="E543" s="4"/>
      <c r="F543" s="5"/>
      <c r="H543"/>
    </row>
    <row r="544" spans="1:8" ht="15" customHeight="1" x14ac:dyDescent="0.25">
      <c r="A544" s="4">
        <v>92047</v>
      </c>
      <c r="B544" s="4" t="str">
        <f>VLOOKUP(A544,'[2]Current Month Status'!$B:$C,2,FALSE)</f>
        <v>078229</v>
      </c>
      <c r="C544" s="6" t="str">
        <f>VLOOKUP(A544,'[2]Current Month Status'!$B:$D,3,FALSE)</f>
        <v>Legacy Traditional School - Gilbert</v>
      </c>
      <c r="D544" s="5">
        <v>627294.77</v>
      </c>
      <c r="E544" s="4"/>
      <c r="F544" s="5"/>
      <c r="H544"/>
    </row>
    <row r="545" spans="1:8" ht="15" customHeight="1" x14ac:dyDescent="0.25">
      <c r="A545" s="4">
        <v>850100</v>
      </c>
      <c r="B545" s="4" t="str">
        <f>VLOOKUP(A545,'[2]Current Month Status'!$B:$C,2,FALSE)</f>
        <v>078408</v>
      </c>
      <c r="C545" s="6" t="str">
        <f>VLOOKUP(A545,'[2]Current Month Status'!$B:$D,3,FALSE)</f>
        <v>Legacy Traditional School - Glendale</v>
      </c>
      <c r="D545" s="5">
        <v>639685.81999999995</v>
      </c>
      <c r="E545" s="4"/>
      <c r="F545" s="5"/>
      <c r="H545"/>
    </row>
    <row r="546" spans="1:8" ht="15" customHeight="1" x14ac:dyDescent="0.25">
      <c r="A546" s="4">
        <v>1000283</v>
      </c>
      <c r="B546" s="4" t="str">
        <f>VLOOKUP(A546,'[2]Current Month Status'!$B:$C,2,FALSE)</f>
        <v>078635</v>
      </c>
      <c r="C546" s="6" t="str">
        <f>VLOOKUP(A546,'[2]Current Month Status'!$B:$D,3,FALSE)</f>
        <v>Legacy Traditional School - Goodyear</v>
      </c>
      <c r="D546" s="5">
        <v>256500.16</v>
      </c>
      <c r="E546" s="4"/>
      <c r="F546" s="5"/>
      <c r="H546"/>
    </row>
    <row r="547" spans="1:8" ht="15" customHeight="1" x14ac:dyDescent="0.25">
      <c r="A547" s="4">
        <v>91763</v>
      </c>
      <c r="B547" s="4" t="str">
        <f>VLOOKUP(A547,'[2]Current Month Status'!$B:$C,2,FALSE)</f>
        <v>078215</v>
      </c>
      <c r="C547" s="6" t="str">
        <f>VLOOKUP(A547,'[2]Current Month Status'!$B:$D,3,FALSE)</f>
        <v>Legacy Traditional School – Laveen Village</v>
      </c>
      <c r="D547" s="5">
        <v>582304.22</v>
      </c>
      <c r="E547" s="4"/>
      <c r="F547" s="5"/>
      <c r="H547"/>
    </row>
    <row r="548" spans="1:8" ht="15" customHeight="1" x14ac:dyDescent="0.25">
      <c r="A548" s="4">
        <v>88360</v>
      </c>
      <c r="B548" s="4" t="str">
        <f>VLOOKUP(A548,'[2]Current Month Status'!$B:$C,2,FALSE)</f>
        <v>118719</v>
      </c>
      <c r="C548" s="6" t="str">
        <f>VLOOKUP(A548,'[2]Current Month Status'!$B:$D,3,FALSE)</f>
        <v>Legacy Traditional School - Maricopa</v>
      </c>
      <c r="D548" s="5">
        <v>721383.38</v>
      </c>
      <c r="E548" s="4"/>
      <c r="F548" s="5"/>
      <c r="H548"/>
    </row>
    <row r="549" spans="1:8" ht="15" customHeight="1" x14ac:dyDescent="0.25">
      <c r="A549" s="4">
        <v>850101</v>
      </c>
      <c r="B549" s="4" t="str">
        <f>VLOOKUP(A549,'[2]Current Month Status'!$B:$C,2,FALSE)</f>
        <v>078409</v>
      </c>
      <c r="C549" s="6" t="str">
        <f>VLOOKUP(A549,'[2]Current Month Status'!$B:$D,3,FALSE)</f>
        <v>Legacy Traditional School - North Chandler</v>
      </c>
      <c r="D549" s="5">
        <v>505086.89</v>
      </c>
      <c r="E549" s="4"/>
      <c r="F549" s="5"/>
      <c r="H549"/>
    </row>
    <row r="550" spans="1:8" ht="15" customHeight="1" x14ac:dyDescent="0.25">
      <c r="A550" s="4">
        <v>91137</v>
      </c>
      <c r="B550" s="4" t="str">
        <f>VLOOKUP(A550,'[2]Current Month Status'!$B:$C,2,FALSE)</f>
        <v>108414</v>
      </c>
      <c r="C550" s="6" t="str">
        <f>VLOOKUP(A550,'[2]Current Month Status'!$B:$D,3,FALSE)</f>
        <v>Legacy Traditional School - Northwest Tucson</v>
      </c>
      <c r="D550" s="5">
        <v>664729.97</v>
      </c>
      <c r="E550" s="4"/>
      <c r="F550" s="5"/>
      <c r="H550"/>
    </row>
    <row r="551" spans="1:8" ht="15" customHeight="1" x14ac:dyDescent="0.25">
      <c r="A551" s="4">
        <v>850099</v>
      </c>
      <c r="B551" s="4" t="str">
        <f>VLOOKUP(A551,'[2]Current Month Status'!$B:$C,2,FALSE)</f>
        <v>078407</v>
      </c>
      <c r="C551" s="6" t="str">
        <f>VLOOKUP(A551,'[2]Current Month Status'!$B:$D,3,FALSE)</f>
        <v>Legacy Traditional School - Peoria</v>
      </c>
      <c r="D551" s="5">
        <v>373111.62</v>
      </c>
      <c r="E551" s="4"/>
      <c r="F551" s="5"/>
      <c r="H551"/>
    </row>
    <row r="552" spans="1:8" ht="15" customHeight="1" x14ac:dyDescent="0.25">
      <c r="A552" s="4">
        <v>873957</v>
      </c>
      <c r="B552" s="4" t="str">
        <f>VLOOKUP(A552,'[2]Current Month Status'!$B:$C,2,FALSE)</f>
        <v>078415</v>
      </c>
      <c r="C552" s="6" t="str">
        <f>VLOOKUP(A552,'[2]Current Month Status'!$B:$D,3,FALSE)</f>
        <v>Legacy Traditional School - Phoenix</v>
      </c>
      <c r="D552" s="5">
        <v>773156.23</v>
      </c>
      <c r="E552" s="4"/>
      <c r="F552" s="5"/>
      <c r="H552"/>
    </row>
    <row r="553" spans="1:8" ht="15" customHeight="1" x14ac:dyDescent="0.25">
      <c r="A553" s="4">
        <v>92610</v>
      </c>
      <c r="B553" s="4" t="str">
        <f>VLOOKUP(A553,'[2]Current Month Status'!$B:$C,2,FALSE)</f>
        <v>118715</v>
      </c>
      <c r="C553" s="6" t="str">
        <f>VLOOKUP(A553,'[2]Current Month Status'!$B:$D,3,FALSE)</f>
        <v>Legacy Traditional School - Queen Creek</v>
      </c>
      <c r="D553" s="5">
        <v>742092.11</v>
      </c>
      <c r="E553" s="4"/>
      <c r="F553" s="5"/>
      <c r="H553"/>
    </row>
    <row r="554" spans="1:8" ht="15" customHeight="1" x14ac:dyDescent="0.25">
      <c r="A554" s="4">
        <v>92879</v>
      </c>
      <c r="B554" s="4" t="str">
        <f>VLOOKUP(A554,'[2]Current Month Status'!$B:$C,2,FALSE)</f>
        <v>078274</v>
      </c>
      <c r="C554" s="6" t="str">
        <f>VLOOKUP(A554,'[2]Current Month Status'!$B:$D,3,FALSE)</f>
        <v>Legacy Traditional School - Surprise</v>
      </c>
      <c r="D554" s="5">
        <v>1082017.81</v>
      </c>
      <c r="E554" s="4"/>
      <c r="F554" s="5"/>
      <c r="H554"/>
    </row>
    <row r="555" spans="1:8" ht="15" customHeight="1" x14ac:dyDescent="0.25">
      <c r="A555" s="4">
        <v>92730</v>
      </c>
      <c r="B555" s="4" t="str">
        <f>VLOOKUP(A555,'[2]Current Month Status'!$B:$C,2,FALSE)</f>
        <v>108738</v>
      </c>
      <c r="C555" s="6" t="str">
        <f>VLOOKUP(A555,'[2]Current Month Status'!$B:$D,3,FALSE)</f>
        <v>Leman Academy of Excellence, Inc.</v>
      </c>
      <c r="D555" s="5">
        <v>1784889.49</v>
      </c>
      <c r="E555" s="4"/>
      <c r="F555" s="5"/>
      <c r="H555"/>
    </row>
    <row r="556" spans="1:8" ht="15" customHeight="1" x14ac:dyDescent="0.25">
      <c r="A556" s="4">
        <v>4216</v>
      </c>
      <c r="B556" s="4" t="str">
        <f>VLOOKUP(A556,'[2]Current Month Status'!$B:$C,2,FALSE)</f>
        <v>048750</v>
      </c>
      <c r="C556" s="6" t="str">
        <f>VLOOKUP(A556,'[2]Current Month Status'!$B:$D,3,FALSE)</f>
        <v>Liberty High School</v>
      </c>
      <c r="D556" s="5">
        <v>79251.61</v>
      </c>
      <c r="E556" s="4"/>
      <c r="F556" s="5"/>
      <c r="H556"/>
    </row>
    <row r="557" spans="1:8" ht="15" customHeight="1" x14ac:dyDescent="0.25">
      <c r="A557" s="4">
        <v>10968</v>
      </c>
      <c r="B557" s="4" t="str">
        <f>VLOOKUP(A557,'[2]Current Month Status'!$B:$C,2,FALSE)</f>
        <v>078784</v>
      </c>
      <c r="C557" s="6" t="str">
        <f>VLOOKUP(A557,'[2]Current Month Status'!$B:$D,3,FALSE)</f>
        <v>Liberty Traditional Charter School</v>
      </c>
      <c r="D557" s="5">
        <v>307528.95</v>
      </c>
      <c r="E557" s="4"/>
      <c r="F557" s="5"/>
      <c r="H557"/>
    </row>
    <row r="558" spans="1:8" ht="15" customHeight="1" x14ac:dyDescent="0.25">
      <c r="A558" s="4">
        <v>90754</v>
      </c>
      <c r="B558" s="4" t="str">
        <f>VLOOKUP(A558,'[2]Current Month Status'!$B:$C,2,FALSE)</f>
        <v>108908</v>
      </c>
      <c r="C558" s="6" t="str">
        <f>VLOOKUP(A558,'[2]Current Month Status'!$B:$D,3,FALSE)</f>
        <v>Lifelong Learning Research Institute, Inc.</v>
      </c>
      <c r="D558" s="5">
        <v>4568.0200000000004</v>
      </c>
      <c r="E558" s="4"/>
      <c r="F558" s="5"/>
      <c r="H558"/>
    </row>
    <row r="559" spans="1:8" ht="15" customHeight="1" x14ac:dyDescent="0.25">
      <c r="A559" s="4">
        <v>79926</v>
      </c>
      <c r="B559" s="4" t="str">
        <f>VLOOKUP(A559,'[2]Current Month Status'!$B:$C,2,FALSE)</f>
        <v>108708</v>
      </c>
      <c r="C559" s="6" t="str">
        <f>VLOOKUP(A559,'[2]Current Month Status'!$B:$D,3,FALSE)</f>
        <v>Lifelong Learning Research Institute, Inc.</v>
      </c>
      <c r="D559" s="5">
        <v>23658.81</v>
      </c>
      <c r="E559" s="4"/>
      <c r="F559" s="5"/>
      <c r="H559"/>
    </row>
    <row r="560" spans="1:8" ht="15" customHeight="1" x14ac:dyDescent="0.25">
      <c r="A560" s="4">
        <v>92657</v>
      </c>
      <c r="B560" s="4" t="str">
        <f>VLOOKUP(A560,'[2]Current Month Status'!$B:$C,2,FALSE)</f>
        <v>078235</v>
      </c>
      <c r="C560" s="6" t="str">
        <f>VLOOKUP(A560,'[2]Current Month Status'!$B:$D,3,FALSE)</f>
        <v>Lincoln Preparatory Academy</v>
      </c>
      <c r="D560" s="5">
        <v>326648.89</v>
      </c>
      <c r="E560" s="4"/>
      <c r="F560" s="5"/>
      <c r="H560"/>
    </row>
    <row r="561" spans="1:8" ht="15" customHeight="1" x14ac:dyDescent="0.25">
      <c r="A561" s="4">
        <v>79050</v>
      </c>
      <c r="B561" s="4" t="str">
        <f>VLOOKUP(A561,'[2]Current Month Status'!$B:$C,2,FALSE)</f>
        <v>078997</v>
      </c>
      <c r="C561" s="6" t="str">
        <f>VLOOKUP(A561,'[2]Current Month Status'!$B:$D,3,FALSE)</f>
        <v>Little Lamb Community School</v>
      </c>
      <c r="D561" s="5">
        <v>131626.04</v>
      </c>
      <c r="E561" s="4"/>
      <c r="F561" s="5"/>
      <c r="H561"/>
    </row>
    <row r="562" spans="1:8" ht="15" customHeight="1" x14ac:dyDescent="0.25">
      <c r="A562" s="4">
        <v>91935</v>
      </c>
      <c r="B562" s="4" t="str">
        <f>VLOOKUP(A562,'[2]Current Month Status'!$B:$C,2,FALSE)</f>
        <v>078219</v>
      </c>
      <c r="C562" s="6" t="str">
        <f>VLOOKUP(A562,'[2]Current Month Status'!$B:$D,3,FALSE)</f>
        <v>Madison Highland Prep</v>
      </c>
      <c r="D562" s="5">
        <v>313391.62</v>
      </c>
      <c r="E562" s="4"/>
      <c r="F562" s="5"/>
      <c r="H562"/>
    </row>
    <row r="563" spans="1:8" ht="15" customHeight="1" x14ac:dyDescent="0.25">
      <c r="A563" s="4">
        <v>4314</v>
      </c>
      <c r="B563" s="4" t="str">
        <f>VLOOKUP(A563,'[2]Current Month Status'!$B:$C,2,FALSE)</f>
        <v>078647</v>
      </c>
      <c r="C563" s="6" t="str">
        <f>VLOOKUP(A563,'[2]Current Month Status'!$B:$D,3,FALSE)</f>
        <v>Maricopa County Community College District dba Gateway Early College High School</v>
      </c>
      <c r="D563" s="5">
        <v>130259.27</v>
      </c>
      <c r="E563" s="4"/>
      <c r="F563" s="5"/>
      <c r="H563"/>
    </row>
    <row r="564" spans="1:8" ht="15" customHeight="1" x14ac:dyDescent="0.25">
      <c r="A564" s="4">
        <v>10965</v>
      </c>
      <c r="B564" s="4" t="str">
        <f>VLOOKUP(A564,'[2]Current Month Status'!$B:$C,2,FALSE)</f>
        <v>138757</v>
      </c>
      <c r="C564" s="6" t="str">
        <f>VLOOKUP(A564,'[2]Current Month Status'!$B:$D,3,FALSE)</f>
        <v>Mary Ellen Halvorson Educational Foundation. dba: Tri-City Prep High School</v>
      </c>
      <c r="D564" s="5">
        <v>276323.09000000003</v>
      </c>
      <c r="E564" s="4"/>
      <c r="F564" s="5"/>
      <c r="H564"/>
    </row>
    <row r="565" spans="1:8" ht="15" customHeight="1" x14ac:dyDescent="0.25">
      <c r="A565" s="4">
        <v>90861</v>
      </c>
      <c r="B565" s="4" t="str">
        <f>VLOOKUP(A565,'[2]Current Month Status'!$B:$C,2,FALSE)</f>
        <v>078592</v>
      </c>
      <c r="C565" s="6" t="str">
        <f>VLOOKUP(A565,'[2]Current Month Status'!$B:$D,3,FALSE)</f>
        <v>Maryvale Preparatory Academy</v>
      </c>
      <c r="D565" s="5">
        <v>387953.79</v>
      </c>
      <c r="E565" s="4"/>
      <c r="F565" s="5"/>
      <c r="H565"/>
    </row>
    <row r="566" spans="1:8" ht="15" customHeight="1" x14ac:dyDescent="0.25">
      <c r="A566" s="4">
        <v>79499</v>
      </c>
      <c r="B566" s="4" t="str">
        <f>VLOOKUP(A566,'[2]Current Month Status'!$B:$C,2,FALSE)</f>
        <v>088759</v>
      </c>
      <c r="C566" s="6" t="str">
        <f>VLOOKUP(A566,'[2]Current Month Status'!$B:$D,3,FALSE)</f>
        <v>Masada Charter School, Inc.</v>
      </c>
      <c r="D566" s="5">
        <v>315396.3</v>
      </c>
      <c r="E566" s="4"/>
      <c r="F566" s="5"/>
      <c r="H566"/>
    </row>
    <row r="567" spans="1:8" ht="15" customHeight="1" x14ac:dyDescent="0.25">
      <c r="A567" s="4">
        <v>89852</v>
      </c>
      <c r="B567" s="4" t="str">
        <f>VLOOKUP(A567,'[2]Current Month Status'!$B:$C,2,FALSE)</f>
        <v>108798</v>
      </c>
      <c r="C567" s="6" t="str">
        <f>VLOOKUP(A567,'[2]Current Month Status'!$B:$D,3,FALSE)</f>
        <v>Math and Science Success Academy, Inc.</v>
      </c>
      <c r="D567" s="5">
        <v>319422.81</v>
      </c>
      <c r="E567" s="4"/>
      <c r="F567" s="5"/>
      <c r="H567"/>
    </row>
    <row r="568" spans="1:8" ht="15" customHeight="1" x14ac:dyDescent="0.25">
      <c r="A568" s="4">
        <v>81174</v>
      </c>
      <c r="B568" s="4" t="str">
        <f>VLOOKUP(A568,'[2]Current Month Status'!$B:$C,2,FALSE)</f>
        <v>078743</v>
      </c>
      <c r="C568" s="6" t="str">
        <f>VLOOKUP(A568,'[2]Current Month Status'!$B:$D,3,FALSE)</f>
        <v>MCCCD on behalf of Phoenix College Preparatory Academy</v>
      </c>
      <c r="D568" s="5">
        <v>144878.51999999999</v>
      </c>
      <c r="E568" s="4"/>
      <c r="F568" s="5"/>
      <c r="H568"/>
    </row>
    <row r="569" spans="1:8" ht="15" customHeight="1" x14ac:dyDescent="0.25">
      <c r="A569" s="4">
        <v>5181</v>
      </c>
      <c r="B569" s="4" t="str">
        <f>VLOOKUP(A569,'[2]Current Month Status'!$B:$C,2,FALSE)</f>
        <v>078906</v>
      </c>
      <c r="C569" s="6" t="str">
        <f>VLOOKUP(A569,'[2]Current Month Status'!$B:$D,3,FALSE)</f>
        <v>Metropolitan Arts Institute, Inc.</v>
      </c>
      <c r="D569" s="5">
        <v>174568.73</v>
      </c>
      <c r="E569" s="4"/>
      <c r="F569" s="5"/>
      <c r="H569"/>
    </row>
    <row r="570" spans="1:8" ht="15" customHeight="1" x14ac:dyDescent="0.25">
      <c r="A570" s="4">
        <v>4463</v>
      </c>
      <c r="B570" s="4" t="str">
        <f>VLOOKUP(A570,'[2]Current Month Status'!$B:$C,2,FALSE)</f>
        <v>128703</v>
      </c>
      <c r="C570" s="6" t="str">
        <f>VLOOKUP(A570,'[2]Current Month Status'!$B:$D,3,FALSE)</f>
        <v>Mexicayotl Academy, Inc.</v>
      </c>
      <c r="D570" s="5">
        <v>150938.4</v>
      </c>
      <c r="E570" s="4"/>
      <c r="F570" s="5"/>
      <c r="H570"/>
    </row>
    <row r="571" spans="1:8" ht="15" customHeight="1" x14ac:dyDescent="0.25">
      <c r="A571" s="4">
        <v>79994</v>
      </c>
      <c r="B571" s="4" t="str">
        <f>VLOOKUP(A571,'[2]Current Month Status'!$B:$C,2,FALSE)</f>
        <v>078976</v>
      </c>
      <c r="C571" s="6" t="str">
        <f>VLOOKUP(A571,'[2]Current Month Status'!$B:$D,3,FALSE)</f>
        <v>Midtown Primary School</v>
      </c>
      <c r="D571" s="5">
        <v>80480.87</v>
      </c>
      <c r="E571" s="4"/>
      <c r="F571" s="5"/>
      <c r="H571"/>
    </row>
    <row r="572" spans="1:8" ht="15" customHeight="1" x14ac:dyDescent="0.25">
      <c r="A572" s="4">
        <v>79207</v>
      </c>
      <c r="B572" s="4" t="str">
        <f>VLOOKUP(A572,'[2]Current Month Status'!$B:$C,2,FALSE)</f>
        <v>078791</v>
      </c>
      <c r="C572" s="6" t="str">
        <f>VLOOKUP(A572,'[2]Current Month Status'!$B:$D,3,FALSE)</f>
        <v>Milestones Charter School</v>
      </c>
      <c r="D572" s="5">
        <v>122724.25</v>
      </c>
      <c r="E572" s="4"/>
      <c r="F572" s="5"/>
      <c r="H572"/>
    </row>
    <row r="573" spans="1:8" ht="15" customHeight="1" x14ac:dyDescent="0.25">
      <c r="A573" s="4">
        <v>4493</v>
      </c>
      <c r="B573" s="4" t="str">
        <f>VLOOKUP(A573,'[2]Current Month Status'!$B:$C,2,FALSE)</f>
        <v>138712</v>
      </c>
      <c r="C573" s="6" t="str">
        <f>VLOOKUP(A573,'[2]Current Month Status'!$B:$D,3,FALSE)</f>
        <v>Mingus Springs Charter School</v>
      </c>
      <c r="D573" s="5">
        <v>97946.28</v>
      </c>
      <c r="E573" s="4"/>
      <c r="F573" s="5"/>
      <c r="H573"/>
    </row>
    <row r="574" spans="1:8" ht="15" customHeight="1" x14ac:dyDescent="0.25">
      <c r="A574" s="4">
        <v>85516</v>
      </c>
      <c r="B574" s="4" t="str">
        <f>VLOOKUP(A574,'[2]Current Month Status'!$B:$C,2,FALSE)</f>
        <v>088703</v>
      </c>
      <c r="C574" s="6" t="str">
        <f>VLOOKUP(A574,'[2]Current Month Status'!$B:$D,3,FALSE)</f>
        <v>Mohave Accelerated Elementary School, Inc.</v>
      </c>
      <c r="D574" s="5">
        <v>303759.15000000002</v>
      </c>
      <c r="E574" s="4"/>
      <c r="F574" s="5"/>
      <c r="H574"/>
    </row>
    <row r="575" spans="1:8" ht="15" customHeight="1" x14ac:dyDescent="0.25">
      <c r="A575" s="4">
        <v>79498</v>
      </c>
      <c r="B575" s="4" t="str">
        <f>VLOOKUP(A575,'[2]Current Month Status'!$B:$C,2,FALSE)</f>
        <v>088758</v>
      </c>
      <c r="C575" s="6" t="str">
        <f>VLOOKUP(A575,'[2]Current Month Status'!$B:$D,3,FALSE)</f>
        <v>Mohave Accelerated Learning Center</v>
      </c>
      <c r="D575" s="5">
        <v>344317.83</v>
      </c>
      <c r="E575" s="4"/>
      <c r="F575" s="5"/>
      <c r="H575"/>
    </row>
    <row r="576" spans="1:8" ht="15" customHeight="1" x14ac:dyDescent="0.25">
      <c r="A576" s="4">
        <v>80011</v>
      </c>
      <c r="B576" s="4" t="str">
        <f>VLOOKUP(A576,'[2]Current Month Status'!$B:$C,2,FALSE)</f>
        <v>078977</v>
      </c>
      <c r="C576" s="6" t="str">
        <f>VLOOKUP(A576,'[2]Current Month Status'!$B:$D,3,FALSE)</f>
        <v>Montessori Academy, Inc.</v>
      </c>
      <c r="D576" s="5">
        <v>93722.85</v>
      </c>
      <c r="E576" s="4"/>
      <c r="F576" s="5"/>
      <c r="H576"/>
    </row>
    <row r="577" spans="1:8" ht="15" customHeight="1" x14ac:dyDescent="0.25">
      <c r="A577" s="4">
        <v>4359</v>
      </c>
      <c r="B577" s="4" t="str">
        <f>VLOOKUP(A577,'[2]Current Month Status'!$B:$C,2,FALSE)</f>
        <v>078758</v>
      </c>
      <c r="C577" s="6" t="str">
        <f>VLOOKUP(A577,'[2]Current Month Status'!$B:$D,3,FALSE)</f>
        <v>Montessori Day Public Schools Chartered, Inc.</v>
      </c>
      <c r="D577" s="5">
        <v>174620.76</v>
      </c>
      <c r="E577" s="4"/>
      <c r="F577" s="5"/>
      <c r="H577"/>
    </row>
    <row r="578" spans="1:8" ht="15" customHeight="1" x14ac:dyDescent="0.25">
      <c r="A578" s="4">
        <v>4363</v>
      </c>
      <c r="B578" s="4" t="str">
        <f>VLOOKUP(A578,'[2]Current Month Status'!$B:$C,2,FALSE)</f>
        <v>078763</v>
      </c>
      <c r="C578" s="6" t="str">
        <f>VLOOKUP(A578,'[2]Current Month Status'!$B:$D,3,FALSE)</f>
        <v>Montessori Education Centre Charter School</v>
      </c>
      <c r="D578" s="5">
        <v>361170.01</v>
      </c>
      <c r="E578" s="4"/>
      <c r="F578" s="5"/>
      <c r="H578"/>
    </row>
    <row r="579" spans="1:8" ht="15" customHeight="1" x14ac:dyDescent="0.25">
      <c r="A579" s="4">
        <v>79548</v>
      </c>
      <c r="B579" s="4" t="str">
        <f>VLOOKUP(A579,'[2]Current Month Status'!$B:$C,2,FALSE)</f>
        <v>078936</v>
      </c>
      <c r="C579" s="6" t="str">
        <f>VLOOKUP(A579,'[2]Current Month Status'!$B:$D,3,FALSE)</f>
        <v>Montessori House, Inc.</v>
      </c>
      <c r="D579" s="5">
        <v>32391.95</v>
      </c>
      <c r="E579" s="4"/>
      <c r="F579" s="5"/>
      <c r="H579"/>
    </row>
    <row r="580" spans="1:8" ht="15" customHeight="1" x14ac:dyDescent="0.25">
      <c r="A580" s="4">
        <v>4428</v>
      </c>
      <c r="B580" s="4" t="str">
        <f>VLOOKUP(A580,'[2]Current Month Status'!$B:$C,2,FALSE)</f>
        <v>108703</v>
      </c>
      <c r="C580" s="6" t="str">
        <f>VLOOKUP(A580,'[2]Current Month Status'!$B:$D,3,FALSE)</f>
        <v>Montessori Schoolhouse of Tucson, Inc.</v>
      </c>
      <c r="D580" s="5">
        <v>57261.02</v>
      </c>
      <c r="E580" s="4"/>
      <c r="F580" s="5"/>
      <c r="H580"/>
    </row>
    <row r="581" spans="1:8" ht="15" customHeight="1" x14ac:dyDescent="0.25">
      <c r="A581" s="4">
        <v>90192</v>
      </c>
      <c r="B581" s="4" t="str">
        <f>VLOOKUP(A581,'[2]Current Month Status'!$B:$C,2,FALSE)</f>
        <v>078556</v>
      </c>
      <c r="C581" s="6" t="str">
        <f>VLOOKUP(A581,'[2]Current Month Status'!$B:$D,3,FALSE)</f>
        <v>Morrison Education Group, Inc.</v>
      </c>
      <c r="D581" s="5">
        <v>274634.42</v>
      </c>
      <c r="E581" s="4"/>
      <c r="F581" s="5"/>
      <c r="H581"/>
    </row>
    <row r="582" spans="1:8" ht="15" customHeight="1" x14ac:dyDescent="0.25">
      <c r="A582" s="4">
        <v>78873</v>
      </c>
      <c r="B582" s="4" t="str">
        <f>VLOOKUP(A582,'[2]Current Month Status'!$B:$C,2,FALSE)</f>
        <v>138768</v>
      </c>
      <c r="C582" s="6" t="str">
        <f>VLOOKUP(A582,'[2]Current Month Status'!$B:$D,3,FALSE)</f>
        <v>Mountain Oak Charter School, Inc.</v>
      </c>
      <c r="D582" s="5">
        <v>4203.6400000000003</v>
      </c>
      <c r="E582" s="4"/>
      <c r="F582" s="5"/>
      <c r="H582"/>
    </row>
    <row r="583" spans="1:8" ht="15" customHeight="1" x14ac:dyDescent="0.25">
      <c r="A583" s="4">
        <v>10879</v>
      </c>
      <c r="B583" s="4" t="str">
        <f>VLOOKUP(A583,'[2]Current Month Status'!$B:$C,2,FALSE)</f>
        <v>108769</v>
      </c>
      <c r="C583" s="6" t="str">
        <f>VLOOKUP(A583,'[2]Current Month Status'!$B:$D,3,FALSE)</f>
        <v>Mountain Rose Academy, Inc.</v>
      </c>
      <c r="D583" s="5">
        <v>194432.09</v>
      </c>
      <c r="E583" s="4"/>
      <c r="F583" s="5"/>
      <c r="H583"/>
    </row>
    <row r="584" spans="1:8" ht="15" customHeight="1" x14ac:dyDescent="0.25">
      <c r="A584" s="4">
        <v>4203</v>
      </c>
      <c r="B584" s="4" t="str">
        <f>VLOOKUP(A584,'[2]Current Month Status'!$B:$C,2,FALSE)</f>
        <v>038751</v>
      </c>
      <c r="C584" s="6" t="str">
        <f>VLOOKUP(A584,'[2]Current Month Status'!$B:$D,3,FALSE)</f>
        <v>Mountain School, Inc.</v>
      </c>
      <c r="D584" s="5">
        <v>123168.11</v>
      </c>
      <c r="E584" s="4"/>
      <c r="F584" s="5"/>
      <c r="H584"/>
    </row>
    <row r="585" spans="1:8" ht="15" customHeight="1" x14ac:dyDescent="0.25">
      <c r="A585" s="4">
        <v>1000165</v>
      </c>
      <c r="B585" s="4" t="str">
        <f>VLOOKUP(A585,'[2]Current Month Status'!$B:$C,2,FALSE)</f>
        <v>078617</v>
      </c>
      <c r="C585" s="6" t="str">
        <f>VLOOKUP(A585,'[2]Current Month Status'!$B:$D,3,FALSE)</f>
        <v>New Horizon High School, Inc.</v>
      </c>
      <c r="D585" s="5">
        <v>76321.39</v>
      </c>
      <c r="E585" s="4"/>
      <c r="F585" s="5"/>
      <c r="H585"/>
    </row>
    <row r="586" spans="1:8" ht="15" customHeight="1" x14ac:dyDescent="0.25">
      <c r="A586" s="4">
        <v>4366</v>
      </c>
      <c r="B586" s="4" t="str">
        <f>VLOOKUP(A586,'[2]Current Month Status'!$B:$C,2,FALSE)</f>
        <v>078771</v>
      </c>
      <c r="C586" s="6" t="str">
        <f>VLOOKUP(A586,'[2]Current Month Status'!$B:$D,3,FALSE)</f>
        <v>New Horizon School for the Performing Arts</v>
      </c>
      <c r="D586" s="5">
        <v>95914.83</v>
      </c>
      <c r="E586" s="4"/>
      <c r="F586" s="5"/>
      <c r="H586"/>
    </row>
    <row r="587" spans="1:8" ht="15" customHeight="1" x14ac:dyDescent="0.25">
      <c r="A587" s="4">
        <v>320470</v>
      </c>
      <c r="B587" s="4" t="str">
        <f>VLOOKUP(A587,'[2]Current Month Status'!$B:$C,2,FALSE)</f>
        <v>078692</v>
      </c>
      <c r="C587" s="6" t="str">
        <f>VLOOKUP(A587,'[2]Current Month Status'!$B:$D,3,FALSE)</f>
        <v>New Learning Ventures, Inc.</v>
      </c>
      <c r="D587" s="5">
        <v>42648.79</v>
      </c>
      <c r="E587" s="4"/>
      <c r="F587" s="5"/>
      <c r="H587"/>
    </row>
    <row r="588" spans="1:8" ht="15" customHeight="1" x14ac:dyDescent="0.25">
      <c r="A588" s="4">
        <v>4316</v>
      </c>
      <c r="B588" s="4" t="str">
        <f>VLOOKUP(A588,'[2]Current Month Status'!$B:$C,2,FALSE)</f>
        <v>078903</v>
      </c>
      <c r="C588" s="6" t="str">
        <f>VLOOKUP(A588,'[2]Current Month Status'!$B:$D,3,FALSE)</f>
        <v>New School For The Arts</v>
      </c>
      <c r="D588" s="5">
        <v>130871.06</v>
      </c>
      <c r="E588" s="4"/>
      <c r="F588" s="5"/>
      <c r="H588"/>
    </row>
    <row r="589" spans="1:8" ht="15" customHeight="1" x14ac:dyDescent="0.25">
      <c r="A589" s="4">
        <v>80985</v>
      </c>
      <c r="B589" s="4" t="str">
        <f>VLOOKUP(A589,'[2]Current Month Status'!$B:$C,2,FALSE)</f>
        <v>078981</v>
      </c>
      <c r="C589" s="6" t="str">
        <f>VLOOKUP(A589,'[2]Current Month Status'!$B:$D,3,FALSE)</f>
        <v>New School for the Arts Middle School</v>
      </c>
      <c r="D589" s="5">
        <v>54711.99</v>
      </c>
      <c r="E589" s="4"/>
      <c r="F589" s="5"/>
      <c r="H589"/>
    </row>
    <row r="590" spans="1:8" ht="15" customHeight="1" x14ac:dyDescent="0.25">
      <c r="A590" s="4">
        <v>78882</v>
      </c>
      <c r="B590" s="4" t="str">
        <f>VLOOKUP(A590,'[2]Current Month Status'!$B:$C,2,FALSE)</f>
        <v>078760</v>
      </c>
      <c r="C590" s="6" t="str">
        <f>VLOOKUP(A590,'[2]Current Month Status'!$B:$D,3,FALSE)</f>
        <v>New World Educational Center</v>
      </c>
      <c r="D590" s="5">
        <v>145759.82</v>
      </c>
      <c r="E590" s="4"/>
      <c r="F590" s="5"/>
      <c r="H590"/>
    </row>
    <row r="591" spans="1:8" ht="15" customHeight="1" x14ac:dyDescent="0.25">
      <c r="A591" s="4">
        <v>10760</v>
      </c>
      <c r="B591" s="4" t="str">
        <f>VLOOKUP(A591,'[2]Current Month Status'!$B:$C,2,FALSE)</f>
        <v>078930</v>
      </c>
      <c r="C591" s="6" t="str">
        <f>VLOOKUP(A591,'[2]Current Month Status'!$B:$D,3,FALSE)</f>
        <v>Noah Webster Schools - Mesa</v>
      </c>
      <c r="D591" s="5">
        <v>431674</v>
      </c>
      <c r="E591" s="4"/>
      <c r="F591" s="5"/>
      <c r="H591"/>
    </row>
    <row r="592" spans="1:8" ht="15" customHeight="1" x14ac:dyDescent="0.25">
      <c r="A592" s="4">
        <v>92374</v>
      </c>
      <c r="B592" s="4" t="str">
        <f>VLOOKUP(A592,'[2]Current Month Status'!$B:$C,2,FALSE)</f>
        <v>078261</v>
      </c>
      <c r="C592" s="6" t="str">
        <f>VLOOKUP(A592,'[2]Current Month Status'!$B:$D,3,FALSE)</f>
        <v>Noah Webster Schools-Pima</v>
      </c>
      <c r="D592" s="5">
        <v>263444.12</v>
      </c>
      <c r="E592" s="4"/>
      <c r="F592" s="5"/>
      <c r="H592"/>
    </row>
    <row r="593" spans="1:8" ht="15" customHeight="1" x14ac:dyDescent="0.25">
      <c r="A593" s="4">
        <v>90879</v>
      </c>
      <c r="B593" s="4" t="str">
        <f>VLOOKUP(A593,'[2]Current Month Status'!$B:$C,2,FALSE)</f>
        <v>078584</v>
      </c>
      <c r="C593" s="6" t="str">
        <f>VLOOKUP(A593,'[2]Current Month Status'!$B:$D,3,FALSE)</f>
        <v>North Phoenix Preparatory Academy</v>
      </c>
      <c r="D593" s="5">
        <v>294200.48</v>
      </c>
      <c r="E593" s="4"/>
      <c r="F593" s="5"/>
      <c r="H593"/>
    </row>
    <row r="594" spans="1:8" ht="15" customHeight="1" x14ac:dyDescent="0.25">
      <c r="A594" s="4">
        <v>79701</v>
      </c>
      <c r="B594" s="4" t="str">
        <f>VLOOKUP(A594,'[2]Current Month Status'!$B:$C,2,FALSE)</f>
        <v>078945</v>
      </c>
      <c r="C594" s="6" t="str">
        <f>VLOOKUP(A594,'[2]Current Month Status'!$B:$D,3,FALSE)</f>
        <v>North Star Charter School, Inc.</v>
      </c>
      <c r="D594" s="5">
        <v>883170.75</v>
      </c>
      <c r="E594" s="4"/>
      <c r="F594" s="5"/>
      <c r="H594"/>
    </row>
    <row r="595" spans="1:8" ht="15" customHeight="1" x14ac:dyDescent="0.25">
      <c r="A595" s="4">
        <v>4204</v>
      </c>
      <c r="B595" s="4" t="str">
        <f>VLOOKUP(A595,'[2]Current Month Status'!$B:$C,2,FALSE)</f>
        <v>038701</v>
      </c>
      <c r="C595" s="6" t="str">
        <f>VLOOKUP(A595,'[2]Current Month Status'!$B:$D,3,FALSE)</f>
        <v>Northland Preparatory Academy</v>
      </c>
      <c r="D595" s="5">
        <v>433921.55</v>
      </c>
      <c r="E595" s="4"/>
      <c r="F595" s="5"/>
      <c r="H595"/>
    </row>
    <row r="596" spans="1:8" ht="15" customHeight="1" x14ac:dyDescent="0.25">
      <c r="A596" s="4">
        <v>79881</v>
      </c>
      <c r="B596" s="4" t="str">
        <f>VLOOKUP(A596,'[2]Current Month Status'!$B:$C,2,FALSE)</f>
        <v>108707</v>
      </c>
      <c r="C596" s="6" t="str">
        <f>VLOOKUP(A596,'[2]Current Month Status'!$B:$D,3,FALSE)</f>
        <v>Nosotros, Inc</v>
      </c>
      <c r="D596" s="5">
        <v>170632.28</v>
      </c>
      <c r="E596" s="4"/>
      <c r="F596" s="5"/>
      <c r="H596"/>
    </row>
    <row r="597" spans="1:8" ht="15" customHeight="1" x14ac:dyDescent="0.25">
      <c r="A597" s="4">
        <v>4323</v>
      </c>
      <c r="B597" s="4" t="str">
        <f>VLOOKUP(A597,'[2]Current Month Status'!$B:$C,2,FALSE)</f>
        <v>078767</v>
      </c>
      <c r="C597" s="6" t="str">
        <f>VLOOKUP(A597,'[2]Current Month Status'!$B:$D,3,FALSE)</f>
        <v>Ombudsman Educational Services, Ltd.,a subsidiary of Educational Services of Ame</v>
      </c>
      <c r="D597" s="5">
        <v>997145.05</v>
      </c>
      <c r="E597" s="4"/>
      <c r="F597" s="5"/>
      <c r="H597"/>
    </row>
    <row r="598" spans="1:8" ht="15" customHeight="1" x14ac:dyDescent="0.25">
      <c r="A598" s="4">
        <v>79503</v>
      </c>
      <c r="B598" s="4" t="str">
        <f>VLOOKUP(A598,'[2]Current Month Status'!$B:$C,2,FALSE)</f>
        <v>028751</v>
      </c>
      <c r="C598" s="6" t="str">
        <f>VLOOKUP(A598,'[2]Current Month Status'!$B:$D,3,FALSE)</f>
        <v>Omega Alpha Academy</v>
      </c>
      <c r="D598" s="5">
        <v>222812.05</v>
      </c>
      <c r="E598" s="4"/>
      <c r="F598" s="5"/>
      <c r="H598"/>
    </row>
    <row r="599" spans="1:8" ht="15" customHeight="1" x14ac:dyDescent="0.25">
      <c r="A599" s="4">
        <v>91238</v>
      </c>
      <c r="B599" s="4" t="str">
        <f>VLOOKUP(A599,'[2]Current Month Status'!$B:$C,2,FALSE)</f>
        <v>108512</v>
      </c>
      <c r="C599" s="6" t="str">
        <f>VLOOKUP(A599,'[2]Current Month Status'!$B:$D,3,FALSE)</f>
        <v>Open Doors Community School, Inc.</v>
      </c>
      <c r="D599" s="5">
        <v>66094.33</v>
      </c>
      <c r="E599" s="4"/>
      <c r="F599" s="5"/>
      <c r="H599"/>
    </row>
    <row r="600" spans="1:8" ht="15" customHeight="1" x14ac:dyDescent="0.25">
      <c r="A600" s="4">
        <v>6235</v>
      </c>
      <c r="B600" s="4" t="str">
        <f>VLOOKUP(A600,'[2]Current Month Status'!$B:$C,2,FALSE)</f>
        <v>078907</v>
      </c>
      <c r="C600" s="6" t="str">
        <f>VLOOKUP(A600,'[2]Current Month Status'!$B:$D,3,FALSE)</f>
        <v>P.L.C. Charter Schools</v>
      </c>
      <c r="D600" s="5">
        <v>701222.35</v>
      </c>
      <c r="E600" s="4"/>
      <c r="F600" s="5"/>
      <c r="H600"/>
    </row>
    <row r="601" spans="1:8" ht="15" customHeight="1" x14ac:dyDescent="0.25">
      <c r="A601" s="4">
        <v>79068</v>
      </c>
      <c r="B601" s="4" t="str">
        <f>VLOOKUP(A601,'[2]Current Month Status'!$B:$C,2,FALSE)</f>
        <v>138758</v>
      </c>
      <c r="C601" s="6" t="str">
        <f>VLOOKUP(A601,'[2]Current Month Status'!$B:$D,3,FALSE)</f>
        <v>PACE Preparatory Academy, Inc.</v>
      </c>
      <c r="D601" s="5">
        <v>85924.59</v>
      </c>
      <c r="E601" s="4"/>
      <c r="F601" s="5"/>
      <c r="H601"/>
    </row>
    <row r="602" spans="1:8" ht="15" customHeight="1" x14ac:dyDescent="0.25">
      <c r="A602" s="4">
        <v>79086</v>
      </c>
      <c r="B602" s="4" t="str">
        <f>VLOOKUP(A602,'[2]Current Month Status'!$B:$C,2,FALSE)</f>
        <v>038753</v>
      </c>
      <c r="C602" s="6" t="str">
        <f>VLOOKUP(A602,'[2]Current Month Status'!$B:$D,3,FALSE)</f>
        <v>Painted Desert Demonstration Projects, Inc.</v>
      </c>
      <c r="D602" s="5">
        <v>59547.45</v>
      </c>
      <c r="E602" s="4"/>
      <c r="F602" s="5"/>
      <c r="H602"/>
    </row>
    <row r="603" spans="1:8" ht="15" customHeight="1" x14ac:dyDescent="0.25">
      <c r="A603" s="4">
        <v>123733</v>
      </c>
      <c r="B603" s="4" t="str">
        <f>VLOOKUP(A603,'[2]Current Month Status'!$B:$C,2,FALSE)</f>
        <v>078278</v>
      </c>
      <c r="C603" s="6" t="str">
        <f>VLOOKUP(A603,'[2]Current Month Status'!$B:$D,3,FALSE)</f>
        <v>Painted Desert Montessori, LLC</v>
      </c>
      <c r="D603" s="5">
        <v>240148.05</v>
      </c>
      <c r="E603" s="4"/>
      <c r="F603" s="5"/>
      <c r="H603"/>
    </row>
    <row r="604" spans="1:8" ht="15" customHeight="1" x14ac:dyDescent="0.25">
      <c r="A604" s="4">
        <v>10967</v>
      </c>
      <c r="B604" s="4" t="str">
        <f>VLOOKUP(A604,'[2]Current Month Status'!$B:$C,2,FALSE)</f>
        <v>138756</v>
      </c>
      <c r="C604" s="6" t="str">
        <f>VLOOKUP(A604,'[2]Current Month Status'!$B:$D,3,FALSE)</f>
        <v>Painted Pony Ranch Charter School</v>
      </c>
      <c r="D604" s="5">
        <v>51443</v>
      </c>
      <c r="E604" s="4"/>
      <c r="F604" s="5"/>
      <c r="H604"/>
    </row>
    <row r="605" spans="1:8" ht="15" customHeight="1" x14ac:dyDescent="0.25">
      <c r="A605" s="4">
        <v>79578</v>
      </c>
      <c r="B605" s="4" t="str">
        <f>VLOOKUP(A605,'[2]Current Month Status'!$B:$C,2,FALSE)</f>
        <v>078940</v>
      </c>
      <c r="C605" s="6" t="str">
        <f>VLOOKUP(A605,'[2]Current Month Status'!$B:$D,3,FALSE)</f>
        <v>Pan-American Elementary Charter</v>
      </c>
      <c r="D605" s="5">
        <v>441673.09</v>
      </c>
      <c r="E605" s="4"/>
      <c r="F605" s="5"/>
      <c r="H605"/>
    </row>
    <row r="606" spans="1:8" ht="15" customHeight="1" x14ac:dyDescent="0.25">
      <c r="A606" s="4">
        <v>5180</v>
      </c>
      <c r="B606" s="4" t="str">
        <f>VLOOKUP(A606,'[2]Current Month Status'!$B:$C,2,FALSE)</f>
        <v>078912</v>
      </c>
      <c r="C606" s="6" t="str">
        <f>VLOOKUP(A606,'[2]Current Month Status'!$B:$D,3,FALSE)</f>
        <v>Paragon Management, Inc.</v>
      </c>
      <c r="D606" s="5">
        <v>1606108.03</v>
      </c>
      <c r="E606" s="4"/>
      <c r="F606" s="5"/>
      <c r="H606"/>
    </row>
    <row r="607" spans="1:8" ht="15" customHeight="1" x14ac:dyDescent="0.25">
      <c r="A607" s="4">
        <v>79205</v>
      </c>
      <c r="B607" s="4" t="str">
        <f>VLOOKUP(A607,'[2]Current Month Status'!$B:$C,2,FALSE)</f>
        <v>078905</v>
      </c>
      <c r="C607" s="6" t="str">
        <f>VLOOKUP(A607,'[2]Current Month Status'!$B:$D,3,FALSE)</f>
        <v>Paramount Education Studies Inc</v>
      </c>
      <c r="D607" s="5">
        <v>90205.95</v>
      </c>
      <c r="E607" s="4"/>
      <c r="F607" s="5"/>
      <c r="H607"/>
    </row>
    <row r="608" spans="1:8" ht="15" customHeight="1" x14ac:dyDescent="0.25">
      <c r="A608" s="4">
        <v>10970</v>
      </c>
      <c r="B608" s="4" t="str">
        <f>VLOOKUP(A608,'[2]Current Month Status'!$B:$C,2,FALSE)</f>
        <v>138755</v>
      </c>
      <c r="C608" s="6" t="str">
        <f>VLOOKUP(A608,'[2]Current Month Status'!$B:$D,3,FALSE)</f>
        <v>Park View School, Inc.</v>
      </c>
      <c r="D608" s="5">
        <v>30784.95</v>
      </c>
      <c r="E608" s="4"/>
      <c r="F608" s="5"/>
      <c r="H608"/>
    </row>
    <row r="609" spans="1:8" ht="15" customHeight="1" x14ac:dyDescent="0.25">
      <c r="A609" s="4">
        <v>79953</v>
      </c>
      <c r="B609" s="4" t="str">
        <f>VLOOKUP(A609,'[2]Current Month Status'!$B:$C,2,FALSE)</f>
        <v>078963</v>
      </c>
      <c r="C609" s="6" t="str">
        <f>VLOOKUP(A609,'[2]Current Month Status'!$B:$D,3,FALSE)</f>
        <v>PAS Charter, Inc., dba Intelli-School</v>
      </c>
      <c r="D609" s="5">
        <v>162177.12</v>
      </c>
      <c r="E609" s="4"/>
      <c r="F609" s="5"/>
      <c r="H609"/>
    </row>
    <row r="610" spans="1:8" ht="15" customHeight="1" x14ac:dyDescent="0.25">
      <c r="A610" s="4">
        <v>79069</v>
      </c>
      <c r="B610" s="4" t="str">
        <f>VLOOKUP(A610,'[2]Current Month Status'!$B:$C,2,FALSE)</f>
        <v>128725</v>
      </c>
      <c r="C610" s="6" t="str">
        <f>VLOOKUP(A610,'[2]Current Month Status'!$B:$D,3,FALSE)</f>
        <v>Patagonia Montessori Elementary School</v>
      </c>
      <c r="D610" s="5">
        <v>16987.32</v>
      </c>
      <c r="E610" s="4"/>
      <c r="F610" s="5"/>
      <c r="H610"/>
    </row>
    <row r="611" spans="1:8" ht="15" customHeight="1" x14ac:dyDescent="0.25">
      <c r="A611" s="4">
        <v>79024</v>
      </c>
      <c r="B611" s="4" t="str">
        <f>VLOOKUP(A611,'[2]Current Month Status'!$B:$C,2,FALSE)</f>
        <v>078792</v>
      </c>
      <c r="C611" s="6" t="str">
        <f>VLOOKUP(A611,'[2]Current Month Status'!$B:$D,3,FALSE)</f>
        <v>Pathfinder Charter School Foundation</v>
      </c>
      <c r="D611" s="5">
        <v>283823.2</v>
      </c>
      <c r="E611" s="4"/>
      <c r="F611" s="5"/>
      <c r="H611"/>
    </row>
    <row r="612" spans="1:8" ht="15" customHeight="1" x14ac:dyDescent="0.25">
      <c r="A612" s="4">
        <v>92983</v>
      </c>
      <c r="B612" s="4" t="str">
        <f>VLOOKUP(A612,'[2]Current Month Status'!$B:$C,2,FALSE)</f>
        <v>078216</v>
      </c>
      <c r="C612" s="6" t="str">
        <f>VLOOKUP(A612,'[2]Current Month Status'!$B:$D,3,FALSE)</f>
        <v>Pathways In Education-Arizona, Inc.</v>
      </c>
      <c r="D612" s="5">
        <v>0</v>
      </c>
      <c r="E612" s="4"/>
      <c r="F612" s="5"/>
      <c r="H612"/>
    </row>
    <row r="613" spans="1:8" ht="15" customHeight="1" x14ac:dyDescent="0.25">
      <c r="A613" s="4">
        <v>78890</v>
      </c>
      <c r="B613" s="4" t="str">
        <f>VLOOKUP(A613,'[2]Current Month Status'!$B:$C,2,FALSE)</f>
        <v>078280</v>
      </c>
      <c r="C613" s="6" t="str">
        <f>VLOOKUP(A613,'[2]Current Month Status'!$B:$D,3,FALSE)</f>
        <v>Pathways KM Charter Schools, Inc</v>
      </c>
      <c r="D613" s="5">
        <v>0</v>
      </c>
      <c r="E613" s="4"/>
      <c r="F613" s="5"/>
      <c r="H613"/>
    </row>
    <row r="614" spans="1:8" ht="15" customHeight="1" x14ac:dyDescent="0.25">
      <c r="A614" s="4">
        <v>79866</v>
      </c>
      <c r="B614" s="4" t="str">
        <f>VLOOKUP(A614,'[2]Current Month Status'!$B:$C,2,FALSE)</f>
        <v>038702</v>
      </c>
      <c r="C614" s="6" t="str">
        <f>VLOOKUP(A614,'[2]Current Month Status'!$B:$D,3,FALSE)</f>
        <v>PEAK School Inc., The</v>
      </c>
      <c r="D614" s="5">
        <v>89059.98</v>
      </c>
      <c r="E614" s="4"/>
      <c r="F614" s="5"/>
      <c r="H614"/>
    </row>
    <row r="615" spans="1:8" ht="15" customHeight="1" x14ac:dyDescent="0.25">
      <c r="A615" s="4">
        <v>92972</v>
      </c>
      <c r="B615" s="4" t="str">
        <f>VLOOKUP(A615,'[2]Current Month Status'!$B:$C,2,FALSE)</f>
        <v>078238</v>
      </c>
      <c r="C615" s="6" t="str">
        <f>VLOOKUP(A615,'[2]Current Month Status'!$B:$D,3,FALSE)</f>
        <v>Pensar Academy</v>
      </c>
      <c r="D615" s="5">
        <v>159638.09</v>
      </c>
      <c r="E615" s="4"/>
      <c r="F615" s="5"/>
      <c r="H615"/>
    </row>
    <row r="616" spans="1:8" ht="15" customHeight="1" x14ac:dyDescent="0.25">
      <c r="A616" s="4">
        <v>4338</v>
      </c>
      <c r="B616" s="4" t="str">
        <f>VLOOKUP(A616,'[2]Current Month Status'!$B:$C,2,FALSE)</f>
        <v>078714</v>
      </c>
      <c r="C616" s="6" t="str">
        <f>VLOOKUP(A616,'[2]Current Month Status'!$B:$D,3,FALSE)</f>
        <v>Phoenix Advantage Charter School, Inc.</v>
      </c>
      <c r="D616" s="5">
        <v>133261.97</v>
      </c>
      <c r="E616" s="4"/>
      <c r="F616" s="5"/>
      <c r="H616"/>
    </row>
    <row r="617" spans="1:8" ht="15" customHeight="1" x14ac:dyDescent="0.25">
      <c r="A617" s="4">
        <v>4340</v>
      </c>
      <c r="B617" s="4" t="str">
        <f>VLOOKUP(A617,'[2]Current Month Status'!$B:$C,2,FALSE)</f>
        <v>078716</v>
      </c>
      <c r="C617" s="6" t="str">
        <f>VLOOKUP(A617,'[2]Current Month Status'!$B:$D,3,FALSE)</f>
        <v>Phoenix Education Management, LLC,</v>
      </c>
      <c r="D617" s="5">
        <v>0</v>
      </c>
      <c r="E617" s="4"/>
      <c r="F617" s="5"/>
      <c r="H617"/>
    </row>
    <row r="618" spans="1:8" ht="15" customHeight="1" x14ac:dyDescent="0.25">
      <c r="A618" s="4">
        <v>903484</v>
      </c>
      <c r="B618" s="4" t="str">
        <f>VLOOKUP(A618,'[2]Current Month Status'!$B:$C,2,FALSE)</f>
        <v>078693</v>
      </c>
      <c r="C618" s="6" t="str">
        <f>VLOOKUP(A618,'[2]Current Month Status'!$B:$D,3,FALSE)</f>
        <v>Phoenix International Academy</v>
      </c>
      <c r="D618" s="5">
        <v>168276.66</v>
      </c>
      <c r="E618" s="4"/>
      <c r="F618" s="5"/>
      <c r="H618"/>
    </row>
    <row r="619" spans="1:8" ht="15" customHeight="1" x14ac:dyDescent="0.25">
      <c r="A619" s="4">
        <v>6379</v>
      </c>
      <c r="B619" s="4" t="str">
        <f>VLOOKUP(A619,'[2]Current Month Status'!$B:$C,2,FALSE)</f>
        <v>078776</v>
      </c>
      <c r="C619" s="6" t="str">
        <f>VLOOKUP(A619,'[2]Current Month Status'!$B:$D,3,FALSE)</f>
        <v>Phoenix School of Academic Excellence The</v>
      </c>
      <c r="D619" s="5">
        <v>76147.56</v>
      </c>
      <c r="E619" s="4"/>
      <c r="F619" s="5"/>
      <c r="H619"/>
    </row>
    <row r="620" spans="1:8" ht="15" customHeight="1" x14ac:dyDescent="0.25">
      <c r="A620" s="4">
        <v>87334</v>
      </c>
      <c r="B620" s="4" t="str">
        <f>VLOOKUP(A620,'[2]Current Month Status'!$B:$C,2,FALSE)</f>
        <v>078504</v>
      </c>
      <c r="C620" s="6" t="str">
        <f>VLOOKUP(A620,'[2]Current Month Status'!$B:$D,3,FALSE)</f>
        <v>Pillar Charter School</v>
      </c>
      <c r="D620" s="5">
        <v>35478.35</v>
      </c>
      <c r="E620" s="4"/>
      <c r="F620" s="5"/>
      <c r="H620"/>
    </row>
    <row r="621" spans="1:8" ht="15" customHeight="1" x14ac:dyDescent="0.25">
      <c r="A621" s="4">
        <v>4420</v>
      </c>
      <c r="B621" s="4" t="str">
        <f>VLOOKUP(A621,'[2]Current Month Status'!$B:$C,2,FALSE)</f>
        <v>108601</v>
      </c>
      <c r="C621" s="6" t="str">
        <f>VLOOKUP(A621,'[2]Current Month Status'!$B:$D,3,FALSE)</f>
        <v>Pima County</v>
      </c>
      <c r="D621" s="5">
        <v>81488.600000000006</v>
      </c>
      <c r="E621" s="4"/>
      <c r="F621" s="5"/>
      <c r="H621"/>
    </row>
    <row r="622" spans="1:8" ht="15" customHeight="1" x14ac:dyDescent="0.25">
      <c r="A622" s="4">
        <v>90536</v>
      </c>
      <c r="B622" s="4" t="str">
        <f>VLOOKUP(A622,'[2]Current Month Status'!$B:$C,2,FALSE)</f>
        <v>108507</v>
      </c>
      <c r="C622" s="6" t="str">
        <f>VLOOKUP(A622,'[2]Current Month Status'!$B:$D,3,FALSE)</f>
        <v>Pima Prevention Partnership</v>
      </c>
      <c r="D622" s="5">
        <v>105383.18</v>
      </c>
      <c r="E622" s="4"/>
      <c r="F622" s="5"/>
      <c r="H622"/>
    </row>
    <row r="623" spans="1:8" ht="15" customHeight="1" x14ac:dyDescent="0.25">
      <c r="A623" s="4">
        <v>89864</v>
      </c>
      <c r="B623" s="4" t="str">
        <f>VLOOKUP(A623,'[2]Current Month Status'!$B:$C,2,FALSE)</f>
        <v>108799</v>
      </c>
      <c r="C623" s="6" t="str">
        <f>VLOOKUP(A623,'[2]Current Month Status'!$B:$D,3,FALSE)</f>
        <v>Pima Prevention Partnership dba Pima Partnership Academy</v>
      </c>
      <c r="D623" s="5">
        <v>55398.35</v>
      </c>
      <c r="E623" s="4"/>
      <c r="F623" s="5"/>
      <c r="H623"/>
    </row>
    <row r="624" spans="1:8" ht="15" customHeight="1" x14ac:dyDescent="0.25">
      <c r="A624" s="4">
        <v>79959</v>
      </c>
      <c r="B624" s="4" t="str">
        <f>VLOOKUP(A624,'[2]Current Month Status'!$B:$C,2,FALSE)</f>
        <v>108711</v>
      </c>
      <c r="C624" s="6" t="str">
        <f>VLOOKUP(A624,'[2]Current Month Status'!$B:$D,3,FALSE)</f>
        <v>Pima Prevention Partnership dba Pima Partnership School, The</v>
      </c>
      <c r="D624" s="5">
        <v>115918.05</v>
      </c>
      <c r="E624" s="4"/>
      <c r="F624" s="5"/>
      <c r="H624"/>
    </row>
    <row r="625" spans="1:8" ht="15" customHeight="1" x14ac:dyDescent="0.25">
      <c r="A625" s="4">
        <v>90997</v>
      </c>
      <c r="B625" s="4" t="str">
        <f>VLOOKUP(A625,'[2]Current Month Status'!$B:$C,2,FALSE)</f>
        <v>108602</v>
      </c>
      <c r="C625" s="6" t="str">
        <f>VLOOKUP(A625,'[2]Current Month Status'!$B:$D,3,FALSE)</f>
        <v>Pima Rose Academy, Inc.</v>
      </c>
      <c r="D625" s="5">
        <v>302447.61</v>
      </c>
      <c r="E625" s="4"/>
      <c r="F625" s="5"/>
      <c r="H625"/>
    </row>
    <row r="626" spans="1:8" ht="15" customHeight="1" x14ac:dyDescent="0.25">
      <c r="A626" s="4">
        <v>4201</v>
      </c>
      <c r="B626" s="4" t="str">
        <f>VLOOKUP(A626,'[2]Current Month Status'!$B:$C,2,FALSE)</f>
        <v>038706</v>
      </c>
      <c r="C626" s="6" t="str">
        <f>VLOOKUP(A626,'[2]Current Month Status'!$B:$D,3,FALSE)</f>
        <v>Pine Forest Education Association, Inc.</v>
      </c>
      <c r="D626" s="5">
        <v>102516.33</v>
      </c>
      <c r="E626" s="4"/>
      <c r="F626" s="5"/>
      <c r="H626"/>
    </row>
    <row r="627" spans="1:8" ht="15" customHeight="1" x14ac:dyDescent="0.25">
      <c r="A627" s="4">
        <v>81011</v>
      </c>
      <c r="B627" s="4" t="str">
        <f>VLOOKUP(A627,'[2]Current Month Status'!$B:$C,2,FALSE)</f>
        <v>118704</v>
      </c>
      <c r="C627" s="6" t="str">
        <f>VLOOKUP(A627,'[2]Current Month Status'!$B:$D,3,FALSE)</f>
        <v>Pinnacle Education-Casa Grande, Inc.</v>
      </c>
      <c r="D627" s="5">
        <v>60380.62</v>
      </c>
      <c r="E627" s="4"/>
      <c r="F627" s="5"/>
      <c r="H627"/>
    </row>
    <row r="628" spans="1:8" ht="15" customHeight="1" x14ac:dyDescent="0.25">
      <c r="A628" s="4">
        <v>81009</v>
      </c>
      <c r="B628" s="4" t="str">
        <f>VLOOKUP(A628,'[2]Current Month Status'!$B:$C,2,FALSE)</f>
        <v>128701</v>
      </c>
      <c r="C628" s="6" t="str">
        <f>VLOOKUP(A628,'[2]Current Month Status'!$B:$D,3,FALSE)</f>
        <v>Pinnacle Education-Kino, Inc.</v>
      </c>
      <c r="D628" s="5">
        <v>134321.99</v>
      </c>
      <c r="E628" s="4"/>
      <c r="F628" s="5"/>
      <c r="H628"/>
    </row>
    <row r="629" spans="1:8" ht="15" customHeight="1" x14ac:dyDescent="0.25">
      <c r="A629" s="4">
        <v>81001</v>
      </c>
      <c r="B629" s="4" t="str">
        <f>VLOOKUP(A629,'[2]Current Month Status'!$B:$C,2,FALSE)</f>
        <v>078726</v>
      </c>
      <c r="C629" s="6" t="str">
        <f>VLOOKUP(A629,'[2]Current Month Status'!$B:$D,3,FALSE)</f>
        <v>Pinnacle Education-Tempe, Inc.</v>
      </c>
      <c r="D629" s="5">
        <v>286082.11</v>
      </c>
      <c r="E629" s="4"/>
      <c r="F629" s="5"/>
      <c r="H629"/>
    </row>
    <row r="630" spans="1:8" ht="15" customHeight="1" x14ac:dyDescent="0.25">
      <c r="A630" s="4">
        <v>79439</v>
      </c>
      <c r="B630" s="4" t="str">
        <f>VLOOKUP(A630,'[2]Current Month Status'!$B:$C,2,FALSE)</f>
        <v>078920</v>
      </c>
      <c r="C630" s="6" t="str">
        <f>VLOOKUP(A630,'[2]Current Month Status'!$B:$D,3,FALSE)</f>
        <v>Pinnacle Education-WMCB, Inc.</v>
      </c>
      <c r="D630" s="5">
        <v>29718.95</v>
      </c>
      <c r="E630" s="4"/>
      <c r="F630" s="5"/>
      <c r="H630"/>
    </row>
    <row r="631" spans="1:8" ht="15" customHeight="1" x14ac:dyDescent="0.25">
      <c r="A631" s="4">
        <v>90140</v>
      </c>
      <c r="B631" s="4" t="str">
        <f>VLOOKUP(A631,'[2]Current Month Status'!$B:$C,2,FALSE)</f>
        <v>078550</v>
      </c>
      <c r="C631" s="6" t="str">
        <f>VLOOKUP(A631,'[2]Current Month Status'!$B:$D,3,FALSE)</f>
        <v>Pioneer Preparatory School</v>
      </c>
      <c r="D631" s="5">
        <v>294356.11</v>
      </c>
      <c r="E631" s="4"/>
      <c r="F631" s="5"/>
      <c r="H631"/>
    </row>
    <row r="632" spans="1:8" ht="15" customHeight="1" x14ac:dyDescent="0.25">
      <c r="A632" s="4">
        <v>79455</v>
      </c>
      <c r="B632" s="4" t="str">
        <f>VLOOKUP(A632,'[2]Current Month Status'!$B:$C,2,FALSE)</f>
        <v>078925</v>
      </c>
      <c r="C632" s="6" t="str">
        <f>VLOOKUP(A632,'[2]Current Month Status'!$B:$D,3,FALSE)</f>
        <v>Pointe Schools</v>
      </c>
      <c r="D632" s="5">
        <v>538145.19999999995</v>
      </c>
      <c r="E632" s="4"/>
      <c r="F632" s="5"/>
      <c r="H632"/>
    </row>
    <row r="633" spans="1:8" ht="15" customHeight="1" x14ac:dyDescent="0.25">
      <c r="A633" s="4">
        <v>87405</v>
      </c>
      <c r="B633" s="4" t="str">
        <f>VLOOKUP(A633,'[2]Current Month Status'!$B:$C,2,FALSE)</f>
        <v>108796</v>
      </c>
      <c r="C633" s="6" t="str">
        <f>VLOOKUP(A633,'[2]Current Month Status'!$B:$D,3,FALSE)</f>
        <v>Portable Practical Educational Preparation, Inc. (PPEP, Inc.)</v>
      </c>
      <c r="D633" s="5">
        <v>3371581.76</v>
      </c>
      <c r="E633" s="4"/>
      <c r="F633" s="5"/>
      <c r="H633"/>
    </row>
    <row r="634" spans="1:8" ht="15" customHeight="1" x14ac:dyDescent="0.25">
      <c r="A634" s="4">
        <v>4431</v>
      </c>
      <c r="B634" s="4" t="str">
        <f>VLOOKUP(A634,'[2]Current Month Status'!$B:$C,2,FALSE)</f>
        <v>108744</v>
      </c>
      <c r="C634" s="6" t="str">
        <f>VLOOKUP(A634,'[2]Current Month Status'!$B:$D,3,FALSE)</f>
        <v>Portable Practical Educational Preparation, Inc. (PPEP, Inc.)</v>
      </c>
      <c r="D634" s="5">
        <v>713049.5</v>
      </c>
      <c r="E634" s="4"/>
      <c r="F634" s="5"/>
      <c r="H634"/>
    </row>
    <row r="635" spans="1:8" ht="15" customHeight="1" x14ac:dyDescent="0.25">
      <c r="A635" s="4">
        <v>79569</v>
      </c>
      <c r="B635" s="4" t="str">
        <f>VLOOKUP(A635,'[2]Current Month Status'!$B:$C,2,FALSE)</f>
        <v>078939</v>
      </c>
      <c r="C635" s="6" t="str">
        <f>VLOOKUP(A635,'[2]Current Month Status'!$B:$D,3,FALSE)</f>
        <v>Premier Charter High School</v>
      </c>
      <c r="D635" s="5">
        <v>160108.18</v>
      </c>
      <c r="E635" s="4"/>
      <c r="F635" s="5"/>
      <c r="H635"/>
    </row>
    <row r="636" spans="1:8" ht="15" customHeight="1" x14ac:dyDescent="0.25">
      <c r="A636" s="4">
        <v>88317</v>
      </c>
      <c r="B636" s="4" t="str">
        <f>VLOOKUP(A636,'[2]Current Month Status'!$B:$C,2,FALSE)</f>
        <v>078516</v>
      </c>
      <c r="C636" s="6" t="str">
        <f>VLOOKUP(A636,'[2]Current Month Status'!$B:$D,3,FALSE)</f>
        <v>Prescott Valley Charter School</v>
      </c>
      <c r="D636" s="5">
        <v>222935.16</v>
      </c>
      <c r="E636" s="4"/>
      <c r="F636" s="5"/>
      <c r="H636"/>
    </row>
    <row r="637" spans="1:8" ht="15" customHeight="1" x14ac:dyDescent="0.25">
      <c r="A637" s="4">
        <v>4425</v>
      </c>
      <c r="B637" s="4" t="str">
        <f>VLOOKUP(A637,'[2]Current Month Status'!$B:$C,2,FALSE)</f>
        <v>108778</v>
      </c>
      <c r="C637" s="6" t="str">
        <f>VLOOKUP(A637,'[2]Current Month Status'!$B:$D,3,FALSE)</f>
        <v>Presidio School</v>
      </c>
      <c r="D637" s="5">
        <v>273062.37</v>
      </c>
      <c r="E637" s="4"/>
      <c r="F637" s="5"/>
      <c r="H637"/>
    </row>
    <row r="638" spans="1:8" ht="15" customHeight="1" x14ac:dyDescent="0.25">
      <c r="A638" s="4">
        <v>91317</v>
      </c>
      <c r="B638" s="4" t="str">
        <f>VLOOKUP(A638,'[2]Current Month Status'!$B:$C,2,FALSE)</f>
        <v>078209</v>
      </c>
      <c r="C638" s="6" t="str">
        <f>VLOOKUP(A638,'[2]Current Month Status'!$B:$D,3,FALSE)</f>
        <v>Reid Traditional Schools' Painted Rock Academy Inc.</v>
      </c>
      <c r="D638" s="5">
        <v>346825.78</v>
      </c>
      <c r="E638" s="4"/>
      <c r="F638" s="5"/>
      <c r="H638"/>
    </row>
    <row r="639" spans="1:8" ht="15" customHeight="1" x14ac:dyDescent="0.25">
      <c r="A639" s="4">
        <v>4306</v>
      </c>
      <c r="B639" s="4" t="str">
        <f>VLOOKUP(A639,'[2]Current Month Status'!$B:$C,2,FALSE)</f>
        <v>078749</v>
      </c>
      <c r="C639" s="6" t="str">
        <f>VLOOKUP(A639,'[2]Current Month Status'!$B:$D,3,FALSE)</f>
        <v>Reid Traditional Schools' Valley Academy, Inc.</v>
      </c>
      <c r="D639" s="5">
        <v>400306.9</v>
      </c>
      <c r="E639" s="4"/>
      <c r="F639" s="5"/>
      <c r="H639"/>
    </row>
    <row r="640" spans="1:8" ht="15" customHeight="1" x14ac:dyDescent="0.25">
      <c r="A640" s="4">
        <v>90275</v>
      </c>
      <c r="B640" s="4" t="str">
        <f>VLOOKUP(A640,'[2]Current Month Status'!$B:$C,2,FALSE)</f>
        <v>078560</v>
      </c>
      <c r="C640" s="6" t="str">
        <f>VLOOKUP(A640,'[2]Current Month Status'!$B:$D,3,FALSE)</f>
        <v>Research Based Education Corporation</v>
      </c>
      <c r="D640" s="5">
        <v>54614.81</v>
      </c>
      <c r="E640" s="4"/>
      <c r="F640" s="5"/>
      <c r="H640"/>
    </row>
    <row r="641" spans="1:8" ht="15" customHeight="1" x14ac:dyDescent="0.25">
      <c r="A641" s="4">
        <v>4301</v>
      </c>
      <c r="B641" s="4" t="str">
        <f>VLOOKUP(A641,'[2]Current Month Status'!$B:$C,2,FALSE)</f>
        <v>078609</v>
      </c>
      <c r="C641" s="6" t="str">
        <f>VLOOKUP(A641,'[2]Current Month Status'!$B:$D,3,FALSE)</f>
        <v>Ridgeline Academy, Inc.</v>
      </c>
      <c r="D641" s="5">
        <v>379541.24</v>
      </c>
      <c r="E641" s="4"/>
      <c r="F641" s="5"/>
      <c r="H641"/>
    </row>
    <row r="642" spans="1:8" ht="15" customHeight="1" x14ac:dyDescent="0.25">
      <c r="A642" s="4">
        <v>92049</v>
      </c>
      <c r="B642" s="4" t="str">
        <f>VLOOKUP(A642,'[2]Current Month Status'!$B:$C,2,FALSE)</f>
        <v>108403</v>
      </c>
      <c r="C642" s="6" t="str">
        <f>VLOOKUP(A642,'[2]Current Month Status'!$B:$D,3,FALSE)</f>
        <v>Rising Schools, Inc.</v>
      </c>
      <c r="D642" s="5">
        <v>0</v>
      </c>
      <c r="E642" s="4"/>
      <c r="F642" s="5"/>
      <c r="H642"/>
    </row>
    <row r="643" spans="1:8" ht="15" customHeight="1" x14ac:dyDescent="0.25">
      <c r="A643" s="4">
        <v>87399</v>
      </c>
      <c r="B643" s="4" t="str">
        <f>VLOOKUP(A643,'[2]Current Month Status'!$B:$C,2,FALSE)</f>
        <v>078508</v>
      </c>
      <c r="C643" s="6" t="str">
        <f>VLOOKUP(A643,'[2]Current Month Status'!$B:$D,3,FALSE)</f>
        <v>Rosefield Charter Elementary School, Inc.</v>
      </c>
      <c r="D643" s="5">
        <v>393043.56</v>
      </c>
      <c r="E643" s="4"/>
      <c r="F643" s="5"/>
      <c r="H643"/>
    </row>
    <row r="644" spans="1:8" ht="15" customHeight="1" x14ac:dyDescent="0.25">
      <c r="A644" s="4">
        <v>81033</v>
      </c>
      <c r="B644" s="4" t="str">
        <f>VLOOKUP(A644,'[2]Current Month Status'!$B:$C,2,FALSE)</f>
        <v>078735</v>
      </c>
      <c r="C644" s="6" t="str">
        <f>VLOOKUP(A644,'[2]Current Month Status'!$B:$D,3,FALSE)</f>
        <v>RSD Charter School, Inc.</v>
      </c>
      <c r="D644" s="5">
        <v>0</v>
      </c>
      <c r="E644" s="4"/>
      <c r="F644" s="5"/>
      <c r="H644"/>
    </row>
    <row r="645" spans="1:8" ht="15" customHeight="1" x14ac:dyDescent="0.25">
      <c r="A645" s="4">
        <v>89414</v>
      </c>
      <c r="B645" s="4" t="str">
        <f>VLOOKUP(A645,'[2]Current Month Status'!$B:$C,2,FALSE)</f>
        <v>078688</v>
      </c>
      <c r="C645" s="6" t="str">
        <f>VLOOKUP(A645,'[2]Current Month Status'!$B:$D,3,FALSE)</f>
        <v>Sage Academy, Inc.</v>
      </c>
      <c r="D645" s="5">
        <v>112478.81</v>
      </c>
      <c r="E645" s="4"/>
      <c r="F645" s="5"/>
      <c r="H645"/>
    </row>
    <row r="646" spans="1:8" ht="15" customHeight="1" x14ac:dyDescent="0.25">
      <c r="A646" s="4">
        <v>4320</v>
      </c>
      <c r="B646" s="4" t="str">
        <f>VLOOKUP(A646,'[2]Current Month Status'!$B:$C,2,FALSE)</f>
        <v>078656</v>
      </c>
      <c r="C646" s="6" t="str">
        <f>VLOOKUP(A646,'[2]Current Month Status'!$B:$D,3,FALSE)</f>
        <v>Salt River Pima-Maricopa  Community Schools</v>
      </c>
      <c r="D646" s="5">
        <v>334148.14</v>
      </c>
      <c r="E646" s="4"/>
      <c r="F646" s="5"/>
      <c r="H646"/>
    </row>
    <row r="647" spans="1:8" ht="15" customHeight="1" x14ac:dyDescent="0.25">
      <c r="A647" s="4">
        <v>89798</v>
      </c>
      <c r="B647" s="4" t="str">
        <f>VLOOKUP(A647,'[2]Current Month Status'!$B:$C,2,FALSE)</f>
        <v>078539</v>
      </c>
      <c r="C647" s="6" t="str">
        <f>VLOOKUP(A647,'[2]Current Month Status'!$B:$D,3,FALSE)</f>
        <v>San Tan Montessori School, Inc.</v>
      </c>
      <c r="D647" s="5">
        <v>219956.5</v>
      </c>
      <c r="E647" s="4"/>
      <c r="F647" s="5"/>
      <c r="H647"/>
    </row>
    <row r="648" spans="1:8" ht="15" customHeight="1" x14ac:dyDescent="0.25">
      <c r="A648" s="4">
        <v>79066</v>
      </c>
      <c r="B648" s="4" t="str">
        <f>VLOOKUP(A648,'[2]Current Month Status'!$B:$C,2,FALSE)</f>
        <v>128726</v>
      </c>
      <c r="C648" s="6" t="str">
        <f>VLOOKUP(A648,'[2]Current Month Status'!$B:$D,3,FALSE)</f>
        <v>Santa Cruz Valley Opportunities in Education, Inc.</v>
      </c>
      <c r="D648" s="5">
        <v>45448.19</v>
      </c>
      <c r="E648" s="4"/>
      <c r="F648" s="5"/>
      <c r="H648"/>
    </row>
    <row r="649" spans="1:8" ht="15" customHeight="1" x14ac:dyDescent="0.25">
      <c r="A649" s="4">
        <v>85454</v>
      </c>
      <c r="B649" s="4" t="str">
        <f>VLOOKUP(A649,'[2]Current Month Status'!$B:$C,2,FALSE)</f>
        <v>108719</v>
      </c>
      <c r="C649" s="6" t="str">
        <f>VLOOKUP(A649,'[2]Current Month Status'!$B:$D,3,FALSE)</f>
        <v>Satori, Inc.</v>
      </c>
      <c r="D649" s="5">
        <v>94517.49</v>
      </c>
      <c r="E649" s="4"/>
      <c r="F649" s="5"/>
      <c r="H649"/>
    </row>
    <row r="650" spans="1:8" ht="15" customHeight="1" x14ac:dyDescent="0.25">
      <c r="A650" s="4">
        <v>79951</v>
      </c>
      <c r="B650" s="4" t="str">
        <f>VLOOKUP(A650,'[2]Current Month Status'!$B:$C,2,FALSE)</f>
        <v>078962</v>
      </c>
      <c r="C650" s="6" t="str">
        <f>VLOOKUP(A650,'[2]Current Month Status'!$B:$D,3,FALSE)</f>
        <v>SC Jensen Corporation, Inc. dba Intelli-School</v>
      </c>
      <c r="D650" s="5">
        <v>78234.38</v>
      </c>
      <c r="E650" s="4"/>
      <c r="F650" s="5"/>
      <c r="H650"/>
    </row>
    <row r="651" spans="1:8" ht="15" customHeight="1" x14ac:dyDescent="0.25">
      <c r="A651" s="4">
        <v>1000050</v>
      </c>
      <c r="B651" s="4" t="str">
        <f>VLOOKUP(A651,'[2]Current Month Status'!$B:$C,2,FALSE)</f>
        <v>108514</v>
      </c>
      <c r="C651" s="6" t="str">
        <f>VLOOKUP(A651,'[2]Current Month Status'!$B:$D,3,FALSE)</f>
        <v>Science Technology Engineering and Math Arizona</v>
      </c>
      <c r="D651" s="5">
        <v>65822.48</v>
      </c>
      <c r="E651" s="4"/>
      <c r="F651" s="5"/>
      <c r="H651"/>
    </row>
    <row r="652" spans="1:8" ht="15" customHeight="1" x14ac:dyDescent="0.25">
      <c r="A652" s="4">
        <v>91110</v>
      </c>
      <c r="B652" s="4" t="str">
        <f>VLOOKUP(A652,'[2]Current Month Status'!$B:$C,2,FALSE)</f>
        <v>078243</v>
      </c>
      <c r="C652" s="6" t="str">
        <f>VLOOKUP(A652,'[2]Current Month Status'!$B:$D,3,FALSE)</f>
        <v>Scottsdale Country Day School</v>
      </c>
      <c r="D652" s="5">
        <v>80894.64</v>
      </c>
      <c r="E652" s="4"/>
      <c r="F652" s="5"/>
      <c r="H652"/>
    </row>
    <row r="653" spans="1:8" ht="15" customHeight="1" x14ac:dyDescent="0.25">
      <c r="A653" s="4">
        <v>89756</v>
      </c>
      <c r="B653" s="4" t="str">
        <f>VLOOKUP(A653,'[2]Current Month Status'!$B:$C,2,FALSE)</f>
        <v>078533</v>
      </c>
      <c r="C653" s="6" t="str">
        <f>VLOOKUP(A653,'[2]Current Month Status'!$B:$D,3,FALSE)</f>
        <v>Scottsdale Preparatory Academy</v>
      </c>
      <c r="D653" s="5">
        <v>491198.21</v>
      </c>
      <c r="E653" s="4"/>
      <c r="F653" s="5"/>
      <c r="H653"/>
    </row>
    <row r="654" spans="1:8" ht="15" customHeight="1" x14ac:dyDescent="0.25">
      <c r="A654" s="4">
        <v>4492</v>
      </c>
      <c r="B654" s="4" t="str">
        <f>VLOOKUP(A654,'[2]Current Month Status'!$B:$C,2,FALSE)</f>
        <v>138708</v>
      </c>
      <c r="C654" s="6" t="str">
        <f>VLOOKUP(A654,'[2]Current Month Status'!$B:$D,3,FALSE)</f>
        <v>Sedona Charter School, Inc.</v>
      </c>
      <c r="D654" s="5">
        <v>94357.16</v>
      </c>
      <c r="E654" s="4"/>
      <c r="F654" s="5"/>
      <c r="H654"/>
    </row>
    <row r="655" spans="1:8" ht="15" customHeight="1" x14ac:dyDescent="0.25">
      <c r="A655" s="4">
        <v>92381</v>
      </c>
      <c r="B655" s="4" t="str">
        <f>VLOOKUP(A655,'[2]Current Month Status'!$B:$C,2,FALSE)</f>
        <v>078256</v>
      </c>
      <c r="C655" s="6" t="str">
        <f>VLOOKUP(A655,'[2]Current Month Status'!$B:$D,3,FALSE)</f>
        <v>Self Development Academy-Phoenix</v>
      </c>
      <c r="D655" s="5">
        <v>169197.49</v>
      </c>
      <c r="E655" s="4"/>
      <c r="F655" s="5"/>
      <c r="H655"/>
    </row>
    <row r="656" spans="1:8" ht="15" customHeight="1" x14ac:dyDescent="0.25">
      <c r="A656" s="4">
        <v>79072</v>
      </c>
      <c r="B656" s="4" t="str">
        <f>VLOOKUP(A656,'[2]Current Month Status'!$B:$C,2,FALSE)</f>
        <v>078796</v>
      </c>
      <c r="C656" s="6" t="str">
        <f>VLOOKUP(A656,'[2]Current Month Status'!$B:$D,3,FALSE)</f>
        <v>Self Development Charter School</v>
      </c>
      <c r="D656" s="5">
        <v>300318.23</v>
      </c>
      <c r="E656" s="4"/>
      <c r="F656" s="5"/>
      <c r="H656"/>
    </row>
    <row r="657" spans="1:8" ht="15" customHeight="1" x14ac:dyDescent="0.25">
      <c r="A657" s="4">
        <v>520359</v>
      </c>
      <c r="B657" s="4" t="str">
        <f>VLOOKUP(A657,'[2]Current Month Status'!$B:$C,2,FALSE)</f>
        <v>078694</v>
      </c>
      <c r="C657" s="6" t="str">
        <f>VLOOKUP(A657,'[2]Current Month Status'!$B:$D,3,FALSE)</f>
        <v>Self Development Eastmark Academy</v>
      </c>
      <c r="D657" s="5">
        <v>7845.5</v>
      </c>
      <c r="E657" s="4"/>
      <c r="F657" s="5"/>
      <c r="H657"/>
    </row>
    <row r="658" spans="1:8" ht="15" customHeight="1" x14ac:dyDescent="0.25">
      <c r="A658" s="4">
        <v>308420</v>
      </c>
      <c r="B658" s="4" t="str">
        <f>VLOOKUP(A658,'[2]Current Month Status'!$B:$C,2,FALSE)</f>
        <v>078695</v>
      </c>
      <c r="C658" s="6" t="str">
        <f>VLOOKUP(A658,'[2]Current Month Status'!$B:$D,3,FALSE)</f>
        <v>Self Development Scottsdale Academy</v>
      </c>
      <c r="D658" s="5">
        <v>26094.35</v>
      </c>
      <c r="E658" s="4"/>
      <c r="F658" s="5"/>
      <c r="H658"/>
    </row>
    <row r="659" spans="1:8" ht="15" customHeight="1" x14ac:dyDescent="0.25">
      <c r="A659" s="4">
        <v>6353</v>
      </c>
      <c r="B659" s="4" t="str">
        <f>VLOOKUP(A659,'[2]Current Month Status'!$B:$C,2,FALSE)</f>
        <v>098746</v>
      </c>
      <c r="C659" s="6" t="str">
        <f>VLOOKUP(A659,'[2]Current Month Status'!$B:$D,3,FALSE)</f>
        <v>Shonto Governing Board of Education, Inc.</v>
      </c>
      <c r="D659" s="5">
        <v>103116.83</v>
      </c>
      <c r="E659" s="4"/>
      <c r="F659" s="5"/>
      <c r="H659"/>
    </row>
    <row r="660" spans="1:8" ht="15" customHeight="1" x14ac:dyDescent="0.25">
      <c r="A660" s="4">
        <v>90329</v>
      </c>
      <c r="B660" s="4" t="str">
        <f>VLOOKUP(A660,'[2]Current Month Status'!$B:$C,2,FALSE)</f>
        <v>078566</v>
      </c>
      <c r="C660" s="6" t="str">
        <f>VLOOKUP(A660,'[2]Current Month Status'!$B:$D,3,FALSE)</f>
        <v>Skyline Gila River Schools, LLC</v>
      </c>
      <c r="D660" s="5">
        <v>148831.10999999999</v>
      </c>
      <c r="E660" s="4"/>
      <c r="F660" s="5"/>
      <c r="H660"/>
    </row>
    <row r="661" spans="1:8" ht="15" customHeight="1" x14ac:dyDescent="0.25">
      <c r="A661" s="4">
        <v>79084</v>
      </c>
      <c r="B661" s="4" t="str">
        <f>VLOOKUP(A661,'[2]Current Month Status'!$B:$C,2,FALSE)</f>
        <v>078914</v>
      </c>
      <c r="C661" s="6" t="str">
        <f>VLOOKUP(A661,'[2]Current Month Status'!$B:$D,3,FALSE)</f>
        <v>Skyline Schools, Inc.</v>
      </c>
      <c r="D661" s="5">
        <v>91933.87</v>
      </c>
      <c r="E661" s="4"/>
      <c r="F661" s="5"/>
      <c r="H661"/>
    </row>
    <row r="662" spans="1:8" ht="15" customHeight="1" x14ac:dyDescent="0.25">
      <c r="A662" s="4">
        <v>4496</v>
      </c>
      <c r="B662" s="4" t="str">
        <f>VLOOKUP(A662,'[2]Current Month Status'!$B:$C,2,FALSE)</f>
        <v>138752</v>
      </c>
      <c r="C662" s="6" t="str">
        <f>VLOOKUP(A662,'[2]Current Month Status'!$B:$D,3,FALSE)</f>
        <v>Skyview School, Inc.</v>
      </c>
      <c r="D662" s="5">
        <v>140102.24</v>
      </c>
      <c r="E662" s="4"/>
      <c r="F662" s="5"/>
      <c r="H662"/>
    </row>
    <row r="663" spans="1:8" ht="15" customHeight="1" x14ac:dyDescent="0.25">
      <c r="A663" s="4">
        <v>1000160</v>
      </c>
      <c r="B663" s="4" t="str">
        <f>VLOOKUP(A663,'[2]Current Month Status'!$B:$C,2,FALSE)</f>
        <v>078622</v>
      </c>
      <c r="C663" s="6" t="str">
        <f>VLOOKUP(A663,'[2]Current Month Status'!$B:$D,3,FALSE)</f>
        <v>Somerset Academy Arizona, Inc.</v>
      </c>
      <c r="D663" s="5">
        <v>135580.69</v>
      </c>
      <c r="E663" s="4"/>
      <c r="F663" s="5"/>
      <c r="H663"/>
    </row>
    <row r="664" spans="1:8" ht="15" customHeight="1" x14ac:dyDescent="0.25">
      <c r="A664" s="4">
        <v>91108</v>
      </c>
      <c r="B664" s="4" t="str">
        <f>VLOOKUP(A664,'[2]Current Month Status'!$B:$C,2,FALSE)</f>
        <v>078599</v>
      </c>
      <c r="C664" s="6" t="str">
        <f>VLOOKUP(A664,'[2]Current Month Status'!$B:$D,3,FALSE)</f>
        <v>South Phoenix Academy Inc.</v>
      </c>
      <c r="D664" s="5">
        <v>162691.01999999999</v>
      </c>
      <c r="E664" s="4"/>
      <c r="F664" s="5"/>
      <c r="H664"/>
    </row>
    <row r="665" spans="1:8" ht="15" customHeight="1" x14ac:dyDescent="0.25">
      <c r="A665" s="4">
        <v>90540</v>
      </c>
      <c r="B665" s="4" t="str">
        <f>VLOOKUP(A665,'[2]Current Month Status'!$B:$C,2,FALSE)</f>
        <v>078578</v>
      </c>
      <c r="C665" s="6" t="str">
        <f>VLOOKUP(A665,'[2]Current Month Status'!$B:$D,3,FALSE)</f>
        <v>South Valley Academy, Inc.</v>
      </c>
      <c r="D665" s="5">
        <v>128697.35</v>
      </c>
      <c r="E665" s="4"/>
      <c r="F665" s="5"/>
      <c r="H665"/>
    </row>
    <row r="666" spans="1:8" ht="15" customHeight="1" x14ac:dyDescent="0.25">
      <c r="A666" s="4">
        <v>79000</v>
      </c>
      <c r="B666" s="4" t="str">
        <f>VLOOKUP(A666,'[2]Current Month Status'!$B:$C,2,FALSE)</f>
        <v>108772</v>
      </c>
      <c r="C666" s="6" t="str">
        <f>VLOOKUP(A666,'[2]Current Month Status'!$B:$D,3,FALSE)</f>
        <v>Southern Arizona Community Academy, Inc.</v>
      </c>
      <c r="D666" s="5">
        <v>106104.34</v>
      </c>
      <c r="E666" s="4"/>
      <c r="F666" s="5"/>
      <c r="H666"/>
    </row>
    <row r="667" spans="1:8" ht="15" customHeight="1" x14ac:dyDescent="0.25">
      <c r="A667" s="4">
        <v>79085</v>
      </c>
      <c r="B667" s="4" t="str">
        <f>VLOOKUP(A667,'[2]Current Month Status'!$B:$C,2,FALSE)</f>
        <v>108779</v>
      </c>
      <c r="C667" s="6" t="str">
        <f>VLOOKUP(A667,'[2]Current Month Status'!$B:$D,3,FALSE)</f>
        <v>Southgate Academy, Inc.</v>
      </c>
      <c r="D667" s="5">
        <v>632532.35</v>
      </c>
      <c r="E667" s="4"/>
      <c r="F667" s="5"/>
      <c r="H667"/>
    </row>
    <row r="668" spans="1:8" ht="15" customHeight="1" x14ac:dyDescent="0.25">
      <c r="A668" s="4">
        <v>92043</v>
      </c>
      <c r="B668" s="4" t="str">
        <f>VLOOKUP(A668,'[2]Current Month Status'!$B:$C,2,FALSE)</f>
        <v>078228</v>
      </c>
      <c r="C668" s="6" t="str">
        <f>VLOOKUP(A668,'[2]Current Month Status'!$B:$D,3,FALSE)</f>
        <v>Southwest Leadership Academy</v>
      </c>
      <c r="D668" s="5">
        <v>215197.47</v>
      </c>
      <c r="E668" s="4"/>
      <c r="F668" s="5"/>
      <c r="H668"/>
    </row>
    <row r="669" spans="1:8" ht="15" customHeight="1" x14ac:dyDescent="0.25">
      <c r="A669" s="4">
        <v>4313</v>
      </c>
      <c r="B669" s="4" t="str">
        <f>VLOOKUP(A669,'[2]Current Month Status'!$B:$C,2,FALSE)</f>
        <v>078634</v>
      </c>
      <c r="C669" s="6" t="str">
        <f>VLOOKUP(A669,'[2]Current Month Status'!$B:$D,3,FALSE)</f>
        <v>STEP UP Schools, Inc.</v>
      </c>
      <c r="D669" s="5">
        <v>28525.37</v>
      </c>
      <c r="E669" s="4"/>
      <c r="F669" s="5"/>
      <c r="H669"/>
    </row>
    <row r="670" spans="1:8" ht="15" customHeight="1" x14ac:dyDescent="0.25">
      <c r="A670" s="4">
        <v>10966</v>
      </c>
      <c r="B670" s="4" t="str">
        <f>VLOOKUP(A670,'[2]Current Month Status'!$B:$C,2,FALSE)</f>
        <v>078781</v>
      </c>
      <c r="C670" s="6" t="str">
        <f>VLOOKUP(A670,'[2]Current Month Status'!$B:$D,3,FALSE)</f>
        <v>Stepping Stones Academy</v>
      </c>
      <c r="D670" s="5">
        <v>119385.49</v>
      </c>
      <c r="E670" s="4"/>
      <c r="F670" s="5"/>
      <c r="H670"/>
    </row>
    <row r="671" spans="1:8" ht="15" customHeight="1" x14ac:dyDescent="0.25">
      <c r="A671" s="4">
        <v>91992</v>
      </c>
      <c r="B671" s="4" t="str">
        <f>VLOOKUP(A671,'[2]Current Month Status'!$B:$C,2,FALSE)</f>
        <v>108227</v>
      </c>
      <c r="C671" s="6" t="str">
        <f>VLOOKUP(A671,'[2]Current Month Status'!$B:$D,3,FALSE)</f>
        <v>StrengthBuilding Partners</v>
      </c>
      <c r="D671" s="5">
        <v>31407.15</v>
      </c>
      <c r="E671" s="4"/>
      <c r="F671" s="5"/>
      <c r="H671"/>
    </row>
    <row r="672" spans="1:8" ht="15" customHeight="1" x14ac:dyDescent="0.25">
      <c r="A672" s="4">
        <v>79453</v>
      </c>
      <c r="B672" s="4" t="str">
        <f>VLOOKUP(A672,'[2]Current Month Status'!$B:$C,2,FALSE)</f>
        <v>078924</v>
      </c>
      <c r="C672" s="6" t="str">
        <f>VLOOKUP(A672,'[2]Current Month Status'!$B:$D,3,FALSE)</f>
        <v>Success School</v>
      </c>
      <c r="D672" s="5">
        <v>543907.61</v>
      </c>
      <c r="E672" s="4"/>
      <c r="F672" s="5"/>
      <c r="H672"/>
    </row>
    <row r="673" spans="1:8" ht="15" customHeight="1" x14ac:dyDescent="0.25">
      <c r="A673" s="4">
        <v>92981</v>
      </c>
      <c r="B673" s="4" t="str">
        <f>VLOOKUP(A673,'[2]Current Month Status'!$B:$C,2,FALSE)</f>
        <v>078237</v>
      </c>
      <c r="C673" s="6" t="str">
        <f>VLOOKUP(A673,'[2]Current Month Status'!$B:$D,3,FALSE)</f>
        <v>Synergy Public School, Inc.</v>
      </c>
      <c r="D673" s="5">
        <v>240627.20000000001</v>
      </c>
      <c r="E673" s="4"/>
      <c r="F673" s="5"/>
      <c r="H673"/>
    </row>
    <row r="674" spans="1:8" ht="15" customHeight="1" x14ac:dyDescent="0.25">
      <c r="A674" s="4">
        <v>79218</v>
      </c>
      <c r="B674" s="4" t="str">
        <f>VLOOKUP(A674,'[2]Current Month Status'!$B:$C,2,FALSE)</f>
        <v>088702</v>
      </c>
      <c r="C674" s="6" t="str">
        <f>VLOOKUP(A674,'[2]Current Month Status'!$B:$D,3,FALSE)</f>
        <v>Telesis Center for Learning, Inc.</v>
      </c>
      <c r="D674" s="5">
        <v>234405.18</v>
      </c>
      <c r="E674" s="4"/>
      <c r="F674" s="5"/>
      <c r="H674"/>
    </row>
    <row r="675" spans="1:8" ht="15" customHeight="1" x14ac:dyDescent="0.25">
      <c r="A675" s="4">
        <v>4361</v>
      </c>
      <c r="B675" s="4" t="str">
        <f>VLOOKUP(A675,'[2]Current Month Status'!$B:$C,2,FALSE)</f>
        <v>078761</v>
      </c>
      <c r="C675" s="6" t="str">
        <f>VLOOKUP(A675,'[2]Current Month Status'!$B:$D,3,FALSE)</f>
        <v>Tempe Preparatory Academy</v>
      </c>
      <c r="D675" s="5">
        <v>271575.09000000003</v>
      </c>
      <c r="E675" s="4"/>
      <c r="F675" s="5"/>
      <c r="H675"/>
    </row>
    <row r="676" spans="1:8" ht="15" customHeight="1" x14ac:dyDescent="0.25">
      <c r="A676" s="4">
        <v>6355</v>
      </c>
      <c r="B676" s="4" t="str">
        <f>VLOOKUP(A676,'[2]Current Month Status'!$B:$C,2,FALSE)</f>
        <v>108722</v>
      </c>
      <c r="C676" s="6" t="str">
        <f>VLOOKUP(A676,'[2]Current Month Status'!$B:$D,3,FALSE)</f>
        <v>The Charter Foundation, Inc.</v>
      </c>
      <c r="D676" s="5">
        <v>377027.14</v>
      </c>
      <c r="E676" s="4"/>
      <c r="F676" s="5"/>
      <c r="H676"/>
    </row>
    <row r="677" spans="1:8" ht="15" customHeight="1" x14ac:dyDescent="0.25">
      <c r="A677" s="4">
        <v>91340</v>
      </c>
      <c r="B677" s="4" t="str">
        <f>VLOOKUP(A677,'[2]Current Month Status'!$B:$C,2,FALSE)</f>
        <v>078213</v>
      </c>
      <c r="C677" s="6" t="str">
        <f>VLOOKUP(A677,'[2]Current Month Status'!$B:$D,3,FALSE)</f>
        <v>The Farm at Mission Montessori Academy</v>
      </c>
      <c r="D677" s="5">
        <v>21768.66</v>
      </c>
      <c r="E677" s="4"/>
      <c r="F677" s="5"/>
      <c r="H677"/>
    </row>
    <row r="678" spans="1:8" ht="15" customHeight="1" x14ac:dyDescent="0.25">
      <c r="A678" s="4">
        <v>395879</v>
      </c>
      <c r="B678" s="4" t="str">
        <f>VLOOKUP(A678,'[2]Current Month Status'!$B:$C,2,FALSE)</f>
        <v>078696</v>
      </c>
      <c r="C678" s="6" t="str">
        <f>VLOOKUP(A678,'[2]Current Month Status'!$B:$D,3,FALSE)</f>
        <v>The French American School of Arizona</v>
      </c>
      <c r="D678" s="5">
        <v>38834.1</v>
      </c>
      <c r="E678" s="4"/>
      <c r="F678" s="5"/>
      <c r="H678"/>
    </row>
    <row r="679" spans="1:8" ht="15" customHeight="1" x14ac:dyDescent="0.25">
      <c r="A679" s="4">
        <v>92978</v>
      </c>
      <c r="B679" s="4" t="str">
        <f>VLOOKUP(A679,'[2]Current Month Status'!$B:$C,2,FALSE)</f>
        <v>118717</v>
      </c>
      <c r="C679" s="6" t="str">
        <f>VLOOKUP(A679,'[2]Current Month Status'!$B:$D,3,FALSE)</f>
        <v>The Grande Innovation Academy</v>
      </c>
      <c r="D679" s="5">
        <v>359508.71</v>
      </c>
      <c r="E679" s="4"/>
      <c r="F679" s="5"/>
      <c r="H679"/>
    </row>
    <row r="680" spans="1:8" ht="15" customHeight="1" x14ac:dyDescent="0.25">
      <c r="A680" s="4">
        <v>90287</v>
      </c>
      <c r="B680" s="4" t="str">
        <f>VLOOKUP(A680,'[2]Current Month Status'!$B:$C,2,FALSE)</f>
        <v>078561</v>
      </c>
      <c r="C680" s="6" t="str">
        <f>VLOOKUP(A680,'[2]Current Month Status'!$B:$D,3,FALSE)</f>
        <v>The Odyssey Preparatory Academy, Inc.</v>
      </c>
      <c r="D680" s="5">
        <v>2086101.14</v>
      </c>
      <c r="E680" s="4"/>
      <c r="F680" s="5"/>
      <c r="H680"/>
    </row>
    <row r="681" spans="1:8" ht="15" customHeight="1" x14ac:dyDescent="0.25">
      <c r="A681" s="4">
        <v>91250</v>
      </c>
      <c r="B681" s="4" t="str">
        <f>VLOOKUP(A681,'[2]Current Month Status'!$B:$C,2,FALSE)</f>
        <v>078206</v>
      </c>
      <c r="C681" s="6" t="str">
        <f>VLOOKUP(A681,'[2]Current Month Status'!$B:$D,3,FALSE)</f>
        <v>The Paideia Academies, Inc</v>
      </c>
      <c r="D681" s="5">
        <v>364449.55</v>
      </c>
      <c r="E681" s="4"/>
      <c r="F681" s="5"/>
      <c r="H681"/>
    </row>
    <row r="682" spans="1:8" ht="15" customHeight="1" x14ac:dyDescent="0.25">
      <c r="A682" s="4">
        <v>92976</v>
      </c>
      <c r="B682" s="4" t="str">
        <f>VLOOKUP(A682,'[2]Current Month Status'!$B:$C,2,FALSE)</f>
        <v>078411</v>
      </c>
      <c r="C682" s="6" t="str">
        <f>VLOOKUP(A682,'[2]Current Month Status'!$B:$D,3,FALSE)</f>
        <v>Think Through Academy</v>
      </c>
      <c r="D682" s="5">
        <v>50925.15</v>
      </c>
      <c r="E682" s="4"/>
      <c r="F682" s="5"/>
      <c r="H682"/>
    </row>
    <row r="683" spans="1:8" ht="15" customHeight="1" x14ac:dyDescent="0.25">
      <c r="A683" s="4">
        <v>4225</v>
      </c>
      <c r="B683" s="4" t="str">
        <f>VLOOKUP(A683,'[2]Current Month Status'!$B:$C,2,FALSE)</f>
        <v>058702</v>
      </c>
      <c r="C683" s="6" t="str">
        <f>VLOOKUP(A683,'[2]Current Month Status'!$B:$D,3,FALSE)</f>
        <v>Triumphant Learning Center</v>
      </c>
      <c r="D683" s="5">
        <v>72851.06</v>
      </c>
      <c r="E683" s="4"/>
      <c r="F683" s="5"/>
      <c r="H683"/>
    </row>
    <row r="684" spans="1:8" ht="15" customHeight="1" x14ac:dyDescent="0.25">
      <c r="A684" s="4">
        <v>90859</v>
      </c>
      <c r="B684" s="4" t="str">
        <f>VLOOKUP(A684,'[2]Current Month Status'!$B:$C,2,FALSE)</f>
        <v>078591</v>
      </c>
      <c r="C684" s="6" t="str">
        <f>VLOOKUP(A684,'[2]Current Month Status'!$B:$D,3,FALSE)</f>
        <v>Trivium Preparatory Academy</v>
      </c>
      <c r="D684" s="5">
        <v>526664.98</v>
      </c>
      <c r="E684" s="4"/>
      <c r="F684" s="5"/>
      <c r="H684"/>
    </row>
    <row r="685" spans="1:8" ht="15" customHeight="1" x14ac:dyDescent="0.25">
      <c r="A685" s="4">
        <v>79073</v>
      </c>
      <c r="B685" s="4" t="str">
        <f>VLOOKUP(A685,'[2]Current Month Status'!$B:$C,2,FALSE)</f>
        <v>108773</v>
      </c>
      <c r="C685" s="6" t="str">
        <f>VLOOKUP(A685,'[2]Current Month Status'!$B:$D,3,FALSE)</f>
        <v>Tucson Country Day School, Inc.</v>
      </c>
      <c r="D685" s="5">
        <v>348585.31</v>
      </c>
      <c r="E685" s="4"/>
      <c r="F685" s="5"/>
      <c r="H685"/>
    </row>
    <row r="686" spans="1:8" ht="15" customHeight="1" x14ac:dyDescent="0.25">
      <c r="A686" s="4">
        <v>79979</v>
      </c>
      <c r="B686" s="4" t="str">
        <f>VLOOKUP(A686,'[2]Current Month Status'!$B:$C,2,FALSE)</f>
        <v>108714</v>
      </c>
      <c r="C686" s="6" t="str">
        <f>VLOOKUP(A686,'[2]Current Month Status'!$B:$D,3,FALSE)</f>
        <v>Tucson International Academy, Inc.</v>
      </c>
      <c r="D686" s="5">
        <v>382442.18</v>
      </c>
      <c r="E686" s="4"/>
      <c r="F686" s="5"/>
      <c r="H686"/>
    </row>
    <row r="687" spans="1:8" ht="15" customHeight="1" x14ac:dyDescent="0.25">
      <c r="A687" s="4">
        <v>6374</v>
      </c>
      <c r="B687" s="4" t="str">
        <f>VLOOKUP(A687,'[2]Current Month Status'!$B:$C,2,FALSE)</f>
        <v>108768</v>
      </c>
      <c r="C687" s="6" t="str">
        <f>VLOOKUP(A687,'[2]Current Month Status'!$B:$D,3,FALSE)</f>
        <v>Tucson Preparatory School</v>
      </c>
      <c r="D687" s="5">
        <v>79910.880000000005</v>
      </c>
      <c r="E687" s="4"/>
      <c r="F687" s="5"/>
      <c r="H687"/>
    </row>
    <row r="688" spans="1:8" ht="15" customHeight="1" x14ac:dyDescent="0.25">
      <c r="A688" s="4">
        <v>4422</v>
      </c>
      <c r="B688" s="4" t="str">
        <f>VLOOKUP(A688,'[2]Current Month Status'!$B:$C,2,FALSE)</f>
        <v>108660</v>
      </c>
      <c r="C688" s="6" t="str">
        <f>VLOOKUP(A688,'[2]Current Month Status'!$B:$D,3,FALSE)</f>
        <v>Tucson Youth Development/ACE Charter High School</v>
      </c>
      <c r="D688" s="5">
        <v>332473.09999999998</v>
      </c>
      <c r="E688" s="4"/>
      <c r="F688" s="5"/>
      <c r="H688"/>
    </row>
    <row r="689" spans="1:8" ht="15" customHeight="1" x14ac:dyDescent="0.25">
      <c r="A689" s="4">
        <v>4310</v>
      </c>
      <c r="B689" s="4" t="str">
        <f>VLOOKUP(A689,'[2]Current Month Status'!$B:$C,2,FALSE)</f>
        <v>078630</v>
      </c>
      <c r="C689" s="6" t="str">
        <f>VLOOKUP(A689,'[2]Current Month Status'!$B:$D,3,FALSE)</f>
        <v>Twenty First Century Charter School, Inc. Bennett Academy</v>
      </c>
      <c r="D689" s="5">
        <v>157205.69</v>
      </c>
      <c r="E689" s="4"/>
      <c r="F689" s="5"/>
      <c r="H689"/>
    </row>
    <row r="690" spans="1:8" ht="15" customHeight="1" x14ac:dyDescent="0.25">
      <c r="A690" s="4">
        <v>79957</v>
      </c>
      <c r="B690" s="4" t="str">
        <f>VLOOKUP(A690,'[2]Current Month Status'!$B:$C,2,FALSE)</f>
        <v>078964</v>
      </c>
      <c r="C690" s="6" t="str">
        <f>VLOOKUP(A690,'[2]Current Month Status'!$B:$D,3,FALSE)</f>
        <v>Valley of the Sun Waldorf Education Association, dba Desert Marigold School</v>
      </c>
      <c r="D690" s="5">
        <v>210922.78</v>
      </c>
      <c r="E690" s="4"/>
      <c r="F690" s="5"/>
      <c r="H690"/>
    </row>
    <row r="691" spans="1:8" ht="15" customHeight="1" x14ac:dyDescent="0.25">
      <c r="A691" s="4">
        <v>1000291</v>
      </c>
      <c r="B691" s="4" t="str">
        <f>VLOOKUP(A691,'[2]Current Month Status'!$B:$C,2,FALSE)</f>
        <v>078104</v>
      </c>
      <c r="C691" s="6" t="str">
        <f>VLOOKUP(A691,'[2]Current Month Status'!$B:$D,3,FALSE)</f>
        <v>Valor Preparatory Academy, LLC</v>
      </c>
      <c r="D691" s="5">
        <v>32384.25</v>
      </c>
      <c r="E691" s="4"/>
      <c r="F691" s="5"/>
      <c r="H691"/>
    </row>
    <row r="692" spans="1:8" ht="15" customHeight="1" x14ac:dyDescent="0.25">
      <c r="A692" s="4">
        <v>90317</v>
      </c>
      <c r="B692" s="4" t="str">
        <f>VLOOKUP(A692,'[2]Current Month Status'!$B:$C,2,FALSE)</f>
        <v>078562</v>
      </c>
      <c r="C692" s="6" t="str">
        <f>VLOOKUP(A692,'[2]Current Month Status'!$B:$D,3,FALSE)</f>
        <v>Vector School District, Inc.</v>
      </c>
      <c r="D692" s="5">
        <v>122613.99</v>
      </c>
      <c r="E692" s="4"/>
      <c r="F692" s="5"/>
      <c r="H692"/>
    </row>
    <row r="693" spans="1:8" ht="15" customHeight="1" x14ac:dyDescent="0.25">
      <c r="A693" s="4">
        <v>80992</v>
      </c>
      <c r="B693" s="4" t="str">
        <f>VLOOKUP(A693,'[2]Current Month Status'!$B:$C,2,FALSE)</f>
        <v>078984</v>
      </c>
      <c r="C693" s="6" t="str">
        <f>VLOOKUP(A693,'[2]Current Month Status'!$B:$D,3,FALSE)</f>
        <v>Veritas Preparatory Academy</v>
      </c>
      <c r="D693" s="5">
        <v>475941.69</v>
      </c>
      <c r="E693" s="4"/>
      <c r="F693" s="5"/>
      <c r="H693"/>
    </row>
    <row r="694" spans="1:8" ht="15" customHeight="1" x14ac:dyDescent="0.25">
      <c r="A694" s="4">
        <v>92985</v>
      </c>
      <c r="B694" s="4" t="str">
        <f>VLOOKUP(A694,'[2]Current Month Status'!$B:$C,2,FALSE)</f>
        <v>078410</v>
      </c>
      <c r="C694" s="6" t="str">
        <f>VLOOKUP(A694,'[2]Current Month Status'!$B:$D,3,FALSE)</f>
        <v>Victory Collegiate Academy Corporation</v>
      </c>
      <c r="D694" s="5">
        <v>227057.41</v>
      </c>
      <c r="E694" s="4"/>
      <c r="F694" s="5"/>
      <c r="H694"/>
    </row>
    <row r="695" spans="1:8" ht="15" customHeight="1" x14ac:dyDescent="0.25">
      <c r="A695" s="4">
        <v>4358</v>
      </c>
      <c r="B695" s="4" t="str">
        <f>VLOOKUP(A695,'[2]Current Month Status'!$B:$C,2,FALSE)</f>
        <v>078757</v>
      </c>
      <c r="C695" s="6" t="str">
        <f>VLOOKUP(A695,'[2]Current Month Status'!$B:$D,3,FALSE)</f>
        <v>Victory High School, Inc.</v>
      </c>
      <c r="D695" s="5">
        <v>24420.3</v>
      </c>
      <c r="E695" s="4"/>
      <c r="F695" s="5"/>
      <c r="H695"/>
    </row>
    <row r="696" spans="1:8" ht="15" customHeight="1" x14ac:dyDescent="0.25">
      <c r="A696" s="4">
        <v>4339</v>
      </c>
      <c r="B696" s="4" t="str">
        <f>VLOOKUP(A696,'[2]Current Month Status'!$B:$C,2,FALSE)</f>
        <v>078715</v>
      </c>
      <c r="C696" s="6" t="str">
        <f>VLOOKUP(A696,'[2]Current Month Status'!$B:$D,3,FALSE)</f>
        <v>Villa Montessori Charter School</v>
      </c>
      <c r="D696" s="5">
        <v>291685.09999999998</v>
      </c>
      <c r="E696" s="4"/>
      <c r="F696" s="5"/>
      <c r="H696"/>
    </row>
    <row r="697" spans="1:8" ht="15" customHeight="1" x14ac:dyDescent="0.25">
      <c r="A697" s="4">
        <v>4430</v>
      </c>
      <c r="B697" s="4" t="str">
        <f>VLOOKUP(A697,'[2]Current Month Status'!$B:$C,2,FALSE)</f>
        <v>108705</v>
      </c>
      <c r="C697" s="6" t="str">
        <f>VLOOKUP(A697,'[2]Current Month Status'!$B:$D,3,FALSE)</f>
        <v>Vision Charter School, Inc.</v>
      </c>
      <c r="D697" s="5">
        <v>20661.330000000002</v>
      </c>
      <c r="E697" s="4"/>
      <c r="F697" s="5"/>
      <c r="H697"/>
    </row>
    <row r="698" spans="1:8" ht="15" customHeight="1" x14ac:dyDescent="0.25">
      <c r="A698" s="4">
        <v>79907</v>
      </c>
      <c r="B698" s="4" t="str">
        <f>VLOOKUP(A698,'[2]Current Month Status'!$B:$C,2,FALSE)</f>
        <v>078960</v>
      </c>
      <c r="C698" s="6" t="str">
        <f>VLOOKUP(A698,'[2]Current Month Status'!$B:$D,3,FALSE)</f>
        <v>Vista Charter School</v>
      </c>
      <c r="D698" s="5">
        <v>20602.04</v>
      </c>
      <c r="E698" s="4"/>
      <c r="F698" s="5"/>
      <c r="H698"/>
    </row>
    <row r="699" spans="1:8" ht="15" customHeight="1" x14ac:dyDescent="0.25">
      <c r="A699" s="4">
        <v>91948</v>
      </c>
      <c r="B699" s="4" t="str">
        <f>VLOOKUP(A699,'[2]Current Month Status'!$B:$C,2,FALSE)</f>
        <v>078224</v>
      </c>
      <c r="C699" s="6" t="str">
        <f>VLOOKUP(A699,'[2]Current Month Status'!$B:$D,3,FALSE)</f>
        <v>Vista College Preparatory, Inc.</v>
      </c>
      <c r="D699" s="5">
        <v>389648.54</v>
      </c>
      <c r="E699" s="4"/>
      <c r="F699" s="5"/>
      <c r="H699"/>
    </row>
    <row r="700" spans="1:8" ht="15" customHeight="1" x14ac:dyDescent="0.25">
      <c r="A700" s="4">
        <v>79497</v>
      </c>
      <c r="B700" s="4" t="str">
        <f>VLOOKUP(A700,'[2]Current Month Status'!$B:$C,2,FALSE)</f>
        <v>078935</v>
      </c>
      <c r="C700" s="6" t="str">
        <f>VLOOKUP(A700,'[2]Current Month Status'!$B:$D,3,FALSE)</f>
        <v>West Gilbert Charter Elementary School, Inc.</v>
      </c>
      <c r="D700" s="5">
        <v>92626.83</v>
      </c>
      <c r="E700" s="4"/>
      <c r="F700" s="5"/>
      <c r="H700"/>
    </row>
    <row r="701" spans="1:8" ht="15" customHeight="1" x14ac:dyDescent="0.25">
      <c r="A701" s="4">
        <v>79990</v>
      </c>
      <c r="B701" s="4" t="str">
        <f>VLOOKUP(A701,'[2]Current Month Status'!$B:$C,2,FALSE)</f>
        <v>078974</v>
      </c>
      <c r="C701" s="6" t="str">
        <f>VLOOKUP(A701,'[2]Current Month Status'!$B:$D,3,FALSE)</f>
        <v>West Gilbert Charter Middle School, Inc.</v>
      </c>
      <c r="D701" s="5">
        <v>44946.34</v>
      </c>
      <c r="E701" s="4"/>
      <c r="F701" s="5"/>
      <c r="H701"/>
    </row>
    <row r="702" spans="1:8" ht="15" customHeight="1" x14ac:dyDescent="0.25">
      <c r="A702" s="4">
        <v>90036</v>
      </c>
      <c r="B702" s="4" t="str">
        <f>VLOOKUP(A702,'[2]Current Month Status'!$B:$C,2,FALSE)</f>
        <v>078548</v>
      </c>
      <c r="C702" s="6" t="str">
        <f>VLOOKUP(A702,'[2]Current Month Status'!$B:$D,3,FALSE)</f>
        <v>West Valley Arts and Technology Academy, Inc.</v>
      </c>
      <c r="D702" s="5">
        <v>181156.59</v>
      </c>
      <c r="E702" s="4"/>
      <c r="F702" s="5"/>
      <c r="H702"/>
    </row>
    <row r="703" spans="1:8" ht="15" customHeight="1" x14ac:dyDescent="0.25">
      <c r="A703" s="4">
        <v>91937</v>
      </c>
      <c r="B703" s="4" t="str">
        <f>VLOOKUP(A703,'[2]Current Month Status'!$B:$C,2,FALSE)</f>
        <v>078221</v>
      </c>
      <c r="C703" s="6" t="str">
        <f>VLOOKUP(A703,'[2]Current Month Status'!$B:$D,3,FALSE)</f>
        <v>Western School of Science and Technology, Inc.</v>
      </c>
      <c r="D703" s="5">
        <v>373614.31</v>
      </c>
      <c r="E703" s="4"/>
      <c r="F703" s="5"/>
      <c r="H703"/>
    </row>
    <row r="704" spans="1:8" ht="15" customHeight="1" x14ac:dyDescent="0.25">
      <c r="A704" s="4">
        <v>4385</v>
      </c>
      <c r="B704" s="4" t="str">
        <f>VLOOKUP(A704,'[2]Current Month Status'!$B:$C,2,FALSE)</f>
        <v>088755</v>
      </c>
      <c r="C704" s="6" t="str">
        <f>VLOOKUP(A704,'[2]Current Month Status'!$B:$D,3,FALSE)</f>
        <v>Young Scholars Academy Charter School Corp.</v>
      </c>
      <c r="D704" s="5">
        <v>252322.35</v>
      </c>
      <c r="E704" s="4"/>
      <c r="F704" s="5"/>
      <c r="H704"/>
    </row>
    <row r="705" spans="1:8" ht="15" customHeight="1" x14ac:dyDescent="0.25">
      <c r="A705" s="4">
        <v>4509</v>
      </c>
      <c r="B705" s="4" t="str">
        <f>VLOOKUP(A705,'[2]Current Month Status'!$B:$C,2,FALSE)</f>
        <v>148758</v>
      </c>
      <c r="C705" s="6" t="str">
        <f>VLOOKUP(A705,'[2]Current Month Status'!$B:$D,3,FALSE)</f>
        <v>Yuma Private Industry Council, Inc.</v>
      </c>
      <c r="D705" s="5">
        <v>0</v>
      </c>
      <c r="E705" s="4"/>
      <c r="F705" s="5"/>
      <c r="H705"/>
    </row>
    <row r="706" spans="1:8" ht="15" customHeight="1" x14ac:dyDescent="0.25">
      <c r="C706" s="1" t="s">
        <v>257</v>
      </c>
      <c r="D706" s="7">
        <f>SUM(D272:D705)</f>
        <v>127191848.85000004</v>
      </c>
    </row>
  </sheetData>
  <mergeCells count="1">
    <mergeCell ref="A1:C1"/>
  </mergeCells>
  <pageMargins left="0.7" right="0.7" top="0.75" bottom="0.75" header="0.3" footer="0.3"/>
  <pageSetup scale="46" orientation="portrait" verticalDpi="1200" r:id="rId1"/>
  <rowBreaks count="2" manualBreakCount="2">
    <brk id="179" max="5" man="1"/>
    <brk id="2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Jemison, Chelsea</dc:creator>
  <cp:lastModifiedBy>Jemison, Chelsea</cp:lastModifiedBy>
  <cp:lastPrinted>2019-10-29T19:26:50Z</cp:lastPrinted>
  <dcterms:created xsi:type="dcterms:W3CDTF">2019-10-29T18:55:41Z</dcterms:created>
  <dcterms:modified xsi:type="dcterms:W3CDTF">2019-10-29T19:28:55Z</dcterms:modified>
</cp:coreProperties>
</file>