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C:\Users\mrhodes\Downloads\"/>
    </mc:Choice>
  </mc:AlternateContent>
  <xr:revisionPtr revIDLastSave="0" documentId="13_ncr:1_{E77E5EF2-F485-4141-9325-61D27F68117F}" xr6:coauthVersionLast="47" xr6:coauthVersionMax="47" xr10:uidLastSave="{00000000-0000-0000-0000-000000000000}"/>
  <bookViews>
    <workbookView xWindow="-110" yWindow="-110" windowWidth="19420" windowHeight="10300" xr2:uid="{00000000-000D-0000-FFFF-FFFF00000000}"/>
  </bookViews>
  <sheets>
    <sheet name="CACFP Sponsor Directory" sheetId="1" r:id="rId1"/>
    <sheet name="At Risk only" sheetId="2" state="hidden" r:id="rId2"/>
  </sheets>
  <definedNames>
    <definedName name="_xlnm._FilterDatabase" localSheetId="0" hidden="1">'CACFP Sponsor Directory'!$A$5:$L$6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57" i="1" l="1"/>
  <c r="F1356" i="1"/>
  <c r="F1355" i="1"/>
  <c r="F1354" i="1"/>
  <c r="F1353" i="1"/>
  <c r="F1352" i="1"/>
  <c r="F1351" i="1"/>
  <c r="F1350" i="1"/>
  <c r="F1349" i="1"/>
  <c r="F1348" i="1"/>
  <c r="F1347" i="1"/>
  <c r="F1346" i="1"/>
  <c r="F1345" i="1"/>
  <c r="F1344" i="1"/>
  <c r="L1343" i="1"/>
  <c r="F1343" i="1"/>
  <c r="F1342" i="1"/>
  <c r="F1341" i="1"/>
  <c r="F1340" i="1"/>
  <c r="F1339" i="1"/>
  <c r="F1338" i="1"/>
  <c r="F1337" i="1"/>
  <c r="F1336" i="1"/>
  <c r="F1335" i="1"/>
  <c r="F1334" i="1"/>
  <c r="F1333" i="1"/>
  <c r="F1332" i="1"/>
  <c r="F1331" i="1"/>
  <c r="F1330" i="1"/>
  <c r="F1329" i="1"/>
  <c r="F1328" i="1"/>
  <c r="F1327" i="1"/>
  <c r="F1326" i="1"/>
  <c r="F1325" i="1"/>
  <c r="F1324" i="1"/>
  <c r="F1323" i="1"/>
  <c r="F1322" i="1"/>
  <c r="F1321" i="1"/>
  <c r="F1320" i="1"/>
  <c r="F1319" i="1"/>
  <c r="F1318" i="1"/>
  <c r="F1317" i="1"/>
  <c r="F1316" i="1"/>
  <c r="F1315" i="1"/>
  <c r="F1314" i="1"/>
  <c r="F1313" i="1"/>
  <c r="F1312" i="1"/>
  <c r="F1311" i="1"/>
  <c r="F1310" i="1"/>
  <c r="F1309" i="1"/>
  <c r="F1308" i="1"/>
  <c r="F1307" i="1"/>
  <c r="F1306" i="1"/>
  <c r="F1305" i="1"/>
  <c r="F1304" i="1"/>
  <c r="F1303" i="1"/>
  <c r="F1302" i="1"/>
  <c r="F1301" i="1"/>
  <c r="F1300" i="1"/>
  <c r="F1299" i="1"/>
  <c r="F1298" i="1"/>
  <c r="F1297" i="1"/>
  <c r="F1296" i="1"/>
  <c r="F1295" i="1"/>
  <c r="F1294" i="1"/>
  <c r="F1293" i="1"/>
  <c r="F1292" i="1"/>
  <c r="F1291" i="1"/>
  <c r="F1290" i="1"/>
  <c r="F1289" i="1"/>
  <c r="F1288" i="1"/>
  <c r="F1287" i="1"/>
  <c r="F1286" i="1"/>
  <c r="F1285" i="1"/>
  <c r="F1284" i="1"/>
  <c r="F1283" i="1"/>
  <c r="F1282" i="1"/>
  <c r="F1281" i="1"/>
  <c r="F1280" i="1"/>
  <c r="F1279" i="1"/>
  <c r="F1278" i="1"/>
  <c r="F1277" i="1"/>
  <c r="F1276" i="1"/>
  <c r="F1275" i="1"/>
  <c r="F1274" i="1"/>
  <c r="F1273" i="1"/>
  <c r="F1272" i="1"/>
  <c r="F1271" i="1"/>
  <c r="F1270" i="1"/>
  <c r="F1269" i="1"/>
  <c r="F1268" i="1"/>
  <c r="F1267" i="1"/>
  <c r="F1266" i="1"/>
  <c r="F1265" i="1"/>
  <c r="F1264" i="1"/>
  <c r="L1263" i="1"/>
  <c r="F1263" i="1"/>
  <c r="L1262" i="1"/>
  <c r="F1262" i="1"/>
  <c r="L1261" i="1"/>
  <c r="F1261" i="1"/>
  <c r="L1260" i="1"/>
  <c r="F1260" i="1"/>
  <c r="L1259" i="1"/>
  <c r="F1259" i="1"/>
  <c r="L1258" i="1"/>
  <c r="F1258" i="1"/>
  <c r="L1257" i="1"/>
  <c r="F1257" i="1"/>
  <c r="L1256" i="1"/>
  <c r="F1256" i="1"/>
  <c r="L1255" i="1"/>
  <c r="F1255" i="1"/>
  <c r="L1254" i="1"/>
  <c r="F1254" i="1"/>
  <c r="L1253" i="1"/>
  <c r="F1253" i="1"/>
  <c r="L1252" i="1"/>
  <c r="F1252" i="1"/>
  <c r="L1251" i="1"/>
  <c r="F1251" i="1"/>
  <c r="L1250" i="1"/>
  <c r="F1250" i="1"/>
  <c r="L1249" i="1"/>
  <c r="F1249" i="1"/>
  <c r="L1248" i="1"/>
  <c r="F1248" i="1"/>
  <c r="L1247" i="1"/>
  <c r="F1247" i="1"/>
  <c r="L1246" i="1"/>
  <c r="F1246" i="1"/>
  <c r="L1245" i="1"/>
  <c r="F1245" i="1"/>
  <c r="L1244" i="1"/>
  <c r="F1244" i="1"/>
  <c r="L1243" i="1"/>
  <c r="F1243" i="1"/>
  <c r="L1242" i="1"/>
  <c r="F1242" i="1"/>
  <c r="L1241" i="1"/>
  <c r="F1241" i="1"/>
  <c r="L1240" i="1"/>
  <c r="F1240" i="1"/>
  <c r="L1239" i="1"/>
  <c r="F1239" i="1"/>
  <c r="L1238" i="1"/>
  <c r="F1238" i="1"/>
  <c r="L1237" i="1"/>
  <c r="F1237" i="1"/>
  <c r="L1236" i="1"/>
  <c r="F1236" i="1"/>
  <c r="L1235" i="1"/>
  <c r="F1235" i="1"/>
  <c r="L1234" i="1"/>
  <c r="F1234" i="1"/>
  <c r="L1233" i="1"/>
  <c r="F1233" i="1"/>
  <c r="L1232" i="1"/>
  <c r="F1232" i="1"/>
  <c r="L1231" i="1"/>
  <c r="F1231" i="1"/>
  <c r="L1230" i="1"/>
  <c r="F1230" i="1"/>
  <c r="L1229" i="1"/>
  <c r="F1229" i="1"/>
  <c r="L1228" i="1"/>
  <c r="F1228" i="1"/>
  <c r="L1227" i="1"/>
  <c r="F1227" i="1"/>
  <c r="L1226" i="1"/>
  <c r="F1226" i="1"/>
  <c r="L1225" i="1"/>
  <c r="F1225" i="1"/>
  <c r="L1224" i="1"/>
  <c r="F1224" i="1"/>
  <c r="L1223" i="1"/>
  <c r="F1223" i="1"/>
  <c r="L1222" i="1"/>
  <c r="F1222" i="1"/>
  <c r="L1221" i="1"/>
  <c r="F1221" i="1"/>
  <c r="L1220" i="1"/>
  <c r="F1220" i="1"/>
  <c r="L1219" i="1"/>
  <c r="F1219" i="1"/>
  <c r="L1218" i="1"/>
  <c r="F1218" i="1"/>
  <c r="L1217" i="1"/>
  <c r="F1217" i="1"/>
  <c r="L1216" i="1"/>
  <c r="F1216" i="1"/>
  <c r="L1215" i="1"/>
  <c r="F1215" i="1"/>
  <c r="L1214" i="1"/>
  <c r="F1214" i="1"/>
  <c r="L1213" i="1"/>
  <c r="F1213" i="1"/>
  <c r="L1212" i="1"/>
  <c r="F1212" i="1"/>
  <c r="L1211" i="1"/>
  <c r="F1211" i="1"/>
  <c r="L1210" i="1"/>
  <c r="F1210" i="1"/>
  <c r="L1209" i="1"/>
  <c r="F1209" i="1"/>
  <c r="L1208" i="1"/>
  <c r="F1208" i="1"/>
  <c r="L1207" i="1"/>
  <c r="F1207" i="1"/>
  <c r="L1206" i="1"/>
  <c r="F1206" i="1"/>
  <c r="L1205" i="1"/>
  <c r="F1205" i="1"/>
  <c r="L1204" i="1"/>
  <c r="F1204" i="1"/>
  <c r="L1203" i="1"/>
  <c r="F1203" i="1"/>
  <c r="L1202" i="1"/>
  <c r="F1202" i="1"/>
  <c r="F1201" i="1"/>
  <c r="F1200" i="1"/>
  <c r="F1199" i="1"/>
  <c r="F1198" i="1"/>
  <c r="F1197" i="1"/>
  <c r="L1196" i="1"/>
  <c r="F1196" i="1"/>
  <c r="L1195" i="1"/>
  <c r="F1195" i="1"/>
  <c r="L1194" i="1"/>
  <c r="F1194" i="1"/>
  <c r="L1193" i="1"/>
  <c r="F1193" i="1"/>
  <c r="L1192" i="1"/>
  <c r="F1192" i="1"/>
  <c r="L1191" i="1"/>
  <c r="F1191" i="1"/>
  <c r="L1190" i="1"/>
  <c r="F1190" i="1"/>
  <c r="L1189" i="1"/>
  <c r="F1189" i="1"/>
  <c r="L1188" i="1"/>
  <c r="F1188" i="1"/>
  <c r="L1187" i="1"/>
  <c r="F1187" i="1"/>
  <c r="L1186" i="1"/>
  <c r="F1186" i="1"/>
  <c r="F1185" i="1"/>
  <c r="F1184" i="1"/>
  <c r="F1183" i="1"/>
  <c r="F1182" i="1"/>
  <c r="F1181" i="1"/>
  <c r="F1180" i="1"/>
  <c r="F1179" i="1"/>
  <c r="F1178" i="1"/>
  <c r="F1177" i="1"/>
  <c r="F1176" i="1"/>
  <c r="F1175" i="1"/>
  <c r="F1174" i="1"/>
  <c r="F1173" i="1"/>
  <c r="F1172" i="1"/>
  <c r="F1171" i="1"/>
  <c r="F1170" i="1"/>
  <c r="F1169" i="1"/>
  <c r="F1168" i="1"/>
  <c r="F1167" i="1"/>
  <c r="F1166" i="1"/>
  <c r="F1165" i="1"/>
  <c r="F1164" i="1"/>
  <c r="F1163" i="1"/>
  <c r="F1162" i="1"/>
  <c r="F1161" i="1"/>
  <c r="F1160" i="1"/>
  <c r="F1159" i="1"/>
  <c r="F1158" i="1"/>
  <c r="F1157" i="1"/>
  <c r="F1156" i="1"/>
  <c r="F1155" i="1"/>
  <c r="F1154" i="1"/>
  <c r="F1153" i="1"/>
  <c r="F1152" i="1"/>
  <c r="F1151" i="1"/>
  <c r="F1150" i="1"/>
  <c r="F1149" i="1"/>
  <c r="F1148" i="1"/>
  <c r="F1147" i="1"/>
  <c r="L1146" i="1"/>
  <c r="F1146" i="1"/>
  <c r="L1145" i="1"/>
  <c r="F1145" i="1"/>
  <c r="L1144" i="1"/>
  <c r="F1144" i="1"/>
  <c r="L1143" i="1"/>
  <c r="F1143" i="1"/>
  <c r="L1142" i="1"/>
  <c r="F1142" i="1"/>
  <c r="L1141" i="1"/>
  <c r="F1141" i="1"/>
  <c r="L1140" i="1"/>
  <c r="F1140" i="1"/>
  <c r="L1139" i="1"/>
  <c r="F1139" i="1"/>
  <c r="L1138" i="1"/>
  <c r="F1138" i="1"/>
  <c r="L1137" i="1"/>
  <c r="F1137" i="1"/>
  <c r="L1136" i="1"/>
  <c r="F1136" i="1"/>
  <c r="L1135" i="1"/>
  <c r="F1135" i="1"/>
  <c r="L1134" i="1"/>
  <c r="F1134" i="1"/>
  <c r="L1133" i="1"/>
  <c r="F1133" i="1"/>
  <c r="F1132" i="1"/>
  <c r="F1131" i="1"/>
  <c r="F1130" i="1"/>
  <c r="F1129" i="1"/>
  <c r="F1128" i="1"/>
  <c r="F1127" i="1"/>
  <c r="F1126" i="1"/>
  <c r="F1125" i="1"/>
  <c r="F1124" i="1"/>
  <c r="F1123" i="1"/>
  <c r="F1122" i="1"/>
  <c r="L1121" i="1"/>
  <c r="F1121" i="1"/>
  <c r="F1120" i="1"/>
  <c r="F1119" i="1"/>
  <c r="F1118" i="1"/>
  <c r="F1117" i="1"/>
  <c r="F1116" i="1"/>
  <c r="F1115" i="1"/>
  <c r="F1114" i="1"/>
  <c r="F1113" i="1"/>
  <c r="F1112" i="1"/>
  <c r="F1111" i="1"/>
  <c r="F1110" i="1"/>
  <c r="F1109" i="1"/>
  <c r="F1108" i="1"/>
  <c r="F1107" i="1"/>
  <c r="F1106" i="1"/>
  <c r="F1105" i="1"/>
  <c r="F1104" i="1"/>
  <c r="F1103" i="1"/>
  <c r="F1102" i="1"/>
  <c r="F1101" i="1"/>
  <c r="F1100" i="1"/>
  <c r="F1099" i="1"/>
  <c r="F1098" i="1"/>
  <c r="F1097" i="1"/>
  <c r="F1096" i="1"/>
  <c r="F1095" i="1"/>
  <c r="F1094" i="1"/>
  <c r="F1093" i="1"/>
  <c r="F1092" i="1"/>
  <c r="F1091" i="1"/>
  <c r="F1090" i="1"/>
  <c r="F1089" i="1"/>
  <c r="F1088" i="1"/>
  <c r="F1087" i="1"/>
  <c r="F1086" i="1"/>
  <c r="F1085" i="1"/>
  <c r="F1084" i="1"/>
  <c r="F1083" i="1"/>
  <c r="F1082" i="1"/>
  <c r="F1081" i="1"/>
  <c r="F1080" i="1"/>
  <c r="F1079" i="1"/>
  <c r="F1078" i="1"/>
  <c r="F1077" i="1"/>
  <c r="F1076" i="1"/>
  <c r="F1075" i="1"/>
  <c r="F1074" i="1"/>
  <c r="F1073" i="1"/>
  <c r="F1072" i="1"/>
  <c r="F1071" i="1"/>
  <c r="F1070" i="1"/>
  <c r="F1069" i="1"/>
  <c r="F1068" i="1"/>
  <c r="F1067" i="1"/>
  <c r="F1066" i="1"/>
  <c r="F1065" i="1"/>
  <c r="F1064" i="1"/>
  <c r="F1063" i="1"/>
  <c r="F1062" i="1"/>
  <c r="F1061" i="1"/>
  <c r="F1060" i="1"/>
  <c r="F1059" i="1"/>
  <c r="F1058" i="1"/>
  <c r="F1057" i="1"/>
  <c r="F1056" i="1"/>
  <c r="F1055" i="1"/>
  <c r="F1054" i="1"/>
  <c r="F1053" i="1"/>
  <c r="F1052" i="1"/>
  <c r="F1051" i="1"/>
  <c r="F1050" i="1"/>
  <c r="F1049" i="1"/>
  <c r="F1048" i="1"/>
  <c r="F1047" i="1"/>
  <c r="F1046" i="1"/>
  <c r="F1045" i="1"/>
  <c r="F1044" i="1"/>
  <c r="F1043" i="1"/>
  <c r="F1042" i="1"/>
  <c r="F1041" i="1"/>
  <c r="F1040" i="1"/>
  <c r="F1039" i="1"/>
  <c r="F1038" i="1"/>
  <c r="F1037" i="1"/>
  <c r="F1036" i="1"/>
  <c r="F1035" i="1"/>
  <c r="F1034" i="1"/>
  <c r="F1033" i="1"/>
  <c r="F1032" i="1"/>
  <c r="F1031" i="1"/>
  <c r="F1030" i="1"/>
  <c r="F1029" i="1"/>
  <c r="F1028" i="1"/>
  <c r="F1027" i="1"/>
  <c r="F1026" i="1"/>
  <c r="F1025" i="1"/>
  <c r="F1024" i="1"/>
  <c r="F1023" i="1"/>
  <c r="F1022" i="1"/>
  <c r="F1021" i="1"/>
  <c r="F1020" i="1"/>
  <c r="F1019" i="1"/>
  <c r="F1018" i="1"/>
  <c r="F1017" i="1"/>
  <c r="F1016" i="1"/>
  <c r="F1015" i="1"/>
  <c r="F1014"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L929" i="1"/>
  <c r="F929" i="1"/>
  <c r="F928" i="1"/>
  <c r="F927" i="1"/>
  <c r="F926" i="1"/>
  <c r="F925" i="1"/>
  <c r="F924" i="1"/>
  <c r="F923" i="1"/>
  <c r="F922" i="1"/>
  <c r="F921" i="1"/>
  <c r="F920" i="1"/>
  <c r="F919" i="1"/>
  <c r="F918" i="1"/>
  <c r="L917" i="1"/>
  <c r="F917" i="1"/>
  <c r="L916" i="1"/>
  <c r="F916" i="1"/>
  <c r="L915" i="1"/>
  <c r="F915" i="1"/>
  <c r="L914" i="1"/>
  <c r="F914" i="1"/>
  <c r="L913" i="1"/>
  <c r="F913" i="1"/>
  <c r="L912" i="1"/>
  <c r="F912" i="1"/>
  <c r="L911" i="1"/>
  <c r="F911" i="1"/>
  <c r="L910" i="1"/>
  <c r="F910" i="1"/>
  <c r="L909" i="1"/>
  <c r="F909" i="1"/>
  <c r="L908" i="1"/>
  <c r="F908" i="1"/>
  <c r="L907" i="1"/>
  <c r="F907" i="1"/>
  <c r="L906" i="1"/>
  <c r="F906" i="1"/>
  <c r="L905" i="1"/>
  <c r="F905" i="1"/>
  <c r="L904" i="1"/>
  <c r="F904" i="1"/>
  <c r="L903" i="1"/>
  <c r="F903" i="1"/>
  <c r="L902" i="1"/>
  <c r="F902" i="1"/>
  <c r="L901" i="1"/>
  <c r="F901" i="1"/>
  <c r="L900" i="1"/>
  <c r="F900" i="1"/>
  <c r="L899" i="1"/>
  <c r="F899" i="1"/>
  <c r="L898" i="1"/>
  <c r="F898" i="1"/>
  <c r="L897" i="1"/>
  <c r="F897" i="1"/>
  <c r="F896" i="1"/>
  <c r="F895" i="1"/>
  <c r="F894" i="1"/>
  <c r="F893" i="1"/>
  <c r="F892" i="1"/>
  <c r="F891" i="1"/>
  <c r="F890" i="1"/>
  <c r="F889" i="1"/>
  <c r="F888" i="1"/>
  <c r="L887" i="1"/>
  <c r="F887" i="1"/>
  <c r="L886" i="1"/>
  <c r="F886" i="1"/>
  <c r="L885" i="1"/>
  <c r="F885" i="1"/>
  <c r="L884" i="1"/>
  <c r="F884" i="1"/>
  <c r="F883" i="1"/>
  <c r="F882" i="1"/>
  <c r="L881" i="1"/>
  <c r="F881" i="1"/>
  <c r="L880" i="1"/>
  <c r="F880" i="1"/>
  <c r="L879" i="1"/>
  <c r="F879" i="1"/>
  <c r="L878" i="1"/>
  <c r="F878" i="1"/>
  <c r="F877" i="1"/>
  <c r="F876" i="1"/>
  <c r="F875" i="1"/>
  <c r="F874" i="1"/>
  <c r="F873" i="1"/>
  <c r="F872" i="1"/>
  <c r="F871" i="1"/>
  <c r="F870" i="1"/>
  <c r="F869" i="1"/>
  <c r="F868" i="1"/>
  <c r="L867" i="1"/>
  <c r="F867" i="1"/>
  <c r="L866" i="1"/>
  <c r="F866" i="1"/>
  <c r="L865" i="1"/>
  <c r="F865" i="1"/>
  <c r="L864" i="1"/>
  <c r="F864" i="1"/>
  <c r="L863" i="1"/>
  <c r="F863" i="1"/>
  <c r="L862" i="1"/>
  <c r="F862" i="1"/>
  <c r="L861" i="1"/>
  <c r="F861" i="1"/>
  <c r="L860" i="1"/>
  <c r="F860" i="1"/>
  <c r="L859" i="1"/>
  <c r="F859" i="1"/>
  <c r="L858" i="1"/>
  <c r="F858" i="1"/>
  <c r="L857" i="1"/>
  <c r="F857" i="1"/>
  <c r="L856" i="1"/>
  <c r="F856" i="1"/>
  <c r="L855" i="1"/>
  <c r="F855" i="1"/>
  <c r="L854" i="1"/>
  <c r="F854" i="1"/>
  <c r="L853" i="1"/>
  <c r="F853" i="1"/>
  <c r="L852" i="1"/>
  <c r="F852" i="1"/>
  <c r="L851" i="1"/>
  <c r="F851" i="1"/>
  <c r="L850" i="1"/>
  <c r="F850" i="1"/>
  <c r="L849" i="1"/>
  <c r="F849" i="1"/>
  <c r="L848" i="1"/>
  <c r="F848" i="1"/>
  <c r="L847" i="1"/>
  <c r="F847" i="1"/>
  <c r="L846"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L821" i="1"/>
  <c r="F821" i="1"/>
  <c r="L820" i="1"/>
  <c r="F820" i="1"/>
  <c r="L819" i="1"/>
  <c r="F819" i="1"/>
  <c r="L818" i="1"/>
  <c r="F818" i="1"/>
  <c r="L817" i="1"/>
  <c r="F817" i="1"/>
  <c r="L816" i="1"/>
  <c r="F816" i="1"/>
  <c r="L815" i="1"/>
  <c r="F815" i="1"/>
  <c r="L814" i="1"/>
  <c r="F814" i="1"/>
  <c r="L813" i="1"/>
  <c r="F813" i="1"/>
  <c r="L812" i="1"/>
  <c r="F812" i="1"/>
  <c r="L811" i="1"/>
  <c r="F811" i="1"/>
  <c r="L810" i="1"/>
  <c r="F810" i="1"/>
  <c r="L809" i="1"/>
  <c r="F809" i="1"/>
  <c r="L808" i="1"/>
  <c r="F808" i="1"/>
  <c r="L807" i="1"/>
  <c r="F807" i="1"/>
  <c r="F806" i="1"/>
  <c r="L805" i="1"/>
  <c r="F805" i="1"/>
  <c r="L804" i="1"/>
  <c r="F804" i="1"/>
  <c r="F803" i="1"/>
  <c r="L802" i="1"/>
  <c r="F802" i="1"/>
  <c r="L801" i="1"/>
  <c r="F801" i="1"/>
  <c r="L800" i="1"/>
  <c r="F800" i="1"/>
  <c r="L799" i="1"/>
  <c r="F799" i="1"/>
  <c r="L798"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L763" i="1"/>
  <c r="F763" i="1"/>
  <c r="L762" i="1"/>
  <c r="F762" i="1"/>
  <c r="L761" i="1"/>
  <c r="F761" i="1"/>
  <c r="L760" i="1"/>
  <c r="F760" i="1"/>
  <c r="L759" i="1"/>
  <c r="F759" i="1"/>
  <c r="L758" i="1"/>
  <c r="F758" i="1"/>
  <c r="L757" i="1"/>
  <c r="F757" i="1"/>
  <c r="L756" i="1"/>
  <c r="F756" i="1"/>
  <c r="L755" i="1"/>
  <c r="F755" i="1"/>
  <c r="F754" i="1"/>
  <c r="F753" i="1"/>
  <c r="F752" i="1"/>
  <c r="F751" i="1"/>
  <c r="F750" i="1"/>
  <c r="F749" i="1"/>
  <c r="F748" i="1"/>
  <c r="F747" i="1"/>
  <c r="F746" i="1"/>
  <c r="F745" i="1"/>
  <c r="F744" i="1"/>
  <c r="F743" i="1"/>
  <c r="F742" i="1"/>
  <c r="F741" i="1"/>
  <c r="L740" i="1"/>
  <c r="F740" i="1"/>
  <c r="L739" i="1"/>
  <c r="F739" i="1"/>
  <c r="F738" i="1"/>
  <c r="F737" i="1"/>
  <c r="F736" i="1"/>
  <c r="L735" i="1"/>
  <c r="F735" i="1"/>
  <c r="L734" i="1"/>
  <c r="F734" i="1"/>
  <c r="L733"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L689" i="1"/>
  <c r="F689" i="1"/>
  <c r="L688" i="1"/>
  <c r="F688" i="1"/>
  <c r="F687" i="1"/>
  <c r="L686" i="1"/>
  <c r="F686" i="1"/>
  <c r="F685" i="1"/>
  <c r="L684" i="1"/>
  <c r="F684" i="1"/>
  <c r="F683" i="1"/>
  <c r="F682" i="1"/>
  <c r="F681" i="1"/>
  <c r="L680" i="1"/>
  <c r="F680" i="1"/>
  <c r="F679" i="1"/>
  <c r="F678" i="1"/>
  <c r="F677" i="1"/>
  <c r="F676" i="1"/>
  <c r="F675" i="1"/>
  <c r="L674" i="1"/>
  <c r="F674" i="1"/>
  <c r="L673" i="1"/>
  <c r="F673" i="1"/>
  <c r="F672" i="1"/>
  <c r="F671" i="1"/>
  <c r="L670" i="1"/>
  <c r="F670" i="1"/>
  <c r="F669" i="1"/>
  <c r="F668" i="1"/>
  <c r="F667" i="1"/>
  <c r="F666" i="1"/>
  <c r="F665" i="1"/>
  <c r="F664" i="1"/>
  <c r="F663" i="1"/>
  <c r="F662" i="1"/>
  <c r="L661" i="1"/>
  <c r="F661" i="1"/>
  <c r="L660" i="1"/>
  <c r="F660" i="1"/>
  <c r="L659" i="1"/>
  <c r="F659" i="1"/>
  <c r="L658" i="1"/>
  <c r="F658" i="1"/>
  <c r="L657" i="1"/>
  <c r="F657" i="1"/>
  <c r="L656" i="1"/>
  <c r="F656" i="1"/>
  <c r="L655" i="1"/>
  <c r="F655" i="1"/>
  <c r="L654"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L628" i="1"/>
  <c r="F628" i="1"/>
  <c r="L627" i="1"/>
  <c r="F627" i="1"/>
  <c r="L626" i="1"/>
  <c r="F626" i="1"/>
  <c r="L625" i="1"/>
  <c r="F625" i="1"/>
  <c r="F624" i="1"/>
  <c r="F623" i="1"/>
  <c r="F622" i="1"/>
  <c r="F621" i="1"/>
  <c r="F620" i="1"/>
  <c r="F619" i="1"/>
  <c r="F618" i="1"/>
  <c r="F617" i="1"/>
  <c r="L616" i="1"/>
  <c r="F616" i="1"/>
  <c r="L615" i="1"/>
  <c r="F615" i="1"/>
  <c r="L614" i="1"/>
  <c r="F614" i="1"/>
  <c r="L613" i="1"/>
  <c r="F613" i="1"/>
  <c r="L612" i="1"/>
  <c r="F612" i="1"/>
  <c r="L611" i="1"/>
  <c r="F611" i="1"/>
  <c r="L610" i="1"/>
  <c r="F610" i="1"/>
  <c r="L609" i="1"/>
  <c r="F609" i="1"/>
  <c r="L608" i="1"/>
  <c r="F608" i="1"/>
  <c r="F607" i="1"/>
  <c r="F606" i="1"/>
  <c r="F605" i="1"/>
  <c r="F604" i="1"/>
  <c r="F603" i="1"/>
  <c r="F602" i="1"/>
  <c r="F601" i="1"/>
  <c r="F600" i="1"/>
  <c r="F599" i="1"/>
  <c r="F598" i="1"/>
  <c r="L597" i="1"/>
  <c r="F597" i="1"/>
  <c r="L596" i="1"/>
  <c r="F596" i="1"/>
  <c r="L595" i="1"/>
  <c r="F595" i="1"/>
  <c r="F594" i="1"/>
  <c r="F593" i="1"/>
  <c r="F592" i="1"/>
  <c r="F591" i="1"/>
  <c r="L590" i="1"/>
  <c r="F590" i="1"/>
  <c r="L589" i="1"/>
  <c r="F589" i="1"/>
  <c r="L588" i="1"/>
  <c r="F588" i="1"/>
  <c r="L587" i="1"/>
  <c r="F587" i="1"/>
  <c r="L586" i="1"/>
  <c r="F586" i="1"/>
  <c r="L585" i="1"/>
  <c r="F585" i="1"/>
  <c r="L584" i="1"/>
  <c r="F584" i="1"/>
  <c r="L583"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L536" i="1"/>
  <c r="F536" i="1"/>
  <c r="L535" i="1"/>
  <c r="F535" i="1"/>
  <c r="L534" i="1"/>
  <c r="F534" i="1"/>
  <c r="F533" i="1"/>
  <c r="F532" i="1"/>
  <c r="F531" i="1"/>
  <c r="F530" i="1"/>
  <c r="F529" i="1"/>
  <c r="F528" i="1"/>
  <c r="F527" i="1"/>
  <c r="F526" i="1"/>
  <c r="F525" i="1"/>
  <c r="F524" i="1"/>
  <c r="F523" i="1"/>
  <c r="F522" i="1"/>
  <c r="F521" i="1"/>
  <c r="F520" i="1"/>
  <c r="L519" i="1"/>
  <c r="F519" i="1"/>
  <c r="L518" i="1"/>
  <c r="F518" i="1"/>
  <c r="L517" i="1"/>
  <c r="F517" i="1"/>
  <c r="L516" i="1"/>
  <c r="F516" i="1"/>
  <c r="L515" i="1"/>
  <c r="F515" i="1"/>
  <c r="L514" i="1"/>
  <c r="F514" i="1"/>
  <c r="L513" i="1"/>
  <c r="F513" i="1"/>
  <c r="L512" i="1"/>
  <c r="F512" i="1"/>
  <c r="L511" i="1"/>
  <c r="F511" i="1"/>
  <c r="L510" i="1"/>
  <c r="F510" i="1"/>
  <c r="F509" i="1"/>
  <c r="F508" i="1"/>
  <c r="F507" i="1"/>
  <c r="F506" i="1"/>
  <c r="F505" i="1"/>
  <c r="F504" i="1"/>
  <c r="F503" i="1"/>
  <c r="F502" i="1"/>
  <c r="F501" i="1"/>
  <c r="F500" i="1"/>
  <c r="F499" i="1"/>
  <c r="F498" i="1"/>
  <c r="F497" i="1"/>
  <c r="F496" i="1"/>
  <c r="F495" i="1"/>
  <c r="F494" i="1"/>
  <c r="L493" i="1"/>
  <c r="F493" i="1"/>
  <c r="L492" i="1"/>
  <c r="F492" i="1"/>
  <c r="L491" i="1"/>
  <c r="F491" i="1"/>
  <c r="L490" i="1"/>
  <c r="F490" i="1"/>
  <c r="L489" i="1"/>
  <c r="F489" i="1"/>
  <c r="F488" i="1"/>
  <c r="F487" i="1"/>
  <c r="F486" i="1"/>
  <c r="F485" i="1"/>
  <c r="F484" i="1"/>
  <c r="F483" i="1"/>
  <c r="F482" i="1"/>
  <c r="F481" i="1"/>
  <c r="F480" i="1"/>
  <c r="F479" i="1"/>
  <c r="F478" i="1"/>
  <c r="F477" i="1"/>
  <c r="F476" i="1"/>
  <c r="F475" i="1"/>
  <c r="F474" i="1"/>
  <c r="L473" i="1"/>
  <c r="F473" i="1"/>
  <c r="L472" i="1"/>
  <c r="F472" i="1"/>
  <c r="L471" i="1"/>
  <c r="F471" i="1"/>
  <c r="L470" i="1"/>
  <c r="F470" i="1"/>
  <c r="F469" i="1"/>
  <c r="F468" i="1"/>
  <c r="F467" i="1"/>
  <c r="F466" i="1"/>
  <c r="F465" i="1"/>
  <c r="L464" i="1"/>
  <c r="F464" i="1"/>
  <c r="L463" i="1"/>
  <c r="F463" i="1"/>
  <c r="L462" i="1"/>
  <c r="F462" i="1"/>
  <c r="L461" i="1"/>
  <c r="F461" i="1"/>
  <c r="L460" i="1"/>
  <c r="F460" i="1"/>
  <c r="L459" i="1"/>
  <c r="F459" i="1"/>
  <c r="L458" i="1"/>
  <c r="F458" i="1"/>
  <c r="F457" i="1"/>
  <c r="F456" i="1"/>
  <c r="F455" i="1"/>
  <c r="F454" i="1"/>
  <c r="F453" i="1"/>
  <c r="F452" i="1"/>
  <c r="F451" i="1"/>
  <c r="F450" i="1"/>
  <c r="F449" i="1"/>
  <c r="F448" i="1"/>
  <c r="F447" i="1"/>
  <c r="F446" i="1"/>
  <c r="F445" i="1"/>
  <c r="F444" i="1"/>
  <c r="F443" i="1"/>
  <c r="F442" i="1"/>
  <c r="L441" i="1"/>
  <c r="F441" i="1"/>
  <c r="L440" i="1"/>
  <c r="F440" i="1"/>
  <c r="F439" i="1"/>
  <c r="F438" i="1"/>
  <c r="F437" i="1"/>
  <c r="F436" i="1"/>
  <c r="F435" i="1"/>
  <c r="F434" i="1"/>
  <c r="F433" i="1"/>
  <c r="F432" i="1"/>
  <c r="F431" i="1"/>
  <c r="F430" i="1"/>
  <c r="F429" i="1"/>
  <c r="F428" i="1"/>
  <c r="F427" i="1"/>
  <c r="F426" i="1"/>
  <c r="F425" i="1"/>
  <c r="F424" i="1"/>
  <c r="L423" i="1"/>
  <c r="F423" i="1"/>
  <c r="L422" i="1"/>
  <c r="F422" i="1"/>
  <c r="L421"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L378" i="1"/>
  <c r="F378" i="1"/>
  <c r="L377" i="1"/>
  <c r="F377" i="1"/>
  <c r="L376" i="1"/>
  <c r="F376" i="1"/>
  <c r="L375" i="1"/>
  <c r="F375" i="1"/>
  <c r="L374" i="1"/>
  <c r="F374" i="1"/>
  <c r="L373" i="1"/>
  <c r="F373" i="1"/>
  <c r="L372" i="1"/>
  <c r="F372" i="1"/>
  <c r="L371" i="1"/>
  <c r="F371" i="1"/>
  <c r="L370" i="1"/>
  <c r="F370" i="1"/>
  <c r="F369" i="1"/>
  <c r="L368" i="1"/>
  <c r="F368" i="1"/>
  <c r="L367" i="1"/>
  <c r="F367" i="1"/>
  <c r="L366" i="1"/>
  <c r="F366" i="1"/>
  <c r="L365" i="1"/>
  <c r="F365" i="1"/>
  <c r="L364" i="1"/>
  <c r="F364" i="1"/>
  <c r="L363" i="1"/>
  <c r="F363" i="1"/>
  <c r="L362" i="1"/>
  <c r="F362" i="1"/>
  <c r="L361" i="1"/>
  <c r="F361" i="1"/>
  <c r="L360" i="1"/>
  <c r="F360" i="1"/>
  <c r="L359" i="1"/>
  <c r="F359" i="1"/>
  <c r="L358" i="1"/>
  <c r="F358" i="1"/>
  <c r="F357" i="1"/>
  <c r="L356" i="1"/>
  <c r="F356" i="1"/>
  <c r="L355" i="1"/>
  <c r="F355" i="1"/>
  <c r="L354" i="1"/>
  <c r="F354" i="1"/>
  <c r="L353" i="1"/>
  <c r="F353" i="1"/>
  <c r="L352" i="1"/>
  <c r="F352" i="1"/>
  <c r="F351" i="1"/>
  <c r="F350" i="1"/>
  <c r="F349" i="1"/>
  <c r="F348" i="1"/>
  <c r="F347" i="1"/>
  <c r="F346" i="1"/>
  <c r="F345" i="1"/>
  <c r="F344" i="1"/>
  <c r="F343" i="1"/>
  <c r="F342" i="1"/>
  <c r="F341" i="1"/>
  <c r="F340" i="1"/>
  <c r="F339" i="1"/>
  <c r="F338" i="1"/>
  <c r="F337" i="1"/>
  <c r="F336" i="1"/>
  <c r="F335" i="1"/>
  <c r="F334" i="1"/>
  <c r="L333" i="1"/>
  <c r="F333" i="1"/>
  <c r="L332" i="1"/>
  <c r="F332" i="1"/>
  <c r="F331" i="1"/>
  <c r="F330" i="1"/>
  <c r="F329" i="1"/>
  <c r="F328" i="1"/>
  <c r="L327" i="1"/>
  <c r="F327" i="1"/>
  <c r="L326" i="1"/>
  <c r="F326" i="1"/>
  <c r="L325" i="1"/>
  <c r="F325" i="1"/>
  <c r="L324" i="1"/>
  <c r="F324" i="1"/>
  <c r="L323" i="1"/>
  <c r="F323" i="1"/>
  <c r="L322" i="1"/>
  <c r="F322" i="1"/>
  <c r="L321"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L232"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L138" i="1"/>
  <c r="F138" i="1"/>
  <c r="L137"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L112" i="1"/>
  <c r="F112" i="1"/>
  <c r="L111" i="1"/>
  <c r="F111" i="1"/>
  <c r="L110" i="1"/>
  <c r="F110" i="1"/>
  <c r="L109" i="1"/>
  <c r="F109" i="1"/>
  <c r="L108" i="1"/>
  <c r="F108" i="1"/>
  <c r="L107" i="1"/>
  <c r="F107" i="1"/>
  <c r="L106" i="1"/>
  <c r="F106" i="1"/>
  <c r="L105"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L77" i="1"/>
  <c r="F77" i="1"/>
  <c r="L76" i="1"/>
  <c r="F76" i="1"/>
  <c r="F75" i="1"/>
  <c r="L74" i="1"/>
  <c r="F74" i="1"/>
  <c r="L73" i="1"/>
  <c r="F73" i="1"/>
  <c r="L72" i="1"/>
  <c r="F72" i="1"/>
  <c r="L71" i="1"/>
  <c r="F71" i="1"/>
  <c r="L70" i="1"/>
  <c r="F70" i="1"/>
  <c r="L69" i="1"/>
  <c r="F69" i="1"/>
  <c r="L68" i="1"/>
  <c r="F68" i="1"/>
  <c r="F67" i="1"/>
  <c r="L66" i="1"/>
  <c r="F66" i="1"/>
  <c r="L65" i="1"/>
  <c r="F65" i="1"/>
  <c r="L64" i="1"/>
  <c r="F64" i="1"/>
  <c r="F63" i="1"/>
  <c r="F62" i="1"/>
  <c r="L61" i="1"/>
  <c r="F61" i="1"/>
  <c r="F60" i="1"/>
  <c r="L59" i="1"/>
  <c r="F59" i="1"/>
  <c r="L58" i="1"/>
  <c r="F58" i="1"/>
  <c r="L57" i="1"/>
  <c r="F57" i="1"/>
  <c r="L56" i="1"/>
  <c r="F56" i="1"/>
  <c r="L55" i="1"/>
  <c r="F55" i="1"/>
  <c r="L54" i="1"/>
  <c r="F54" i="1"/>
  <c r="L53" i="1"/>
  <c r="F53" i="1"/>
  <c r="L52" i="1"/>
  <c r="F52" i="1"/>
  <c r="L51" i="1"/>
  <c r="F51" i="1"/>
  <c r="L50" i="1"/>
  <c r="F50" i="1"/>
  <c r="L49" i="1"/>
  <c r="F49" i="1"/>
  <c r="F48" i="1"/>
  <c r="F47" i="1"/>
  <c r="L46" i="1"/>
  <c r="F46" i="1"/>
  <c r="L45" i="1"/>
  <c r="F45" i="1"/>
  <c r="F44" i="1"/>
  <c r="F43" i="1"/>
  <c r="F42" i="1"/>
  <c r="L41" i="1"/>
  <c r="F41" i="1"/>
  <c r="L40" i="1"/>
  <c r="F40" i="1"/>
  <c r="L39" i="1"/>
  <c r="F39" i="1"/>
  <c r="L38" i="1"/>
  <c r="F38" i="1"/>
  <c r="L37" i="1"/>
  <c r="F37" i="1"/>
  <c r="L36" i="1"/>
  <c r="F36" i="1"/>
  <c r="L35" i="1"/>
  <c r="F35" i="1"/>
  <c r="L34" i="1"/>
  <c r="F34" i="1"/>
  <c r="L33" i="1"/>
  <c r="F33" i="1"/>
  <c r="L32" i="1"/>
  <c r="F32" i="1"/>
  <c r="L31" i="1"/>
  <c r="F31" i="1"/>
  <c r="L30" i="1"/>
  <c r="F30" i="1"/>
  <c r="L29" i="1"/>
  <c r="F29" i="1"/>
  <c r="L28" i="1"/>
  <c r="F28" i="1"/>
  <c r="L27" i="1"/>
  <c r="F27" i="1"/>
  <c r="L26" i="1"/>
  <c r="F26" i="1"/>
  <c r="F25" i="1"/>
  <c r="F24" i="1"/>
  <c r="F23" i="1"/>
  <c r="F22" i="1"/>
  <c r="L21" i="1"/>
  <c r="F21" i="1"/>
  <c r="L20" i="1"/>
  <c r="F20" i="1"/>
  <c r="L19" i="1"/>
  <c r="F19" i="1"/>
  <c r="L18" i="1"/>
  <c r="F18" i="1"/>
  <c r="L17" i="1"/>
  <c r="F17" i="1"/>
  <c r="L16" i="1"/>
  <c r="F16" i="1"/>
  <c r="L15" i="1"/>
  <c r="F15" i="1"/>
  <c r="L14" i="1"/>
  <c r="F14" i="1"/>
  <c r="F13" i="1"/>
  <c r="F12" i="1"/>
  <c r="F11" i="1"/>
  <c r="F10" i="1"/>
  <c r="F9" i="1"/>
  <c r="F8" i="1"/>
  <c r="F7"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<sst xmlns="http://schemas.openxmlformats.org/spreadsheetml/2006/main" count="19875" uniqueCount="7231">
  <si>
    <t>Arizona Department of Education                                                                              CACFP Site Directory</t>
  </si>
  <si>
    <t>Sponsor Name</t>
  </si>
  <si>
    <t>Site Name</t>
  </si>
  <si>
    <t>Contact Title</t>
  </si>
  <si>
    <t>Physical Address</t>
  </si>
  <si>
    <t>City</t>
  </si>
  <si>
    <t>Zip Code</t>
  </si>
  <si>
    <t>Miami Unified District</t>
  </si>
  <si>
    <t>M.U.S.D. #40 - Little Vandal Preschool</t>
  </si>
  <si>
    <t>Superintendent</t>
  </si>
  <si>
    <t>sdorathy@miamiusd40.org</t>
  </si>
  <si>
    <t>4635 B East Ragus Road</t>
  </si>
  <si>
    <t>Miami</t>
  </si>
  <si>
    <t>Flowing Wells Unified District</t>
  </si>
  <si>
    <t>Emily Meschter Early Learning Center</t>
  </si>
  <si>
    <t>Applications Specialist</t>
  </si>
  <si>
    <t>luz.ruiz@fwusd.org</t>
  </si>
  <si>
    <t>4605 N. La Cholla Blvd.</t>
  </si>
  <si>
    <t>Tucson</t>
  </si>
  <si>
    <t>The Navajo Nation Tribal Government Head Start</t>
  </si>
  <si>
    <t>Del Muerto Head Start</t>
  </si>
  <si>
    <t>Chinle</t>
  </si>
  <si>
    <t>Lukachukai</t>
  </si>
  <si>
    <t>Window Rock</t>
  </si>
  <si>
    <t>Rough Rock Head Start</t>
  </si>
  <si>
    <t>Rough Rock</t>
  </si>
  <si>
    <t>Tsaile Head Start</t>
  </si>
  <si>
    <t>Tsaile</t>
  </si>
  <si>
    <t>Blue Gap Head Start</t>
  </si>
  <si>
    <t>Blue Gap</t>
  </si>
  <si>
    <t>Chinle Head Start</t>
  </si>
  <si>
    <t>Cottonwood Head Start</t>
  </si>
  <si>
    <t>Low Mountain Head Start</t>
  </si>
  <si>
    <t>Pinon Head Start</t>
  </si>
  <si>
    <t>Pinon</t>
  </si>
  <si>
    <t>Whippoorwill Head Start</t>
  </si>
  <si>
    <t>Whippoorwill</t>
  </si>
  <si>
    <t>Sawmill Head Start</t>
  </si>
  <si>
    <t>Ft. Defiance</t>
  </si>
  <si>
    <t>St Michaels Head Start</t>
  </si>
  <si>
    <t>St. Michaels</t>
  </si>
  <si>
    <t>Cornfields Head Start</t>
  </si>
  <si>
    <t>Ganado</t>
  </si>
  <si>
    <t>Kin da li chi Head Start</t>
  </si>
  <si>
    <t>Sanders</t>
  </si>
  <si>
    <t>Cameron Head Start</t>
  </si>
  <si>
    <t>Cameron</t>
  </si>
  <si>
    <t>Gap Head Start</t>
  </si>
  <si>
    <t>Tuba City</t>
  </si>
  <si>
    <t>Shonto</t>
  </si>
  <si>
    <t>Steam Boat Head Start</t>
  </si>
  <si>
    <t>Camp Verde Head Start</t>
  </si>
  <si>
    <t>Center Director</t>
  </si>
  <si>
    <t>campverde@nacog.org</t>
  </si>
  <si>
    <t>353 W. Apache Trail</t>
  </si>
  <si>
    <t>Camp Verde</t>
  </si>
  <si>
    <t>Flagstaff</t>
  </si>
  <si>
    <t>cottonwood@nacog.org</t>
  </si>
  <si>
    <t>Cottonwood</t>
  </si>
  <si>
    <t>holbrook@nacog.org</t>
  </si>
  <si>
    <t>Holbrook</t>
  </si>
  <si>
    <t>Ponderosa Head Start</t>
  </si>
  <si>
    <t>ponderosa@nacog.org</t>
  </si>
  <si>
    <t>prescottvalley@nacog.org</t>
  </si>
  <si>
    <t>Prescott Valley</t>
  </si>
  <si>
    <t>stjohns@nacog.org</t>
  </si>
  <si>
    <t>showlow@nacog.org</t>
  </si>
  <si>
    <t>Show Low</t>
  </si>
  <si>
    <t>Siler Homes Head Start</t>
  </si>
  <si>
    <t>siler@nacog.org</t>
  </si>
  <si>
    <t>3581 North Fanning Drive</t>
  </si>
  <si>
    <t>williams@nacog.org</t>
  </si>
  <si>
    <t>Williams</t>
  </si>
  <si>
    <t>Winslow Head Start</t>
  </si>
  <si>
    <t>winslow@nacog.org</t>
  </si>
  <si>
    <t>Winslow</t>
  </si>
  <si>
    <t>snowflake@nacog.org</t>
  </si>
  <si>
    <t>Snowflake</t>
  </si>
  <si>
    <t>Chino Valley Head Start</t>
  </si>
  <si>
    <t>chinovalley@nacog.org</t>
  </si>
  <si>
    <t>1985 N. Rd 1 West</t>
  </si>
  <si>
    <t>Chino Valley</t>
  </si>
  <si>
    <t>Yavapai Head Start</t>
  </si>
  <si>
    <t>yavapai@nacog.org</t>
  </si>
  <si>
    <t>601 Blackhills Drive</t>
  </si>
  <si>
    <t>Clarkdale</t>
  </si>
  <si>
    <t>Flagstaff Early Head Start</t>
  </si>
  <si>
    <t>flagEHS@nacog.org</t>
  </si>
  <si>
    <t>4000 North Cummings Street</t>
  </si>
  <si>
    <t>Winslow Early Head Start</t>
  </si>
  <si>
    <t>WinslowEHS@nacog.org</t>
  </si>
  <si>
    <t>800 N. Apache Ave</t>
  </si>
  <si>
    <t>Prescott Valley Early Head Start</t>
  </si>
  <si>
    <t>pcvalleyehs@nacog.org</t>
  </si>
  <si>
    <t>3045 N. Tani Road</t>
  </si>
  <si>
    <t>Springerville</t>
  </si>
  <si>
    <t>Nye Child and Family Development Center</t>
  </si>
  <si>
    <t>nye@nacog.org</t>
  </si>
  <si>
    <t>8623 E. Spouse Dr.</t>
  </si>
  <si>
    <t>Beaver Creek Head Start</t>
  </si>
  <si>
    <t>BeaverCreek@nacog.org</t>
  </si>
  <si>
    <t>4810 E Beaver Creek Road</t>
  </si>
  <si>
    <t>Rimrock</t>
  </si>
  <si>
    <t>Liberty Head Start</t>
  </si>
  <si>
    <t>liberty@nacog.org</t>
  </si>
  <si>
    <t>3300 N Lake Valley Rd</t>
  </si>
  <si>
    <t>Blue Ridge Head Start</t>
  </si>
  <si>
    <t>blueridge@nacog.org</t>
  </si>
  <si>
    <t>1200 W White Mountain Road</t>
  </si>
  <si>
    <t>Lakeside</t>
  </si>
  <si>
    <t>San Carlos Apache Tribe Head Start</t>
  </si>
  <si>
    <t>Bylas I Head Start</t>
  </si>
  <si>
    <t>Cook</t>
  </si>
  <si>
    <t>ckitcheyan@yahoo.com</t>
  </si>
  <si>
    <t>Hwy 60</t>
  </si>
  <si>
    <t>Bylas</t>
  </si>
  <si>
    <t>Gilson Wash Head Start</t>
  </si>
  <si>
    <t>alice.bonito@headstart.scat-nsn.gov</t>
  </si>
  <si>
    <t>Indian Route/Ocotillo Rd</t>
  </si>
  <si>
    <t>San Carlos</t>
  </si>
  <si>
    <t>Peridot I Head Start</t>
  </si>
  <si>
    <t>lisa.victor@headstart.scat-nsn.gov</t>
  </si>
  <si>
    <t>Hwy 70 Rodeo Lane</t>
  </si>
  <si>
    <t>Peridot</t>
  </si>
  <si>
    <t>Seven Mile Head Start</t>
  </si>
  <si>
    <t>White Mountain Ave</t>
  </si>
  <si>
    <t>A New Leaf</t>
  </si>
  <si>
    <t>Site Director</t>
  </si>
  <si>
    <t>115 East Tonto Street</t>
  </si>
  <si>
    <t>Phoenix</t>
  </si>
  <si>
    <t>Hopi Indian Tribal Council</t>
  </si>
  <si>
    <t>Hotevilla Bacavi Head Start Center</t>
  </si>
  <si>
    <t>ECE Manager</t>
  </si>
  <si>
    <t>rduyongwa@hopi.nsn.us</t>
  </si>
  <si>
    <t>751 Hotevilla/Bacavi Headstrt</t>
  </si>
  <si>
    <t>Hotevilla</t>
  </si>
  <si>
    <t>KYKOTSMOVE HEAD START</t>
  </si>
  <si>
    <t>Rduyongwa@hopi.nsn.us</t>
  </si>
  <si>
    <t>1104 Kykotsmovi Headstart Admin</t>
  </si>
  <si>
    <t>Kykotsmovi</t>
  </si>
  <si>
    <t>Polacca Center Head Start</t>
  </si>
  <si>
    <t>6214 Polacca 1 M Sch Hdstart</t>
  </si>
  <si>
    <t>Polacca</t>
  </si>
  <si>
    <t>Second Mesa Center Head Start</t>
  </si>
  <si>
    <t>Second Mesa</t>
  </si>
  <si>
    <t>Child-Parent Centers, Inc.</t>
  </si>
  <si>
    <t>Amphi Head Start</t>
  </si>
  <si>
    <t>Center Manager</t>
  </si>
  <si>
    <t>amozar@childparentcenters.org</t>
  </si>
  <si>
    <t>1075 W. Roger Rd.</t>
  </si>
  <si>
    <t>Cobre Del Sol Head Start</t>
  </si>
  <si>
    <t>951 Head Start Way</t>
  </si>
  <si>
    <t>Bisbee</t>
  </si>
  <si>
    <t>Challenger Head Start</t>
  </si>
  <si>
    <t>901 East Calle Meyer</t>
  </si>
  <si>
    <t>Nogales</t>
  </si>
  <si>
    <t>Duncan Head Start</t>
  </si>
  <si>
    <t>Teacher Coordinator</t>
  </si>
  <si>
    <t>Duncan</t>
  </si>
  <si>
    <t>La Escuelita Head Start</t>
  </si>
  <si>
    <t>460 1/2 F Avenue</t>
  </si>
  <si>
    <t>Douglas</t>
  </si>
  <si>
    <t>5495 S. Liberty</t>
  </si>
  <si>
    <t>Los Ninos Sunnyside Head Start</t>
  </si>
  <si>
    <t>5445 S. Alvernon</t>
  </si>
  <si>
    <t>Marana Head Start</t>
  </si>
  <si>
    <t>13660 N. Mc Duff Rd.</t>
  </si>
  <si>
    <t>Marana</t>
  </si>
  <si>
    <t>Santa Rosa Head Start</t>
  </si>
  <si>
    <t>Southside Head Start</t>
  </si>
  <si>
    <t>Walter Douglas Head Start</t>
  </si>
  <si>
    <t>3232 N. Flowing Wells Rd.</t>
  </si>
  <si>
    <t>Nogales Neighborhood Head Start (CACFP)</t>
  </si>
  <si>
    <t>125 E. Madison Ave</t>
  </si>
  <si>
    <t>Northwest Head Start</t>
  </si>
  <si>
    <t>Desert Winds Head Start</t>
  </si>
  <si>
    <t>12655 W. Rudasill</t>
  </si>
  <si>
    <t>Sunnyside Head Start (CACFP)</t>
  </si>
  <si>
    <t>1105 E. Drexel Road</t>
  </si>
  <si>
    <t>Morning Star Head Start</t>
  </si>
  <si>
    <t>Mission Manor Head Start (CACFP)</t>
  </si>
  <si>
    <t>6009 S. Santa Clara</t>
  </si>
  <si>
    <t>Bonita Head Start</t>
  </si>
  <si>
    <t>Erickson Head Start</t>
  </si>
  <si>
    <t>3333 S. Mann Rd.</t>
  </si>
  <si>
    <t>Wright Head Start</t>
  </si>
  <si>
    <t>2080 N Columbus Blvd</t>
  </si>
  <si>
    <t>Western Head Start (CACFP)</t>
  </si>
  <si>
    <t>686 North Western Ave</t>
  </si>
  <si>
    <t>Pueblo Del Sol Head Start</t>
  </si>
  <si>
    <t>5142 Paseo Las Palmas</t>
  </si>
  <si>
    <t>Sierra Vista</t>
  </si>
  <si>
    <t>Carmichael Head Start</t>
  </si>
  <si>
    <t>701 Carmichael Ave.</t>
  </si>
  <si>
    <t>Willcox Head Start</t>
  </si>
  <si>
    <t>501 W. Stewart</t>
  </si>
  <si>
    <t>Willcox</t>
  </si>
  <si>
    <t>Sierra Bonita Head Start</t>
  </si>
  <si>
    <t>1415 Central Ave.</t>
  </si>
  <si>
    <t>Safford</t>
  </si>
  <si>
    <t>Pima Head Start</t>
  </si>
  <si>
    <t>310 S. 200 East St.</t>
  </si>
  <si>
    <t>Pima</t>
  </si>
  <si>
    <t>Rio Rico Head Start</t>
  </si>
  <si>
    <t>1412 W Frontage Road</t>
  </si>
  <si>
    <t>Rio Rico</t>
  </si>
  <si>
    <t>Prince Head Start</t>
  </si>
  <si>
    <t>90 E. King Rd.</t>
  </si>
  <si>
    <t>Santa Clara Head Start</t>
  </si>
  <si>
    <t>6970 S. Santa Clara Ave.</t>
  </si>
  <si>
    <t>Coronado Head Start</t>
  </si>
  <si>
    <t>3401 E. Wild Rd.</t>
  </si>
  <si>
    <t>Oro Valley</t>
  </si>
  <si>
    <t>Summitt View Head Start</t>
  </si>
  <si>
    <t>10170 S. Epperson</t>
  </si>
  <si>
    <t>Homer Davis Head Start</t>
  </si>
  <si>
    <t>4258 N. Romero Rd.</t>
  </si>
  <si>
    <t>Ajo Head Start</t>
  </si>
  <si>
    <t>111 N. Well Rd.</t>
  </si>
  <si>
    <t>Ajo</t>
  </si>
  <si>
    <t>Cavett Head Start</t>
  </si>
  <si>
    <t>2125 E. Poquita Vista</t>
  </si>
  <si>
    <t>Elvira Head Start</t>
  </si>
  <si>
    <t>Site Supervisor</t>
  </si>
  <si>
    <t>205 W. Aragon</t>
  </si>
  <si>
    <t>Laguna Head Start</t>
  </si>
  <si>
    <t>5001 N. Shannon</t>
  </si>
  <si>
    <t>Roberts Head Start</t>
  </si>
  <si>
    <t>1945 S. Columbus Blvd.</t>
  </si>
  <si>
    <t>Pascua Yaqui Head Start (Ili Uusim Mahtawapo)</t>
  </si>
  <si>
    <t>Food Service Supervisor</t>
  </si>
  <si>
    <t>Tohono O'odham Nation (Division of Early Childhood Dev)</t>
  </si>
  <si>
    <t>P.O. Box 837</t>
  </si>
  <si>
    <t>Sells</t>
  </si>
  <si>
    <t>San Lucy Center Head Start</t>
  </si>
  <si>
    <t>P O Box 837</t>
  </si>
  <si>
    <t>San Xavier Head Start</t>
  </si>
  <si>
    <t>Sells Head Start (CACFP)</t>
  </si>
  <si>
    <t>Vaya Chin Head Start</t>
  </si>
  <si>
    <t>Pisnemo Head Start</t>
  </si>
  <si>
    <t>Santa Rosa Child Care</t>
  </si>
  <si>
    <t>San Xavier Child Care</t>
  </si>
  <si>
    <t>North Komelic Head Start</t>
  </si>
  <si>
    <t>Sells Child Care</t>
  </si>
  <si>
    <t>Pinal Gila Community Child Services, Inc</t>
  </si>
  <si>
    <t>Apache Junction Head Start &amp; Early Head Start</t>
  </si>
  <si>
    <t>Site Manager</t>
  </si>
  <si>
    <t>tera.leigh@pgccs.org</t>
  </si>
  <si>
    <t>900 N. Plaza Drive</t>
  </si>
  <si>
    <t>Apache Junction</t>
  </si>
  <si>
    <t>Coolidge Head Start &amp; Early Head Start (CACFP)</t>
  </si>
  <si>
    <t>kerry.lara@pgccs.org</t>
  </si>
  <si>
    <t>Coolidge</t>
  </si>
  <si>
    <t>Eloy Head Start &amp; Early Head Start</t>
  </si>
  <si>
    <t>monica.larez@pgccs.org</t>
  </si>
  <si>
    <t>Eloy</t>
  </si>
  <si>
    <t>Maricopa Head Start</t>
  </si>
  <si>
    <t>Mary.silva@pgccs.org</t>
  </si>
  <si>
    <t>Maricopa</t>
  </si>
  <si>
    <t>allysia.perea@pgccs.org</t>
  </si>
  <si>
    <t>Toltec Head Start</t>
  </si>
  <si>
    <t>erika.carreon@pgccs.org</t>
  </si>
  <si>
    <t>Casa Grande Head Start &amp; Early Head Start</t>
  </si>
  <si>
    <t>sandra.keeton@pgccs.org</t>
  </si>
  <si>
    <t>Casa Grande</t>
  </si>
  <si>
    <t>San Tan Valley Head Start &amp; Early Head Start</t>
  </si>
  <si>
    <t>Leslie.geiger@pgccs.org</t>
  </si>
  <si>
    <t>301 E. Combs Road, Room 505</t>
  </si>
  <si>
    <t>San Tan Valley</t>
  </si>
  <si>
    <t>Florence Head Start &amp; Early Head Start</t>
  </si>
  <si>
    <t>Florence</t>
  </si>
  <si>
    <t>Cocopah Head Start</t>
  </si>
  <si>
    <t>Head Start Director</t>
  </si>
  <si>
    <t>Somerton</t>
  </si>
  <si>
    <t>U.S. Army Child &amp; Youth Services, ATTN: ATZS-MWY-C</t>
  </si>
  <si>
    <t>New Beginnings Child Development Center</t>
  </si>
  <si>
    <t>Program Operations Specialist</t>
  </si>
  <si>
    <t>debra.e.kase.naf@army.mil</t>
  </si>
  <si>
    <t>Building 48101 Smith Street</t>
  </si>
  <si>
    <t>Fort Huachuca</t>
  </si>
  <si>
    <t>School-age Services</t>
  </si>
  <si>
    <t>Building 52056, Hatfield/Healy</t>
  </si>
  <si>
    <t>Youth Services, Middle School Teens</t>
  </si>
  <si>
    <t>Building 49013</t>
  </si>
  <si>
    <t>Fort Hauchuca</t>
  </si>
  <si>
    <t>Shepherds Fold</t>
  </si>
  <si>
    <t>Office Manager</t>
  </si>
  <si>
    <t>SFCC@selcaz.org</t>
  </si>
  <si>
    <t>101 North Lenzner Avenue</t>
  </si>
  <si>
    <t>San Carlos Apache Tribe</t>
  </si>
  <si>
    <t>Bylas Early Head Start Toddler</t>
  </si>
  <si>
    <t>Apache Kids Day Care</t>
  </si>
  <si>
    <t>Route 25</t>
  </si>
  <si>
    <t>First United Methodist Preschool</t>
  </si>
  <si>
    <t>Managing Director</t>
  </si>
  <si>
    <t>sfumcdaycare@gmail.com</t>
  </si>
  <si>
    <t>Lincoln Learning Center</t>
  </si>
  <si>
    <t>Director</t>
  </si>
  <si>
    <t>sapederson@honorhealth.com</t>
  </si>
  <si>
    <t>303 East Eva Street</t>
  </si>
  <si>
    <t>Luke AFB Child Care Center</t>
  </si>
  <si>
    <t>Glendale</t>
  </si>
  <si>
    <t>Lynnhaven Church Of God Of Prophecy, Inc. Dba Hidden Treasures Christian Dc</t>
  </si>
  <si>
    <t>Unit Director</t>
  </si>
  <si>
    <t>eric.james@bgcaz.org</t>
  </si>
  <si>
    <t>1601 West Sherman Street</t>
  </si>
  <si>
    <t>548 West Southern Avenue</t>
  </si>
  <si>
    <t>Peoria</t>
  </si>
  <si>
    <t>301 East Western Avenue</t>
  </si>
  <si>
    <t>Avondale</t>
  </si>
  <si>
    <t>6629 West Clarendon Avenue</t>
  </si>
  <si>
    <t>2242 West Missouri Avenue</t>
  </si>
  <si>
    <t>eric.watkins@bgcaz.org</t>
  </si>
  <si>
    <t>6420 West Maryland Avenue</t>
  </si>
  <si>
    <t>martha.delgado@bgcaz.org</t>
  </si>
  <si>
    <t>4730 W. Grovers</t>
  </si>
  <si>
    <t>Boys &amp; Girls Club - Littleton Branch</t>
  </si>
  <si>
    <t>Child Crisis Arizona</t>
  </si>
  <si>
    <t>chandra.gonzalez@childcrisisaz.org</t>
  </si>
  <si>
    <t>817 N. Country Club Dr.</t>
  </si>
  <si>
    <t>Mesa</t>
  </si>
  <si>
    <t>Marcos De Niza Senior Center Head Start</t>
  </si>
  <si>
    <t>Administrative</t>
  </si>
  <si>
    <t>mjmedina@gphxul.org</t>
  </si>
  <si>
    <t>301 W. Pima</t>
  </si>
  <si>
    <t>Catholic Charities Westside Head Start (CACFP)</t>
  </si>
  <si>
    <t>Buckeye Head Start</t>
  </si>
  <si>
    <t>CACFP Coordinator</t>
  </si>
  <si>
    <t>mtoscano@cc-az.org</t>
  </si>
  <si>
    <t>113 E. Centre</t>
  </si>
  <si>
    <t>Buckeye</t>
  </si>
  <si>
    <t>Burton Head Start (CACFP)</t>
  </si>
  <si>
    <t>4801 W. Maryland</t>
  </si>
  <si>
    <t>Imes Head Start (CACFP)</t>
  </si>
  <si>
    <t>Jack Head Start (CACFP)</t>
  </si>
  <si>
    <t>6600 W. Missouri</t>
  </si>
  <si>
    <t>Lamar Head Start I (CACFP)</t>
  </si>
  <si>
    <t>6331 W. Lamar</t>
  </si>
  <si>
    <t>Tolleson Head Start</t>
  </si>
  <si>
    <t>9302 West Baden</t>
  </si>
  <si>
    <t>Tolleson</t>
  </si>
  <si>
    <t>Discovery I Head Start (CACFP)</t>
  </si>
  <si>
    <t>7910 W. Maryland</t>
  </si>
  <si>
    <t>Sine II Head Start (CACFP)</t>
  </si>
  <si>
    <t>4933W. Orangewood  Ave</t>
  </si>
  <si>
    <t>Sine III Head Start (CACFP)</t>
  </si>
  <si>
    <t>4933 W Orangewood</t>
  </si>
  <si>
    <t>Sine IV Head Start (CACFP)</t>
  </si>
  <si>
    <t>Ocotillo I Head Start (CACFP)</t>
  </si>
  <si>
    <t>Mensendick II Head Start (CACFP)</t>
  </si>
  <si>
    <t>Imes II Head Start (CACFP)</t>
  </si>
  <si>
    <t>Peoria Head Start</t>
  </si>
  <si>
    <t>Avondale South I Head Start (CACFP)</t>
  </si>
  <si>
    <t>525 E Harrison Dr</t>
  </si>
  <si>
    <t>Peoria I Head Start (CACFP)</t>
  </si>
  <si>
    <t>Peoria II Head Start (CACFP)</t>
  </si>
  <si>
    <t>Lattie Coor Head Start</t>
  </si>
  <si>
    <t>13500 N El Mirage Road</t>
  </si>
  <si>
    <t>El Mirage</t>
  </si>
  <si>
    <t>El Mirage II Head Start (CACFP)</t>
  </si>
  <si>
    <t>13500 N El Mirage</t>
  </si>
  <si>
    <t>Buckeye Elementary Head Start</t>
  </si>
  <si>
    <t>Michael Anderson</t>
  </si>
  <si>
    <t>AZ Desert Early Head Start</t>
  </si>
  <si>
    <t>8803 W Van Buren Street</t>
  </si>
  <si>
    <t>Buckeye Elementary Early Head Start (CACFP)</t>
  </si>
  <si>
    <t>Burton Early Head Start (CACFP)</t>
  </si>
  <si>
    <t>4801 W Maryland Ave</t>
  </si>
  <si>
    <t>Ocotillo II - AM Head Start (CACFP)</t>
  </si>
  <si>
    <t>Lattie Coor - Early Head Start (CACFP)</t>
  </si>
  <si>
    <t>Avondale South Head Start (CACFP)</t>
  </si>
  <si>
    <t>Littleton Head Start III  (CACFP)</t>
  </si>
  <si>
    <t>1252 S Avondale Blvd</t>
  </si>
  <si>
    <t>Littleton Head Start II (CACFP)</t>
  </si>
  <si>
    <t>Littleton Head Start</t>
  </si>
  <si>
    <t>Southwest Human Development</t>
  </si>
  <si>
    <t>Echo Mountain Head Start</t>
  </si>
  <si>
    <t>Child Development Manager</t>
  </si>
  <si>
    <t>1811 E. Michigan Avenue</t>
  </si>
  <si>
    <t>Crockett Head Start</t>
  </si>
  <si>
    <t>Machan Head Start</t>
  </si>
  <si>
    <t>bwright@swhd.org</t>
  </si>
  <si>
    <t>Papago Head Start</t>
  </si>
  <si>
    <t>Creighton Head Start</t>
  </si>
  <si>
    <t>bblevins@swhd.org</t>
  </si>
  <si>
    <t>Monte Vista Head Start</t>
  </si>
  <si>
    <t>3501 E Osborn</t>
  </si>
  <si>
    <t>Campo Bello Head Start</t>
  </si>
  <si>
    <t>2650 E. Contention Mine Road</t>
  </si>
  <si>
    <t>Phoenix College Head Start</t>
  </si>
  <si>
    <t>Gateway Head Start</t>
  </si>
  <si>
    <t>Excelencia Head Start</t>
  </si>
  <si>
    <t>Bblevins@swhd.org</t>
  </si>
  <si>
    <t>Montecito Head Start</t>
  </si>
  <si>
    <t>715 E Montecito Ave</t>
  </si>
  <si>
    <t>Encanto School Head Start</t>
  </si>
  <si>
    <t>dolloren@swhd.org</t>
  </si>
  <si>
    <t>1426 W. Osborn Road</t>
  </si>
  <si>
    <t>Brunson Lee Head Start</t>
  </si>
  <si>
    <t>Educare Arizona Head Start</t>
  </si>
  <si>
    <t>Kjohnson@swhd.org</t>
  </si>
  <si>
    <t>Chandler</t>
  </si>
  <si>
    <t>660 S. Palm Lane</t>
  </si>
  <si>
    <t>Gilbert</t>
  </si>
  <si>
    <t>Scottsdale</t>
  </si>
  <si>
    <t>Guadalupe</t>
  </si>
  <si>
    <t>345 S. Hall</t>
  </si>
  <si>
    <t>930 S. Sirrine</t>
  </si>
  <si>
    <t>Tempe</t>
  </si>
  <si>
    <t>920 E. Broadway</t>
  </si>
  <si>
    <t>202 N. Sycamore</t>
  </si>
  <si>
    <t>738 S. Longmore</t>
  </si>
  <si>
    <t>Chicanos Por La Causa, Inc.</t>
  </si>
  <si>
    <t>San Luis D Center Head Start</t>
  </si>
  <si>
    <t>Center Service Manager</t>
  </si>
  <si>
    <t>Claudia.Osuna@cplc.org</t>
  </si>
  <si>
    <t>San Luis</t>
  </si>
  <si>
    <t>Queen Creek Center Head Start</t>
  </si>
  <si>
    <t>bridget.jones@cplc.org</t>
  </si>
  <si>
    <t>18149 E. San Tan Blvd</t>
  </si>
  <si>
    <t>Queen Creek</t>
  </si>
  <si>
    <t>Dysart Center Head Start</t>
  </si>
  <si>
    <t>aneyka.montoya@cplc.org</t>
  </si>
  <si>
    <t>15815 N Desert Sage</t>
  </si>
  <si>
    <t>Surprise</t>
  </si>
  <si>
    <t>Eloy Center Head Start</t>
  </si>
  <si>
    <t>Twila.Ibarra@cplc.org</t>
  </si>
  <si>
    <t>201 North Sunshine Boulevard</t>
  </si>
  <si>
    <t>brenda.rivera@cplc.org</t>
  </si>
  <si>
    <t>611 N. Bisbee Ave</t>
  </si>
  <si>
    <t>Somerton  Center Head Start</t>
  </si>
  <si>
    <t>elsa.zamudio@cplc.org</t>
  </si>
  <si>
    <t>435 East Jacobs</t>
  </si>
  <si>
    <t>San Luis C Center Head Start</t>
  </si>
  <si>
    <t>San Luis G Center - Head Start</t>
  </si>
  <si>
    <t>Chicanos Por La Causa Inc./Early Head Start</t>
  </si>
  <si>
    <t>marijo.salazar@cplc.org</t>
  </si>
  <si>
    <t>1402 S. Central Ave</t>
  </si>
  <si>
    <t>Yuma Center Head Start</t>
  </si>
  <si>
    <t>Yuma</t>
  </si>
  <si>
    <t>Bienestar First Step Head Start</t>
  </si>
  <si>
    <t>silvia.deleon@cplc.org</t>
  </si>
  <si>
    <t>Rancho Viejo - CCP Head Start</t>
  </si>
  <si>
    <t>930 S Avenue C</t>
  </si>
  <si>
    <t>Las Casitas Head Start</t>
  </si>
  <si>
    <t>George Washington Carver-CCP Head Start</t>
  </si>
  <si>
    <t>twila.ibarra@cplc.org</t>
  </si>
  <si>
    <t>304 W. Alsdorf</t>
  </si>
  <si>
    <t>Wee Rascals Preschool</t>
  </si>
  <si>
    <t>owner/director</t>
  </si>
  <si>
    <t>ernieshd@yahoo.com</t>
  </si>
  <si>
    <t>12938 W. Greenway Road</t>
  </si>
  <si>
    <t>A Kiddie's Kingdom, Inc.</t>
  </si>
  <si>
    <t>A Kiddie's Kingdom</t>
  </si>
  <si>
    <t>sandrasellsaz@gmail.com</t>
  </si>
  <si>
    <t>Kids Koala - T Kampus</t>
  </si>
  <si>
    <t>Kids Koala-T Kampus II</t>
  </si>
  <si>
    <t>Manager</t>
  </si>
  <si>
    <t>kidskampus67@gmail.com</t>
  </si>
  <si>
    <t>1425 West Southern #7</t>
  </si>
  <si>
    <t>Sun Tykes, LLC</t>
  </si>
  <si>
    <t>Member/Owner</t>
  </si>
  <si>
    <t>cdsoto2@msn.com</t>
  </si>
  <si>
    <t>1450 N Gilbert Rd</t>
  </si>
  <si>
    <t>C &amp; K  Holdings Inc.</t>
  </si>
  <si>
    <t>Just Like Home Daycare &amp; Preschool #2</t>
  </si>
  <si>
    <t>DIRECTOR</t>
  </si>
  <si>
    <t>JUSTLIKEHOMETWO@GMAIL.COM</t>
  </si>
  <si>
    <t>1456 E. Broadway Rd</t>
  </si>
  <si>
    <t>Kreative Kampus</t>
  </si>
  <si>
    <t>Administrator</t>
  </si>
  <si>
    <t>kellymccreadyvlc@gmail.com</t>
  </si>
  <si>
    <t>1729 E Thomas Rd</t>
  </si>
  <si>
    <t>For Children Inc. Dba Children's Campus</t>
  </si>
  <si>
    <t>Children's Campus</t>
  </si>
  <si>
    <t>Executive Director</t>
  </si>
  <si>
    <t>Mccormick Preschool</t>
  </si>
  <si>
    <t>mccormickpreschool@gmail.com</t>
  </si>
  <si>
    <t>6018 N Granite Reef Rd</t>
  </si>
  <si>
    <t>Learning Works Preschool</t>
  </si>
  <si>
    <t>Owner</t>
  </si>
  <si>
    <t>bobpearlstein@gmail.com</t>
  </si>
  <si>
    <t>Little Swans Preschool</t>
  </si>
  <si>
    <t>President/Director</t>
  </si>
  <si>
    <t>RBohstedt@aol.com</t>
  </si>
  <si>
    <t>Valley Learning Center</t>
  </si>
  <si>
    <t>Robin's Nest Preschool</t>
  </si>
  <si>
    <t>Busy Bee Learning Center</t>
  </si>
  <si>
    <t>8665 E Florentine Rd</t>
  </si>
  <si>
    <t>Kids Play Learning Center #4</t>
  </si>
  <si>
    <t>kidsplayinc@msn.com</t>
  </si>
  <si>
    <t>460 E University</t>
  </si>
  <si>
    <t>Kids Play Learning Center #6</t>
  </si>
  <si>
    <t>Little Beginnings Inc.</t>
  </si>
  <si>
    <t>Rising Stars Daycare</t>
  </si>
  <si>
    <t>hiralparikhjs@yahoo.com</t>
  </si>
  <si>
    <t>4330 W. Missouri Ave</t>
  </si>
  <si>
    <t>Just Like Home Daycare &amp; Preschool</t>
  </si>
  <si>
    <t>jlh4940@gmail.com</t>
  </si>
  <si>
    <t>Loving Care Daycare Center</t>
  </si>
  <si>
    <t>eepavoggi@hotmail.com</t>
  </si>
  <si>
    <t>150 N Central Ave</t>
  </si>
  <si>
    <t>300 N Central Ave</t>
  </si>
  <si>
    <t>Susie's Mama Bear</t>
  </si>
  <si>
    <t>Susie's Mama Bear-2</t>
  </si>
  <si>
    <t>President</t>
  </si>
  <si>
    <t>Childtime Children's Centers, Inc.</t>
  </si>
  <si>
    <t>1409 - Childtime Children's Center/Childtime Childcare</t>
  </si>
  <si>
    <t>1409@childtime.com</t>
  </si>
  <si>
    <t>1212 E Glendale Ave</t>
  </si>
  <si>
    <t>1438 - Childtime Children's Center</t>
  </si>
  <si>
    <t>1438@childtime.com</t>
  </si>
  <si>
    <t>1111 North Horne</t>
  </si>
  <si>
    <t>1433 - Childtime Child Care</t>
  </si>
  <si>
    <t>1433@childtime.com</t>
  </si>
  <si>
    <t>1413@childtime.com</t>
  </si>
  <si>
    <t>7090 North Thornydale Road</t>
  </si>
  <si>
    <t>1436 - Childtime Children's Center</t>
  </si>
  <si>
    <t>1436@childtime.com</t>
  </si>
  <si>
    <t>5154 East Adobe</t>
  </si>
  <si>
    <t>1460 - Childtime Childcare</t>
  </si>
  <si>
    <t>1460@childtime.com</t>
  </si>
  <si>
    <t>109 E Oak Ave.</t>
  </si>
  <si>
    <t>1421 - Childtime Learning Centers</t>
  </si>
  <si>
    <t>1421@childtime.com</t>
  </si>
  <si>
    <t>1120 South Harrison Road</t>
  </si>
  <si>
    <t>1450 - Childtime Children's Center</t>
  </si>
  <si>
    <t>1450@childtime.com</t>
  </si>
  <si>
    <t>5675 E River Road</t>
  </si>
  <si>
    <t>1445 - Childtime Learning Center</t>
  </si>
  <si>
    <t>1445@childtime.com</t>
  </si>
  <si>
    <t>3319 E Baseline</t>
  </si>
  <si>
    <t>1408 - Childtime Children's Center</t>
  </si>
  <si>
    <t>1408@Childtime.com</t>
  </si>
  <si>
    <t>3011 W Bell Rd</t>
  </si>
  <si>
    <t>1414 - Childtime Childcare</t>
  </si>
  <si>
    <t>1414@childtime.com</t>
  </si>
  <si>
    <t>5050 East Warner Road</t>
  </si>
  <si>
    <t>1435 - Childtime Children's Center</t>
  </si>
  <si>
    <t>1435@childtime.com</t>
  </si>
  <si>
    <t>350 N Pennington Drive</t>
  </si>
  <si>
    <t>ScottLarson1050@gmail.com</t>
  </si>
  <si>
    <t>Creative Beginnings Learning Center Inc.</t>
  </si>
  <si>
    <t>Creative Beginnings Learning Center</t>
  </si>
  <si>
    <t>director</t>
  </si>
  <si>
    <t>cblc34@gmail.com</t>
  </si>
  <si>
    <t>J. A. M. A. Dba Tiny Tots</t>
  </si>
  <si>
    <t>Tiny Tots West</t>
  </si>
  <si>
    <t>ambadi.tinytotswest@gmail.com</t>
  </si>
  <si>
    <t>1024 W University Dr</t>
  </si>
  <si>
    <t>Out of this World Christian Child Care, Inc.</t>
  </si>
  <si>
    <t>Owner - Vice-President</t>
  </si>
  <si>
    <t>jmontoya_2002@yahoo.com</t>
  </si>
  <si>
    <t>3849 West Encanto Boulevard</t>
  </si>
  <si>
    <t>Teach &amp; Care</t>
  </si>
  <si>
    <t>Teach and Care</t>
  </si>
  <si>
    <t>owner</t>
  </si>
  <si>
    <t>315 S Stapley Drive</t>
  </si>
  <si>
    <t>Beyond Care Preschool</t>
  </si>
  <si>
    <t>Owner/Director</t>
  </si>
  <si>
    <t>mcausse@cox.net</t>
  </si>
  <si>
    <t>1601 E. Bell Rd. A19</t>
  </si>
  <si>
    <t>Desert Mission Inc. dba Adult Day Health Care</t>
  </si>
  <si>
    <t>Foundation For Senior Living</t>
  </si>
  <si>
    <t>vblair@fsl.org</t>
  </si>
  <si>
    <t>chutchens@fsl.org</t>
  </si>
  <si>
    <t>2234 E. Maryland Drive</t>
  </si>
  <si>
    <t>Sun City Area Interfaith Services Inc. dba Benevilla</t>
  </si>
  <si>
    <t>Director of Life Enrichment</t>
  </si>
  <si>
    <t>8133 W. Cactus Rd</t>
  </si>
  <si>
    <t>14601 N. Del Webb Blvd</t>
  </si>
  <si>
    <t>Sun City</t>
  </si>
  <si>
    <t>Wirtzie's Preschool and Childcare</t>
  </si>
  <si>
    <t>Director of Child Development</t>
  </si>
  <si>
    <t>16752 N Greasewood St</t>
  </si>
  <si>
    <t>dgallant@benevilla.org</t>
  </si>
  <si>
    <t>16752 N. Greasewood St.</t>
  </si>
  <si>
    <t>Hualapai Tribe</t>
  </si>
  <si>
    <t>Hualapai Day Care</t>
  </si>
  <si>
    <t>Program Director</t>
  </si>
  <si>
    <t>Peach Springs</t>
  </si>
  <si>
    <t>Catalina Methodist Day School</t>
  </si>
  <si>
    <t>carolyn@catalinamethodist.org</t>
  </si>
  <si>
    <t>2700 E Speedway Blvd</t>
  </si>
  <si>
    <t>St. James United Methodist Church Dba Happy Trails</t>
  </si>
  <si>
    <t>happytrailsterri@aol.com</t>
  </si>
  <si>
    <t>3255 North Campbell Avenue</t>
  </si>
  <si>
    <t>Easter Seals Blake Foundation</t>
  </si>
  <si>
    <t>Financial Liaison</t>
  </si>
  <si>
    <t>Blake-Palomita Children's Center Head Start</t>
  </si>
  <si>
    <t>Nosotros El Rio Day Care</t>
  </si>
  <si>
    <t>El Rio Day Care</t>
  </si>
  <si>
    <t>nosotros4kids@yahoo.com</t>
  </si>
  <si>
    <t>1390 W Speedway Blvd</t>
  </si>
  <si>
    <t>Davis-Monthan AFB Child Development Programs</t>
  </si>
  <si>
    <t>Davis-Monthan Child Development Center</t>
  </si>
  <si>
    <t>Community Child Care Coordinator</t>
  </si>
  <si>
    <t>alicia.karnes@us.af.mil</t>
  </si>
  <si>
    <t>Finley Child Development Center</t>
  </si>
  <si>
    <t>5305 E Comanche St</t>
  </si>
  <si>
    <t>YMCA of Southern Arizona</t>
  </si>
  <si>
    <t>YMCA Holsclaw Family Child Care Center</t>
  </si>
  <si>
    <t>carolyns@tucsonymca.org</t>
  </si>
  <si>
    <t>222 N. Church</t>
  </si>
  <si>
    <t>5085 S Nogales Highway</t>
  </si>
  <si>
    <t>1010 W. Lind</t>
  </si>
  <si>
    <t>Candy Cane Preschools Inc. Dba Kids World</t>
  </si>
  <si>
    <t>Kids World Preschool</t>
  </si>
  <si>
    <t>Kadiri Corporation dba Kiddie Korner Preschool</t>
  </si>
  <si>
    <t>Kiddie Korner Preschool</t>
  </si>
  <si>
    <t>FelixKadiri2003@yahoo.com</t>
  </si>
  <si>
    <t>Kids Ville</t>
  </si>
  <si>
    <t>kidsville@hotmail.com</t>
  </si>
  <si>
    <t>Cozy Casa Day Care</t>
  </si>
  <si>
    <t>Partner</t>
  </si>
  <si>
    <t>schang1888@gmail.com</t>
  </si>
  <si>
    <t>4535 North Jay Ave</t>
  </si>
  <si>
    <t>Cadence Education, Inc.</t>
  </si>
  <si>
    <t>1702 S. Craycroft Rd.</t>
  </si>
  <si>
    <t>Phoenix Children's Academy</t>
  </si>
  <si>
    <t>School Director</t>
  </si>
  <si>
    <t>Director.Thunderbird@PCAPreschool.com</t>
  </si>
  <si>
    <t>7629 W. Thunderbird Road</t>
  </si>
  <si>
    <t>D &amp; J Educational Business Inc.</t>
  </si>
  <si>
    <t>8720 E Speedway</t>
  </si>
  <si>
    <t>Desert Skies</t>
  </si>
  <si>
    <t>7730 N Oracle Rd</t>
  </si>
  <si>
    <t>KinderCare Learning Centers, LLC</t>
  </si>
  <si>
    <t>1810 E Southern Ave</t>
  </si>
  <si>
    <t>2862 South Alma School Rd</t>
  </si>
  <si>
    <t>Center Drector</t>
  </si>
  <si>
    <t>7277 N. Oldfather Drive</t>
  </si>
  <si>
    <t>8425 E. Old Spanish Trail</t>
  </si>
  <si>
    <t>7019 E. Baseline Rd</t>
  </si>
  <si>
    <t>3524 W. Union Hills Drive</t>
  </si>
  <si>
    <t>Goodyear</t>
  </si>
  <si>
    <t>Laveen</t>
  </si>
  <si>
    <t>9310 E. Guadalupe</t>
  </si>
  <si>
    <t>15415 W. Bell Road</t>
  </si>
  <si>
    <t>1955 S. Alma School Road</t>
  </si>
  <si>
    <t>4120 East Ranch Circle North Drive</t>
  </si>
  <si>
    <t>1919 W Queen Creek Road</t>
  </si>
  <si>
    <t>Alpha Care Inc. Dba Wright Brothers Christian Academy</t>
  </si>
  <si>
    <t>Wright Brothers Christian Academy</t>
  </si>
  <si>
    <t>jacquie@wrightbrothersca.com</t>
  </si>
  <si>
    <t>8251 N Thornydale</t>
  </si>
  <si>
    <t>Handmaker Jewish Services For The Aging</t>
  </si>
  <si>
    <t>Sandruby Community Programs</t>
  </si>
  <si>
    <t>Sacaton HS/EHS D3 - Head Start (CACFP)</t>
  </si>
  <si>
    <t>Josephine.Escalante@gric.nsn.us</t>
  </si>
  <si>
    <t>112 W. Seed Farm Rd.</t>
  </si>
  <si>
    <t>Sacaton</t>
  </si>
  <si>
    <t>Santan HS/EHS Center D4 - Head Start (CACFP)</t>
  </si>
  <si>
    <t>Esther.jackson@gric.nsn.us</t>
  </si>
  <si>
    <t>1467 W Santan Rd</t>
  </si>
  <si>
    <t>Vah-Ki Head Start/EHS Center D5 (CACFP)</t>
  </si>
  <si>
    <t>3441 W. Casa Blanca Rd.</t>
  </si>
  <si>
    <t>Bapchule</t>
  </si>
  <si>
    <t>D6 HS/EHS Center</t>
  </si>
  <si>
    <t>deanna.blackelk@gric.nsn.us</t>
  </si>
  <si>
    <t>16675 S. Saint Johns Rd.</t>
  </si>
  <si>
    <t>Early Education Child Care Head Start</t>
  </si>
  <si>
    <t>280 S Ocotillo Rd</t>
  </si>
  <si>
    <t>Trinity Lutheran Church</t>
  </si>
  <si>
    <t>God's World Childcare</t>
  </si>
  <si>
    <t>gods.worldtlc@ymail.com</t>
  </si>
  <si>
    <t>3880 N. Valorie Drive</t>
  </si>
  <si>
    <t>Adult Day Care Services, Inc. DBA The Susan J. Rheem Adult Day Center</t>
  </si>
  <si>
    <t>The Center Adult Day Care  - Prescott Valley</t>
  </si>
  <si>
    <t>laura@adultcareservices.org</t>
  </si>
  <si>
    <t>3407  N. Windsong Drive</t>
  </si>
  <si>
    <t>Child Development Center/Marine Corps</t>
  </si>
  <si>
    <t>Marine Corps Child Development Center</t>
  </si>
  <si>
    <t>USDA Coordinator</t>
  </si>
  <si>
    <t>cynthia.shoup@usmc-mccs.org</t>
  </si>
  <si>
    <t>Martini Ave Bldg 1085</t>
  </si>
  <si>
    <t>Western Arizona Council of Governments</t>
  </si>
  <si>
    <t>Helping Hand Head Start Center</t>
  </si>
  <si>
    <t>San Luis Head Start Center</t>
  </si>
  <si>
    <t>rosalindas@wacog.com</t>
  </si>
  <si>
    <t>720 West Juan Sanchez Blvd</t>
  </si>
  <si>
    <t>Yuma West Head Start Center</t>
  </si>
  <si>
    <t>Center  Manager</t>
  </si>
  <si>
    <t>shirleyh@wacog.com</t>
  </si>
  <si>
    <t>Foothills Head Start Center</t>
  </si>
  <si>
    <t>2950 South Avenue 10 E</t>
  </si>
  <si>
    <t>Lake Havasu City Head Start Center</t>
  </si>
  <si>
    <t>jamied@wacog.com</t>
  </si>
  <si>
    <t>2385 North Pima Drive</t>
  </si>
  <si>
    <t>Lake Havasu City</t>
  </si>
  <si>
    <t>Kingman North Head Start Center</t>
  </si>
  <si>
    <t>bonniew@wacog.com</t>
  </si>
  <si>
    <t>1971 Jagerson Avenue</t>
  </si>
  <si>
    <t>Kingman</t>
  </si>
  <si>
    <t>Rancho Viejo Head Start Center (CACFP)</t>
  </si>
  <si>
    <t>dianat@wacog.com</t>
  </si>
  <si>
    <t>Gwyneth Ham Early Learning Center</t>
  </si>
  <si>
    <t>consuelor@wacog.com</t>
  </si>
  <si>
    <t>Bullhead City Head Start</t>
  </si>
  <si>
    <t>Franciscac@wacog.com</t>
  </si>
  <si>
    <t>1055 Marina Blvd</t>
  </si>
  <si>
    <t>Bullhead City</t>
  </si>
  <si>
    <t>Wellton Head Start Center</t>
  </si>
  <si>
    <t>Wellton</t>
  </si>
  <si>
    <t>Cerbat Head Start Center</t>
  </si>
  <si>
    <t>2689 Jagerson Avenue</t>
  </si>
  <si>
    <t>Brian Meyers-Davis Head Start Center</t>
  </si>
  <si>
    <t>601 Van Buren</t>
  </si>
  <si>
    <t>Golden Valley Head Start Center</t>
  </si>
  <si>
    <t>Guadalupelr@wacog.com</t>
  </si>
  <si>
    <t>3404 Santa Maria Rd.</t>
  </si>
  <si>
    <t>Golden Valley</t>
  </si>
  <si>
    <t>Hubbs House Head Start</t>
  </si>
  <si>
    <t>421 Golconda Street</t>
  </si>
  <si>
    <t>Mohave Valley Head Start Center</t>
  </si>
  <si>
    <t>1425 East Willow Drive</t>
  </si>
  <si>
    <t>Mohave Valley</t>
  </si>
  <si>
    <t>Carver Head Start Center</t>
  </si>
  <si>
    <t>Carlisle Head Start</t>
  </si>
  <si>
    <t>241 North Congress Street</t>
  </si>
  <si>
    <t>Orange Grove Head Start Center</t>
  </si>
  <si>
    <t>3525 West County 16 1/2 Street</t>
  </si>
  <si>
    <t>sheralr@wacog.com</t>
  </si>
  <si>
    <t>Pecan Grove Head Start</t>
  </si>
  <si>
    <t>Havasupai Head Start Center</t>
  </si>
  <si>
    <t>880 Cashemere</t>
  </si>
  <si>
    <t>Happy Trails, Inc.</t>
  </si>
  <si>
    <t>Desert Trails Learning Center</t>
  </si>
  <si>
    <t>starbunee@gmail.com</t>
  </si>
  <si>
    <t>Happy Trails East</t>
  </si>
  <si>
    <t>Office Manager/Assistant Director</t>
  </si>
  <si>
    <t>starbune@gmail.com</t>
  </si>
  <si>
    <t>11607 S Fortuna Rd</t>
  </si>
  <si>
    <t>Colorado River Indian Tribes (ONAP)</t>
  </si>
  <si>
    <t>Colorado River Indian Tribes Head Start Program</t>
  </si>
  <si>
    <t>caroline.alcaida@crit-nsn.gov</t>
  </si>
  <si>
    <t>18026 Mohave  Road</t>
  </si>
  <si>
    <t>Parker</t>
  </si>
  <si>
    <t>White Mountain Apache Tribe</t>
  </si>
  <si>
    <t>Whiteriver Head Start</t>
  </si>
  <si>
    <t>Whiteriver</t>
  </si>
  <si>
    <t>Cibecue Head Start</t>
  </si>
  <si>
    <t>24 North Cromwell St.</t>
  </si>
  <si>
    <t>Cibecue</t>
  </si>
  <si>
    <t>Mc Nary Head Start</t>
  </si>
  <si>
    <t>81 North Evergreen Rd.</t>
  </si>
  <si>
    <t>U3 Academy Child Care Center, LLC</t>
  </si>
  <si>
    <t>U3 Academy Child Care Center</t>
  </si>
  <si>
    <t>arpasineeu3@hotmail.com</t>
  </si>
  <si>
    <t>Maya &amp; Brothers L.L.C.</t>
  </si>
  <si>
    <t>Growing Steps Childcare &amp; Learning Center</t>
  </si>
  <si>
    <t>Exec Director</t>
  </si>
  <si>
    <t>growingstepskids@gmail.com</t>
  </si>
  <si>
    <t>132 E Prince Rd</t>
  </si>
  <si>
    <t>Small People Preschool, Inc.</t>
  </si>
  <si>
    <t>14801 N. Cave Creek Rd</t>
  </si>
  <si>
    <t>Desert Friends, LLC</t>
  </si>
  <si>
    <t>greatexplorers@live.com</t>
  </si>
  <si>
    <t>15637 N Hollyhock St</t>
  </si>
  <si>
    <t>Acorn Christian Montessori School</t>
  </si>
  <si>
    <t>Front Desk Receptionist</t>
  </si>
  <si>
    <t>8085 E. Manley Dr.</t>
  </si>
  <si>
    <t>Annago, Inc dba Little Explorers Preschool and Child Care</t>
  </si>
  <si>
    <t>Little Explorers Preschool and Child Care</t>
  </si>
  <si>
    <t>chitamedina@icloud.com</t>
  </si>
  <si>
    <t>7116 E. Oak St.</t>
  </si>
  <si>
    <t>First Steps, LLC</t>
  </si>
  <si>
    <t>1025 S. Kelli Lane</t>
  </si>
  <si>
    <t>Casa de los Ninos</t>
  </si>
  <si>
    <t>328 E. Helen St.</t>
  </si>
  <si>
    <t>Catholic Community Services of Southern Arizona, Inc</t>
  </si>
  <si>
    <t>Daybreak Adult Day Health Care</t>
  </si>
  <si>
    <t>Associate Agency Director</t>
  </si>
  <si>
    <t>marym@ccs-westaz.org</t>
  </si>
  <si>
    <t>All Together Now Preschool and Childcare</t>
  </si>
  <si>
    <t>516 South Dobson Rd.</t>
  </si>
  <si>
    <t>Child Development Schools, Inc.</t>
  </si>
  <si>
    <t>Sunrise Preschools #303</t>
  </si>
  <si>
    <t>sun303@sunrisepreschools.com</t>
  </si>
  <si>
    <t>4991 S. Alma School Rd.</t>
  </si>
  <si>
    <t>1628 East Broadway Road</t>
  </si>
  <si>
    <t>sun288@sunrisepreschools.com</t>
  </si>
  <si>
    <t>7642 West Cactus Road</t>
  </si>
  <si>
    <t>sun293@sunrisepreschools.com</t>
  </si>
  <si>
    <t>2122 West Indian School Road</t>
  </si>
  <si>
    <t>sun280@sunrisepreschool.com</t>
  </si>
  <si>
    <t>1549 North Burk Street</t>
  </si>
  <si>
    <t>sun290@sunrisepreschools.com</t>
  </si>
  <si>
    <t>1415 East Bell Road</t>
  </si>
  <si>
    <t>sun285@sunrisepreschools.com</t>
  </si>
  <si>
    <t>102 North Lindsay Rd</t>
  </si>
  <si>
    <t>sun287@sunrisepreschools.com</t>
  </si>
  <si>
    <t>13201 W. Thomas Road</t>
  </si>
  <si>
    <t>sun271@sunrisepreschools.com</t>
  </si>
  <si>
    <t>4111 East Ray Road</t>
  </si>
  <si>
    <t>sun273@sunrisepreschools.com</t>
  </si>
  <si>
    <t>9880 South Rural Road, #116</t>
  </si>
  <si>
    <t>sun275@sunrisepreschools.com</t>
  </si>
  <si>
    <t>1114 West Elliott Road</t>
  </si>
  <si>
    <t>sun289@sunrisepreschools.com</t>
  </si>
  <si>
    <t>3401 West Union Hills Drive</t>
  </si>
  <si>
    <t>sun292@sunrisepreschools.com</t>
  </si>
  <si>
    <t>sun282@sunrisepreschools.com</t>
  </si>
  <si>
    <t>641 W. Southern Ave.</t>
  </si>
  <si>
    <t>sun283@sunrisepreschools.com</t>
  </si>
  <si>
    <t>Preschool Director</t>
  </si>
  <si>
    <t>Sun294@borghold.com</t>
  </si>
  <si>
    <t>sun277@sunrisepreschools.com</t>
  </si>
  <si>
    <t>2734 S Alma School Rd</t>
  </si>
  <si>
    <t>sun278@sunrisepreschools.com</t>
  </si>
  <si>
    <t>808 E Minton</t>
  </si>
  <si>
    <t>sun272@sunrisepreschools.com</t>
  </si>
  <si>
    <t>900 South Cooper Road</t>
  </si>
  <si>
    <t>Sun281@sunrisepreschools.com</t>
  </si>
  <si>
    <t>1365 S. Gilbert Rd.</t>
  </si>
  <si>
    <t>Sunrise Preschools #124</t>
  </si>
  <si>
    <t>sun286@borghold.com</t>
  </si>
  <si>
    <t>5801 West Mohawk Lane</t>
  </si>
  <si>
    <t>Sunrise Preschools #140</t>
  </si>
  <si>
    <t>sun276@sunrisepreschools.com</t>
  </si>
  <si>
    <t>sun291@sunrisepreschools.com</t>
  </si>
  <si>
    <t>4110 West Northern Avenue</t>
  </si>
  <si>
    <t>sun295@sunrisepreschools.com</t>
  </si>
  <si>
    <t>2217 N. Power Rd. #1001</t>
  </si>
  <si>
    <t>Sunrise Preschools #304</t>
  </si>
  <si>
    <t>sun304@sunrisepreschools.com</t>
  </si>
  <si>
    <t>2109 S. Blue Jay Drive</t>
  </si>
  <si>
    <t>Sunrise Preschools #300</t>
  </si>
  <si>
    <t>sun300@sunrisepreschools.com</t>
  </si>
  <si>
    <t>1520  N. Priest Dr.</t>
  </si>
  <si>
    <t>Sunrise Preschools #315</t>
  </si>
  <si>
    <t>sun315@sunrisepreschools.com</t>
  </si>
  <si>
    <t>19287 N. Porter Rd.</t>
  </si>
  <si>
    <t>sun317@sunrisepreschools.com</t>
  </si>
  <si>
    <t>548 N. Pottebaum Ave.</t>
  </si>
  <si>
    <t>The Family School</t>
  </si>
  <si>
    <t>Assistant Director</t>
  </si>
  <si>
    <t>Templo Maranatha Inc</t>
  </si>
  <si>
    <t>Vice President</t>
  </si>
  <si>
    <t>3526 W Polk St</t>
  </si>
  <si>
    <t>Program Administrator</t>
  </si>
  <si>
    <t>Kiddie Land Country Club, L.L.C.</t>
  </si>
  <si>
    <t>Kiddie Land Club, L.L.C.</t>
  </si>
  <si>
    <t>Member/Director</t>
  </si>
  <si>
    <t>joeberkwitt@cox.net</t>
  </si>
  <si>
    <t>3645 West Bethany Home Road</t>
  </si>
  <si>
    <t>Learning Bee Preschool &amp; Day Care Center, Inc.</t>
  </si>
  <si>
    <t>evelynfelix1981@yahoo.com</t>
  </si>
  <si>
    <t>Cactus Preschool One LLC</t>
  </si>
  <si>
    <t>Valley Child Care &amp; Learning Center #1012 LLC</t>
  </si>
  <si>
    <t>debra@vcclc.com</t>
  </si>
  <si>
    <t>3920 E Southern</t>
  </si>
  <si>
    <t>American Educational Systems, Inc</t>
  </si>
  <si>
    <t>Early Explorers Learning Center</t>
  </si>
  <si>
    <t>earlyexplorersaz3@gmail.com</t>
  </si>
  <si>
    <t>3131 E Aire Libre Ave</t>
  </si>
  <si>
    <t>LaPetite Academy, Inc.</t>
  </si>
  <si>
    <t>lpaaztgl@lpacorp.com</t>
  </si>
  <si>
    <t>8885 E. Golf Links Road</t>
  </si>
  <si>
    <t>lpaaztfl@lpacorp.com</t>
  </si>
  <si>
    <t>1935 E. Ft. Lowell</t>
  </si>
  <si>
    <t>lpaaztmv@lpacorp.com</t>
  </si>
  <si>
    <t>6570 S. Midvale</t>
  </si>
  <si>
    <t>lpaaztss@lpacorp.com</t>
  </si>
  <si>
    <t>1155 N. Sarnoff</t>
  </si>
  <si>
    <t>lpaazttv@lpacorp.com</t>
  </si>
  <si>
    <t>8940 E. Tanque Verde Rd</t>
  </si>
  <si>
    <t>lpaazttd@lpacorp.com</t>
  </si>
  <si>
    <t>7930 N. Thornydale Rd</t>
  </si>
  <si>
    <t>lpaazamr@lpacorp.com</t>
  </si>
  <si>
    <t>7167@lapetite.com</t>
  </si>
  <si>
    <t>7172@lapetite.com</t>
  </si>
  <si>
    <t>2343 South Power Road</t>
  </si>
  <si>
    <t>7181@lapetite.com</t>
  </si>
  <si>
    <t>1645 E Guadalupe</t>
  </si>
  <si>
    <t>Kids Can Doodle - Milton, Inc.</t>
  </si>
  <si>
    <t>Kids Can Doodle</t>
  </si>
  <si>
    <t>ashing99@yahoo.ocm</t>
  </si>
  <si>
    <t>3552 West Glendale Avenue Unit # 2</t>
  </si>
  <si>
    <t>R.J.M. Management, Inc., dba Sunbright Children Center</t>
  </si>
  <si>
    <t>Sunbright Children Center</t>
  </si>
  <si>
    <t>sunbright@qwestoffice.net</t>
  </si>
  <si>
    <t>4834 W. Glendale Ave.</t>
  </si>
  <si>
    <t>Kids Country Club LLC</t>
  </si>
  <si>
    <t>Center Official</t>
  </si>
  <si>
    <t>kidscountryclubphoenix@gmail.com</t>
  </si>
  <si>
    <t>2637 W. Orangewood Ave.</t>
  </si>
  <si>
    <t>Della, Inc. dba Premier Children's Center</t>
  </si>
  <si>
    <t>Karousel Kids Child Care, Inc.</t>
  </si>
  <si>
    <t>Senior Director</t>
  </si>
  <si>
    <t>karouselkids@ymail.com</t>
  </si>
  <si>
    <t>Grubenhoff, Inc. dba Creative Center for Early Education</t>
  </si>
  <si>
    <t>VP Owner</t>
  </si>
  <si>
    <t>dgrubenhoffcc@gmail.com</t>
  </si>
  <si>
    <t>3020 E Cactus Rd</t>
  </si>
  <si>
    <t>Sam Mat Enterprises dba Tots Unlimited #26</t>
  </si>
  <si>
    <t>Tots Unlimited #26</t>
  </si>
  <si>
    <t>staceytots@hotmail.com</t>
  </si>
  <si>
    <t>Saguaro Christian Church</t>
  </si>
  <si>
    <t>Saguaro Infant Care &amp; Preschool</t>
  </si>
  <si>
    <t>tlawrence@Saguarochristian.org</t>
  </si>
  <si>
    <t>8302 E. Broadway Blvd.</t>
  </si>
  <si>
    <t>La Casita Day Care, Inc.</t>
  </si>
  <si>
    <t>owner - director</t>
  </si>
  <si>
    <t>ANDAX73@AOL.COM</t>
  </si>
  <si>
    <t>1902 S. Jeferson</t>
  </si>
  <si>
    <t>3472 E. Ft.  Lowell Rd.</t>
  </si>
  <si>
    <t>J.P. Paye Enterprises, Inc. dba Kids First Preschool</t>
  </si>
  <si>
    <t>5316 E Pima St</t>
  </si>
  <si>
    <t>Tiny Treasures</t>
  </si>
  <si>
    <t>tinyt4123@gmail.com</t>
  </si>
  <si>
    <t>Small People Preschool Greenway Inc</t>
  </si>
  <si>
    <t>Small People Preschool Greenway</t>
  </si>
  <si>
    <t>smallpeople@live.com</t>
  </si>
  <si>
    <t>JTW LLC dba Active Learning Center #4</t>
  </si>
  <si>
    <t>Active Learning Center #4</t>
  </si>
  <si>
    <t>lloyd@alc4.com</t>
  </si>
  <si>
    <t>3342 W Roosevelt St.</t>
  </si>
  <si>
    <t>Bright Star Learning Center</t>
  </si>
  <si>
    <t>1750 E Prince Rd</t>
  </si>
  <si>
    <t>Kids World Learning Center, LLC</t>
  </si>
  <si>
    <t>2051 N Arizona Ave #101</t>
  </si>
  <si>
    <t>Mary's Little Lambs</t>
  </si>
  <si>
    <t>maryslittlelambs1@yahoo.com</t>
  </si>
  <si>
    <t>100 North Warren Avenue</t>
  </si>
  <si>
    <t>Cactus Preschool III L.L.C.</t>
  </si>
  <si>
    <t>Cactus Preschool</t>
  </si>
  <si>
    <t>2121 East Broadway</t>
  </si>
  <si>
    <t>Baban &amp; Clemons, LLC</t>
  </si>
  <si>
    <t>The Children's Center</t>
  </si>
  <si>
    <t>Director/Owner</t>
  </si>
  <si>
    <t>thechildrenscenterck@hotmail.com</t>
  </si>
  <si>
    <t>Rincon Learning Center LLC</t>
  </si>
  <si>
    <t>ophelia_rincon@msn.com</t>
  </si>
  <si>
    <t>Kidz Town Preschool and Daycare Inc.</t>
  </si>
  <si>
    <t>Kidz Town Preschool and Daycare</t>
  </si>
  <si>
    <t>kidztown03@hotmail.com</t>
  </si>
  <si>
    <t>1233 Fawnbrook Drive Bldg.E</t>
  </si>
  <si>
    <t>ABC Preschool</t>
  </si>
  <si>
    <t>cymart123@yahoo.com</t>
  </si>
  <si>
    <t>6311 S Rural Rd</t>
  </si>
  <si>
    <t>Boys &amp; Girls Club of Bisbee</t>
  </si>
  <si>
    <t>CEO</t>
  </si>
  <si>
    <t>aflores@bgcbisbee.org</t>
  </si>
  <si>
    <t>405 Arizona Street</t>
  </si>
  <si>
    <t>La Hacienda Child Care Center</t>
  </si>
  <si>
    <t>14506 N Alto Street</t>
  </si>
  <si>
    <t>Kidzone Learning Express, Inc.</t>
  </si>
  <si>
    <t>First Steps Preschool</t>
  </si>
  <si>
    <t>mberman@cox.net</t>
  </si>
  <si>
    <t>3110 N. Hayden Road</t>
  </si>
  <si>
    <t>Daisy Education Corporation (CACFP)</t>
  </si>
  <si>
    <t>Daisy Early Learning (CACFP)</t>
  </si>
  <si>
    <t>New Discoveries Preschool, LLC</t>
  </si>
  <si>
    <t>New Discoveries Preschool</t>
  </si>
  <si>
    <t>1109 W. Prince Road</t>
  </si>
  <si>
    <t>New Life Day Care</t>
  </si>
  <si>
    <t>bertha@vidanueva.cc</t>
  </si>
  <si>
    <t>330 W.Nebraska St</t>
  </si>
  <si>
    <t>Kinderland Daycare, L.L.C.</t>
  </si>
  <si>
    <t>1000 N Country Club Dr</t>
  </si>
  <si>
    <t>Palm Valley Preschool, Inc.</t>
  </si>
  <si>
    <t>jenny@teachnfun.com</t>
  </si>
  <si>
    <t>12375 W. Indian School</t>
  </si>
  <si>
    <t>Community Food Bank</t>
  </si>
  <si>
    <t>Program Manager</t>
  </si>
  <si>
    <t>bianca.villarreal@tucsonaz.gov</t>
  </si>
  <si>
    <t>5085 South Cherry Avenue</t>
  </si>
  <si>
    <t>Recreation Supervisor</t>
  </si>
  <si>
    <t>Marcella.Aguilar@tucsonaz.gov</t>
  </si>
  <si>
    <t>1665 S. La Cholla Blvd.</t>
  </si>
  <si>
    <t>Recreation Coordinator</t>
  </si>
  <si>
    <t>The Salvation Army - Amphi Corps Community Center</t>
  </si>
  <si>
    <t>218 E Prince Rd</t>
  </si>
  <si>
    <t>Resident Services Coordinator</t>
  </si>
  <si>
    <t>Library Associate</t>
  </si>
  <si>
    <t>Librarian</t>
  </si>
  <si>
    <t>1377 N. Catalina Ave.</t>
  </si>
  <si>
    <t>elma.shaffer@pima.gov</t>
  </si>
  <si>
    <t>202 W. Valencia Rd.</t>
  </si>
  <si>
    <t>gabriel.partlow@pima.gov</t>
  </si>
  <si>
    <t>3455 N. First Ave.</t>
  </si>
  <si>
    <t>101 N. Stone Ave.</t>
  </si>
  <si>
    <t>deanna.sanchez@pima.gov</t>
  </si>
  <si>
    <t>Site Coordinator</t>
  </si>
  <si>
    <t>St. Mary's Food Bank Alliance</t>
  </si>
  <si>
    <t>Williams Elementary/Middle School</t>
  </si>
  <si>
    <t>Program Coordinator</t>
  </si>
  <si>
    <t>Greenway Middle School</t>
  </si>
  <si>
    <t>3002 East Nisbet</t>
  </si>
  <si>
    <t>Isaac Middle School</t>
  </si>
  <si>
    <t>J B Sutton Elementary School</t>
  </si>
  <si>
    <t>Alta E Butler School</t>
  </si>
  <si>
    <t>jrouse@isaacschools.org</t>
  </si>
  <si>
    <t>3843 West Roosevelt St</t>
  </si>
  <si>
    <t>P T Coe Elementary School</t>
  </si>
  <si>
    <t>3801 W. Roanoke</t>
  </si>
  <si>
    <t>Joseph Zito Elementary School</t>
  </si>
  <si>
    <t>ARocha@isaacschools.org</t>
  </si>
  <si>
    <t>4525 West Encanto Blvd</t>
  </si>
  <si>
    <t>Mitchell Elementary School</t>
  </si>
  <si>
    <t>Esperanza Elementary School</t>
  </si>
  <si>
    <t>Pueblo Del Sol Middle School</t>
  </si>
  <si>
    <t>Wilson Primary School</t>
  </si>
  <si>
    <t>Fowler Elementary School</t>
  </si>
  <si>
    <t>wstern@fesd.org</t>
  </si>
  <si>
    <t>6707 W. Van Buren</t>
  </si>
  <si>
    <t>North High School</t>
  </si>
  <si>
    <t>Challenge Charter School</t>
  </si>
  <si>
    <t>scalderon@challengecharterschool.net</t>
  </si>
  <si>
    <t>5801 W. Greenbrier Drive</t>
  </si>
  <si>
    <t>Kayenta</t>
  </si>
  <si>
    <t>Monument Valley High School</t>
  </si>
  <si>
    <t>Food Service Director</t>
  </si>
  <si>
    <t>AmeriSchools Academy - Camelback</t>
  </si>
  <si>
    <t>Westland School</t>
  </si>
  <si>
    <t>Liberty Traditional Charter School</t>
  </si>
  <si>
    <t>Amanda Herd</t>
  </si>
  <si>
    <t>Amandam.herd@gmail.com</t>
  </si>
  <si>
    <t>Champion Schools</t>
  </si>
  <si>
    <t>7900 S Jesse Owens Parkway</t>
  </si>
  <si>
    <t>Morris K. Udall Escuela de Bellas Artes</t>
  </si>
  <si>
    <t>stiwari@isaacschools.org</t>
  </si>
  <si>
    <t>3715 W. Roosevelt</t>
  </si>
  <si>
    <t>Imagine Bell Canyon</t>
  </si>
  <si>
    <t>Pan-American Charter School</t>
  </si>
  <si>
    <t>petunia.wainsright@panamericancharter.org</t>
  </si>
  <si>
    <t>8305 W. Thomas Rd</t>
  </si>
  <si>
    <t>Moya Elementary</t>
  </si>
  <si>
    <t>abernal@olphglendale.com</t>
  </si>
  <si>
    <t>5614 W Orangewood Ave</t>
  </si>
  <si>
    <t>Western Valley Elementary School</t>
  </si>
  <si>
    <t>zahira.rangel@phoenix.gov</t>
  </si>
  <si>
    <t>Brunson-Lee Elementary School</t>
  </si>
  <si>
    <t>javier.habre@phoenix.gov</t>
  </si>
  <si>
    <t>Boys &amp; Girls Clubs of the Colorado River - Bullhead City</t>
  </si>
  <si>
    <t>2250 Highland Rd.</t>
  </si>
  <si>
    <t>Dysart Community Center</t>
  </si>
  <si>
    <t>priscillad@dysartcommunitycenter.org</t>
  </si>
  <si>
    <t>14414 N. El Mirage Road</t>
  </si>
  <si>
    <t>Imagine Desert West Elementary</t>
  </si>
  <si>
    <t>Site Leader</t>
  </si>
  <si>
    <t>Mountain View Community Center</t>
  </si>
  <si>
    <t>Imagine Desert West Middle</t>
  </si>
  <si>
    <t>Tartesso Elementary School</t>
  </si>
  <si>
    <t>Franklin Police and Fire High School</t>
  </si>
  <si>
    <t>Youth Services Director</t>
  </si>
  <si>
    <t>2150 E. Orange St</t>
  </si>
  <si>
    <t>Riverview School</t>
  </si>
  <si>
    <t>12701 N. Main Street</t>
  </si>
  <si>
    <t>Imagine Avondale Middle</t>
  </si>
  <si>
    <t>dallon.bartleman@phoenix.gov</t>
  </si>
  <si>
    <t>802 East Vogel</t>
  </si>
  <si>
    <t>Maryvale Community Center - SFSP Snack</t>
  </si>
  <si>
    <t>1003 E. Eason</t>
  </si>
  <si>
    <t>tony.tarango@phoenix.ov</t>
  </si>
  <si>
    <t>2440 W. Citrus Way</t>
  </si>
  <si>
    <t>6501 W. Virginia</t>
  </si>
  <si>
    <t>The Odyssey Preparatory Academy</t>
  </si>
  <si>
    <t>aprice@topamail.com</t>
  </si>
  <si>
    <t>6500 South Apache Road</t>
  </si>
  <si>
    <t>Kingdom Preparatory Academy</t>
  </si>
  <si>
    <t>CPLC Community Center at Central Park Recreation Center</t>
  </si>
  <si>
    <t>Rolando.Rhymes@cplc.org</t>
  </si>
  <si>
    <t>140 E Tonto St</t>
  </si>
  <si>
    <t>ARCH</t>
  </si>
  <si>
    <t>Stephaniec@archaz.org</t>
  </si>
  <si>
    <t>1550 West Colter St</t>
  </si>
  <si>
    <t>George Gervin Prep Academy</t>
  </si>
  <si>
    <t>mcrawford@gervinprepacademy.org</t>
  </si>
  <si>
    <t>2801 E. Southern</t>
  </si>
  <si>
    <t>CPLC Community Center</t>
  </si>
  <si>
    <t>STEP UP SCHOOL</t>
  </si>
  <si>
    <t>Dean</t>
  </si>
  <si>
    <t>Desert Edge Mentoring</t>
  </si>
  <si>
    <t>natalie@desertedgementoring.com</t>
  </si>
  <si>
    <t>Dean of Students</t>
  </si>
  <si>
    <t>Lincoln Family Downtown YMCA</t>
  </si>
  <si>
    <t>Legacy on Main</t>
  </si>
  <si>
    <t>losuna@gphxul.org</t>
  </si>
  <si>
    <t>950 W. Main St</t>
  </si>
  <si>
    <t>Avondale Middle School</t>
  </si>
  <si>
    <t>sgonzal@chooseaesd.org</t>
  </si>
  <si>
    <t>1406 North Central</t>
  </si>
  <si>
    <t>City Place Apartments</t>
  </si>
  <si>
    <t>5401 W. Ocotillo</t>
  </si>
  <si>
    <t>Coral Canyon Apartments</t>
  </si>
  <si>
    <t>Academy of Mathematics and Science South</t>
  </si>
  <si>
    <t>Juliet Riffenburg</t>
  </si>
  <si>
    <t>jriffenburg@amsflower.org</t>
  </si>
  <si>
    <t>3335 W. Flower St</t>
  </si>
  <si>
    <t>Temple Square Apartments</t>
  </si>
  <si>
    <t>324 S Horne St</t>
  </si>
  <si>
    <t>CASA Academy</t>
  </si>
  <si>
    <t>liliana.villasenor@casaacademy.org</t>
  </si>
  <si>
    <t>Urban Living on 2nd Ave</t>
  </si>
  <si>
    <t>Devine Legacy</t>
  </si>
  <si>
    <t>laura.chavez@compassedprograms.org</t>
  </si>
  <si>
    <t>Westland School Brighton Campus</t>
  </si>
  <si>
    <t>8632 W. Northern</t>
  </si>
  <si>
    <t>830 W. Tonto St</t>
  </si>
  <si>
    <t>maura.williams@phoenix.gov</t>
  </si>
  <si>
    <t>1221 N. Central</t>
  </si>
  <si>
    <t>Peoria Community Center</t>
  </si>
  <si>
    <t>stephanie.mellring@peoriaaz.gov</t>
  </si>
  <si>
    <t>8335 W. Jefferson</t>
  </si>
  <si>
    <t>Boys &amp; Girls Club of Flagstaff</t>
  </si>
  <si>
    <t>Empower College Prep High School</t>
  </si>
  <si>
    <t>2411 W. Colter St.</t>
  </si>
  <si>
    <t>Phoenix Union-Wilson College Preparatory</t>
  </si>
  <si>
    <t>Cedar Crossing</t>
  </si>
  <si>
    <t>333 E. Virgina</t>
  </si>
  <si>
    <t>Cwarden@flagstaffaz.gov</t>
  </si>
  <si>
    <t>2403 N Izabel St.</t>
  </si>
  <si>
    <t>El Rancho del Arte Apartments</t>
  </si>
  <si>
    <t>culturalcarmen@msn.com</t>
  </si>
  <si>
    <t>719 E. Main St</t>
  </si>
  <si>
    <t>Aeroterra Apartments</t>
  </si>
  <si>
    <t>Boys &amp; Girls Clubs of Scottsdale - Peach Springs</t>
  </si>
  <si>
    <t>Victory Collegiate Academy</t>
  </si>
  <si>
    <t>Raymond Blossom</t>
  </si>
  <si>
    <t>rblossom@victorycollegiateacademy.com</t>
  </si>
  <si>
    <t>Childhelp Children's Center of Arizona</t>
  </si>
  <si>
    <t>kmckinley@childhelp.org</t>
  </si>
  <si>
    <t>Valencia Newcomer School</t>
  </si>
  <si>
    <t>Surprise Community Center</t>
  </si>
  <si>
    <t>execdir@dysartcommunitycenter.org</t>
  </si>
  <si>
    <t>15832 N. Hollyhock</t>
  </si>
  <si>
    <t>Tynkertopia</t>
  </si>
  <si>
    <t>founder@tynkertopia.org</t>
  </si>
  <si>
    <t>Pensar Academy</t>
  </si>
  <si>
    <t>francesvazquez@pensaracademy.org</t>
  </si>
  <si>
    <t>6135 N. Black Canyon Highway</t>
  </si>
  <si>
    <t>Yavapai - Apache Clarkdale Learning Center</t>
  </si>
  <si>
    <t>lsandoval@yan-tribe.org</t>
  </si>
  <si>
    <t>102 Ketchum Ave</t>
  </si>
  <si>
    <t>Boys &amp; Girls Clubs of the Colorado River - Fort Mohave Club</t>
  </si>
  <si>
    <t>Fort Mohave</t>
  </si>
  <si>
    <t>La Palmilla Apartments</t>
  </si>
  <si>
    <t>lapalmilla@rscrainbow.org</t>
  </si>
  <si>
    <t>3838 W. Camelback Rd</t>
  </si>
  <si>
    <t>marvin@rosieshouse.org</t>
  </si>
  <si>
    <t>Academy of Math and Science South Mountain</t>
  </si>
  <si>
    <t>dwinlock@pageaz.gov</t>
  </si>
  <si>
    <t>479 South Lake Powell Blvd.</t>
  </si>
  <si>
    <t>Page</t>
  </si>
  <si>
    <t>Urban Living- Fillmore</t>
  </si>
  <si>
    <t>Family Service Aides</t>
  </si>
  <si>
    <t>UMOM 19 West</t>
  </si>
  <si>
    <t>services19w@outlook.com</t>
  </si>
  <si>
    <t>2011 W Morten Ave</t>
  </si>
  <si>
    <t>v.diaz@maricopahousing.org</t>
  </si>
  <si>
    <t>Kids Learning Centers Algodon, LLC</t>
  </si>
  <si>
    <t>courtney@kidsincchildcare.com</t>
  </si>
  <si>
    <t>9150 W Thomas Rd</t>
  </si>
  <si>
    <t>Preschool Express, LLC</t>
  </si>
  <si>
    <t>fanningkd@hotmail.com</t>
  </si>
  <si>
    <t>JBT, INC. DBA KIDS WORLD EAST</t>
  </si>
  <si>
    <t>kidsworld.preschool@yahoo.com</t>
  </si>
  <si>
    <t>Pima County JTED</t>
  </si>
  <si>
    <t>Administrative Assistant</t>
  </si>
  <si>
    <t>lrenteria@pimajted.org</t>
  </si>
  <si>
    <t>2855 W. Master Pieces Drive</t>
  </si>
  <si>
    <t>Director/ Owner</t>
  </si>
  <si>
    <t>sweetpeakids12482@gmail.com</t>
  </si>
  <si>
    <t>12482 West Greenway Road</t>
  </si>
  <si>
    <t>Carshanti LLC</t>
  </si>
  <si>
    <t>Nana's Place Preschool and Childcare</t>
  </si>
  <si>
    <t>tanyshatice@aol.com</t>
  </si>
  <si>
    <t>4910 West Northern Avenue</t>
  </si>
  <si>
    <t>A Shining Star Preschool Inc.</t>
  </si>
  <si>
    <t>izjenell@yahoo.com</t>
  </si>
  <si>
    <t>810 E Southern Ave</t>
  </si>
  <si>
    <t>Casita Feliz Daycare LLC</t>
  </si>
  <si>
    <t>Casita Feliz Daycare</t>
  </si>
  <si>
    <t>jfloriant@me.com</t>
  </si>
  <si>
    <t>1609 N. Stone Ave.</t>
  </si>
  <si>
    <t>Love and Learn Preschool 1, Inc.</t>
  </si>
  <si>
    <t>Love and Learn Preschool - Mesa</t>
  </si>
  <si>
    <t>2717 S. Alma School Rd.</t>
  </si>
  <si>
    <t>Prescott</t>
  </si>
  <si>
    <t>CGKT LLC dba Active Learning Center #6</t>
  </si>
  <si>
    <t>Active Learning Center #6</t>
  </si>
  <si>
    <t>tlgarrett73@aol.com</t>
  </si>
  <si>
    <t>704 E. Butler Dr.</t>
  </si>
  <si>
    <t>Hari Priya LLC dba Happy Dayz Learning Center</t>
  </si>
  <si>
    <t>Happy Dayz Learning Center</t>
  </si>
  <si>
    <t>godiwalapm@cox.net</t>
  </si>
  <si>
    <t>LLC Member/Owner</t>
  </si>
  <si>
    <t>Planting Seeds LLC dba Nanas Place Academy</t>
  </si>
  <si>
    <t>Nanas Place Academy</t>
  </si>
  <si>
    <t>Best Start Inc. dba Little Eagle Preschool and Daycare</t>
  </si>
  <si>
    <t>eadepner@aol.com</t>
  </si>
  <si>
    <t>1475 Gordon Dr</t>
  </si>
  <si>
    <t>Magical Star Preschool, Inc.</t>
  </si>
  <si>
    <t>Magical Star Preschool</t>
  </si>
  <si>
    <t>Authorized Representitive</t>
  </si>
  <si>
    <t>1dragonflybuckley4@gmail.com</t>
  </si>
  <si>
    <t>Learn N Grow Child Care Center</t>
  </si>
  <si>
    <t>Learnngrow@yahoo.com</t>
  </si>
  <si>
    <t>5235 E Pima St</t>
  </si>
  <si>
    <t>Tutor Time Learning Centers, LLC</t>
  </si>
  <si>
    <t>6062@learningcaregroup.com</t>
  </si>
  <si>
    <t>875 East Bell Road</t>
  </si>
  <si>
    <t>6064@learningcaregroup.com</t>
  </si>
  <si>
    <t>1928 N Gilbert Rd</t>
  </si>
  <si>
    <t>6066@learningcaregroup.com</t>
  </si>
  <si>
    <t>3901 E Guadalupe Rd</t>
  </si>
  <si>
    <t>6072@tutortime.com</t>
  </si>
  <si>
    <t>4060 E Bell Road</t>
  </si>
  <si>
    <t>6076@learningcaregroup.com</t>
  </si>
  <si>
    <t>6080@tutortime.com</t>
  </si>
  <si>
    <t>2050 W Ray Rd.</t>
  </si>
  <si>
    <t>6081@tutortime.com</t>
  </si>
  <si>
    <t>5550 W Bell Road</t>
  </si>
  <si>
    <t>6082@tutortime.com</t>
  </si>
  <si>
    <t>1730 N Dysart Road</t>
  </si>
  <si>
    <t>6084@learningcaregroup.com</t>
  </si>
  <si>
    <t>5911 W Thunderbird Rd.</t>
  </si>
  <si>
    <t>6088@learningcaregroup.com</t>
  </si>
  <si>
    <t>3316 E Baseline Rd.</t>
  </si>
  <si>
    <t>6095@learningcaregroup.com</t>
  </si>
  <si>
    <t>7810 W Lower Buckeye</t>
  </si>
  <si>
    <t>6093@tutortime.com</t>
  </si>
  <si>
    <t>6068@tutortime.com</t>
  </si>
  <si>
    <t>1652 E Elliot Rd.</t>
  </si>
  <si>
    <t>6090@tutortime.com</t>
  </si>
  <si>
    <t>7255 S Power Rd.</t>
  </si>
  <si>
    <t>6078@tutortime.com</t>
  </si>
  <si>
    <t>3720 W. Anthem Way</t>
  </si>
  <si>
    <t>Anthem</t>
  </si>
  <si>
    <t>6083@tutortime.com</t>
  </si>
  <si>
    <t>690 W Warner Road</t>
  </si>
  <si>
    <t>6067@tutortime.com</t>
  </si>
  <si>
    <t>1900 S Alma School Rd.</t>
  </si>
  <si>
    <t>6096@tutortime.com</t>
  </si>
  <si>
    <t>Associate Director</t>
  </si>
  <si>
    <t>6087@tutortime.com</t>
  </si>
  <si>
    <t>15438 W Bell Road</t>
  </si>
  <si>
    <t>Little Scooters Preschool, LLC</t>
  </si>
  <si>
    <t>littlescooters@yahoo.com</t>
  </si>
  <si>
    <t>2750 Miracle Mile</t>
  </si>
  <si>
    <t>Kids R' Our Future, LLC</t>
  </si>
  <si>
    <t>Owner/ President</t>
  </si>
  <si>
    <t>K@kidsrourfuture.net</t>
  </si>
  <si>
    <t>3002 N. Arizona Ave. #16</t>
  </si>
  <si>
    <t>Yellow Brick Road Preschools, Inc.</t>
  </si>
  <si>
    <t>Yellow Brick Road Preschool</t>
  </si>
  <si>
    <t>President/CEO</t>
  </si>
  <si>
    <t>ashok.patel@cox.net</t>
  </si>
  <si>
    <t>392 East Windsor Avenue</t>
  </si>
  <si>
    <t>Busy Bee'z Preschool &amp; Child Care, LLC</t>
  </si>
  <si>
    <t>Busy Bee'z Preschool &amp; Child Care</t>
  </si>
  <si>
    <t>busybeezpreschool@hotmail.com</t>
  </si>
  <si>
    <t>2375 S Avenue A</t>
  </si>
  <si>
    <t>Childrens Country Club, LLC</t>
  </si>
  <si>
    <t>Childrens Country Club</t>
  </si>
  <si>
    <t>jasonblutter@gmail.com</t>
  </si>
  <si>
    <t>Open Arms Preschool and Kindergarten, LLC</t>
  </si>
  <si>
    <t>9095 N. Bald Eagle Ave</t>
  </si>
  <si>
    <t>Pima Country Day School</t>
  </si>
  <si>
    <t>3107 East Pima St</t>
  </si>
  <si>
    <t>Love This Day School</t>
  </si>
  <si>
    <t>Miramonte Day School</t>
  </si>
  <si>
    <t>Poets Square Day School</t>
  </si>
  <si>
    <t>31 East Limberlost Dr</t>
  </si>
  <si>
    <t>El Presidio Day School</t>
  </si>
  <si>
    <t>430 North Main Avenue</t>
  </si>
  <si>
    <t>CLA Maricopa LLC</t>
  </si>
  <si>
    <t>Children's Learning Adventure, Maricopa</t>
  </si>
  <si>
    <t>csodja@childrenslearningadventure.com</t>
  </si>
  <si>
    <t>20600 N John Wayne Parkway</t>
  </si>
  <si>
    <t>CLA Laveen, LLC</t>
  </si>
  <si>
    <t>Children's Learning Adventure, Laveen Arizona</t>
  </si>
  <si>
    <t>TT #6669, LLC</t>
  </si>
  <si>
    <t>TT #6669, LLC dba Children's Learning Adventure Child Care Centers</t>
  </si>
  <si>
    <t>2190 W River Road</t>
  </si>
  <si>
    <t>The Kingman Gingerbread House</t>
  </si>
  <si>
    <t>Raising Arizona Childcare Corporation</t>
  </si>
  <si>
    <t>16809 N. Park Pl</t>
  </si>
  <si>
    <t>janiece@raisingarizonapreschool.com</t>
  </si>
  <si>
    <t>6145 West Olive Ave</t>
  </si>
  <si>
    <t>Hodos LLC</t>
  </si>
  <si>
    <t>5th Place Community Childcare</t>
  </si>
  <si>
    <t>Shining Stars Learning Center, LLC</t>
  </si>
  <si>
    <t>Shining Stars Learning Center</t>
  </si>
  <si>
    <t>tchaas1@gmail.com</t>
  </si>
  <si>
    <t>Kid City, LLC</t>
  </si>
  <si>
    <t>Ma'am Childcare and Preschool</t>
  </si>
  <si>
    <t>maamchildcare@gmail.com</t>
  </si>
  <si>
    <t>Union Turnpike LLC dba Tots Unlimited Preschool and Childcare</t>
  </si>
  <si>
    <t>Tots Unlimited #28</t>
  </si>
  <si>
    <t>8311 W. Glendale Ave</t>
  </si>
  <si>
    <t>Tiny Tots Daycare Center</t>
  </si>
  <si>
    <t>4431 South Highway 92</t>
  </si>
  <si>
    <t>Jardin Angelical Inc</t>
  </si>
  <si>
    <t>cmonica221@hotmail.com</t>
  </si>
  <si>
    <t>All Star Preschool Inc</t>
  </si>
  <si>
    <t>allstarpreschool85201@gmail.com</t>
  </si>
  <si>
    <t>1830 N Country Club Dr</t>
  </si>
  <si>
    <t>Little Castle Childcare and Preschool, LLC</t>
  </si>
  <si>
    <t>Little Castle Childcare and Preschool</t>
  </si>
  <si>
    <t>6042 S. Euclid Ave</t>
  </si>
  <si>
    <t>Manuna LLC</t>
  </si>
  <si>
    <t>Kids Palace Preschool/Daycare</t>
  </si>
  <si>
    <t>kidspalacepreschool@yahoo.com</t>
  </si>
  <si>
    <t>Three Points Childcare Center</t>
  </si>
  <si>
    <t>Little Ranch School, LLC</t>
  </si>
  <si>
    <t>Little Ranch School</t>
  </si>
  <si>
    <t>1125 E Glenn</t>
  </si>
  <si>
    <t>Little Ranch School Dba Imagination Childcare &amp; Preschool</t>
  </si>
  <si>
    <t>Lorin.g@smallmiraclesedu.com</t>
  </si>
  <si>
    <t>Litchfield Park</t>
  </si>
  <si>
    <t>Old Spanish Trail Day School, LLC</t>
  </si>
  <si>
    <t>9395 East Old Spanish Trail</t>
  </si>
  <si>
    <t>Mill Avenue School, LLC</t>
  </si>
  <si>
    <t>Mill Avenue Preschool</t>
  </si>
  <si>
    <t>4431 South Mill Avenue</t>
  </si>
  <si>
    <t>T.T. # 6670, LLC</t>
  </si>
  <si>
    <t>T.T. #6670, LLC dba Children's Learning Adventure Child Care Centers</t>
  </si>
  <si>
    <t>3690 E. Hemisphere Loop</t>
  </si>
  <si>
    <t>Scottsdale Preschool, LLC</t>
  </si>
  <si>
    <t>Maxwell Preschool Academy - Stapley LLC</t>
  </si>
  <si>
    <t>Member</t>
  </si>
  <si>
    <t>1455 S. Stapley Dr.</t>
  </si>
  <si>
    <t>Little Scholars, LLC</t>
  </si>
  <si>
    <t>6702 W. Cholla Street</t>
  </si>
  <si>
    <t>Rays Of Sunshine Center, Inc</t>
  </si>
  <si>
    <t>raysofsunshine2@outlook.com</t>
  </si>
  <si>
    <t>30 E. Cliffhouse Dr.</t>
  </si>
  <si>
    <t>Kidsco One, LLC</t>
  </si>
  <si>
    <t>7845 E. Golf Links Rd</t>
  </si>
  <si>
    <t>My Little Angels Daycare Centers, Inc</t>
  </si>
  <si>
    <t>My Little Angels Daycare Center, Inc</t>
  </si>
  <si>
    <t>littleangelsdaycarecenter@yahoo.com</t>
  </si>
  <si>
    <t>1960 S. Park Ave.</t>
  </si>
  <si>
    <t>My Little Angels DayCare Center - St. Mary's</t>
  </si>
  <si>
    <t>My Little Angels Daycare Center - Plumer</t>
  </si>
  <si>
    <t>2385 S. Plumer Ave</t>
  </si>
  <si>
    <t>Sahuaro Preschool, Inc. d.b.a. Whiz Kidz Preschool</t>
  </si>
  <si>
    <t>Whiz Kidz Preschool</t>
  </si>
  <si>
    <t>Wonder Kidz Preschool, LLC</t>
  </si>
  <si>
    <t>OWNER</t>
  </si>
  <si>
    <t>mariagalindohurtado@gmail.com</t>
  </si>
  <si>
    <t>J &amp; G Roberts, LLC</t>
  </si>
  <si>
    <t>Tender Care Creative Center</t>
  </si>
  <si>
    <t>jrob676781@aol.com</t>
  </si>
  <si>
    <t>705 E. Baseline Rd.</t>
  </si>
  <si>
    <t>Bienestar Child Development Center, LLC</t>
  </si>
  <si>
    <t>Bienestar Child Development Center</t>
  </si>
  <si>
    <t>Operational Manager</t>
  </si>
  <si>
    <t>bienestarchildcare@yahoo.com</t>
  </si>
  <si>
    <t>Bienestar Del Cielo</t>
  </si>
  <si>
    <t>144 W Brenda Street</t>
  </si>
  <si>
    <t>Neighborhood Ministries, Inc.</t>
  </si>
  <si>
    <t>1918 W. Van Buren St.</t>
  </si>
  <si>
    <t>Jardin De Ninos Childcare Inc</t>
  </si>
  <si>
    <t>Jardin De Ninos Learning Center</t>
  </si>
  <si>
    <t>jardinchildcarecenter@yahoo.com</t>
  </si>
  <si>
    <t>1001 N. Wilmot Rd</t>
  </si>
  <si>
    <t>Nanny's Daycare / Preschool Inc.</t>
  </si>
  <si>
    <t>Office Mgr.</t>
  </si>
  <si>
    <t>texasmildred@yahoo.com</t>
  </si>
  <si>
    <t>306 E Cottonwood Lane</t>
  </si>
  <si>
    <t>Faith Family Church Inc</t>
  </si>
  <si>
    <t>debra.white@faithfc.org</t>
  </si>
  <si>
    <t>11530 E. Queen Creek Rd</t>
  </si>
  <si>
    <t>Corral Enterprises LLC</t>
  </si>
  <si>
    <t>First Impressions Preshool</t>
  </si>
  <si>
    <t>655 S. Craycroft Road</t>
  </si>
  <si>
    <t>R and M Ventures, LLc dba We Love Kids Child Care</t>
  </si>
  <si>
    <t>We Love Kids Child Care</t>
  </si>
  <si>
    <t>welovekidsaz@gmail.com</t>
  </si>
  <si>
    <t>Mary Moppets Day Care Schools, Inc.</t>
  </si>
  <si>
    <t>American Child Care #48</t>
  </si>
  <si>
    <t>Mskomal2009@gmail.cpm</t>
  </si>
  <si>
    <t>4715 W Thomas Road</t>
  </si>
  <si>
    <t>American Child Care #50</t>
  </si>
  <si>
    <t>Hiralparikhjs@yahoo.com</t>
  </si>
  <si>
    <t>American Child Care #52</t>
  </si>
  <si>
    <t>Mskomal2009@gmail.com</t>
  </si>
  <si>
    <t>Stillpointe Early Education Services, LLC</t>
  </si>
  <si>
    <t>admin@gardencitycdc.com</t>
  </si>
  <si>
    <t>Stepping Stones Childcare, LLC</t>
  </si>
  <si>
    <t>Stepping Stones Childcare</t>
  </si>
  <si>
    <t>stepping_stones_childcare@hotmail.com</t>
  </si>
  <si>
    <t>863 Airpark Dr</t>
  </si>
  <si>
    <t>Little Giants Daycare &amp; Preschool, LLC</t>
  </si>
  <si>
    <t>Little Giants Daycare Preschool, LLC</t>
  </si>
  <si>
    <t>littlegiantsdcp@gmail.com</t>
  </si>
  <si>
    <t>1818 S Country Club Rd</t>
  </si>
  <si>
    <t>Hari Prvsh LLC dba Happy Dayz Daycare III</t>
  </si>
  <si>
    <t>Happy Dayz Daycare III</t>
  </si>
  <si>
    <t>LLC Member / Owner</t>
  </si>
  <si>
    <t>4477 W. Olive Ave</t>
  </si>
  <si>
    <t>kfpeast@gmail.com</t>
  </si>
  <si>
    <t>Childrens Academy Inc.</t>
  </si>
  <si>
    <t>austin@thesonschildren.com</t>
  </si>
  <si>
    <t>Little Einstein Preschool LLC</t>
  </si>
  <si>
    <t>Little Einstein Preschool</t>
  </si>
  <si>
    <t>msawyer@littleeinsteinpreschool.com</t>
  </si>
  <si>
    <t>2105 E. Southern Ave</t>
  </si>
  <si>
    <t>De Colores Daycare, LLC</t>
  </si>
  <si>
    <t>rosana.jimenez43@gmail.com</t>
  </si>
  <si>
    <t>7370 S. Sorrel Ln.</t>
  </si>
  <si>
    <t>Munchkins Place LLC</t>
  </si>
  <si>
    <t>DIRECTOR/FOOD MANAGER</t>
  </si>
  <si>
    <t>navathurai15@yahoo.com</t>
  </si>
  <si>
    <t>Dailey Loving Care LLC</t>
  </si>
  <si>
    <t>Great Expectations Early Learning Center</t>
  </si>
  <si>
    <t>mdailey.greatexpectationssv@cox.net</t>
  </si>
  <si>
    <t>1764 Paseo San Luis</t>
  </si>
  <si>
    <t>Twinkling Star Preschool, Inc.</t>
  </si>
  <si>
    <t>jenelljones@me.com</t>
  </si>
  <si>
    <t>7418 W. Indian School Road</t>
  </si>
  <si>
    <t>Little Castle Childcare and Preschool II, LLC</t>
  </si>
  <si>
    <t>Little Castle Childcare and Preschool II</t>
  </si>
  <si>
    <t>angelapico85@gmail.com</t>
  </si>
  <si>
    <t>Little Rascals Learning Center, LLC</t>
  </si>
  <si>
    <t>tiffanylane77@hotmail.com</t>
  </si>
  <si>
    <t>Little Rascals Learning Center #2</t>
  </si>
  <si>
    <t>littlerascals77@yahoo.com</t>
  </si>
  <si>
    <t>Little Rascals Learning Center #3</t>
  </si>
  <si>
    <t>tiffanlane77@hotmail.com</t>
  </si>
  <si>
    <t>Fusion Minds LLC</t>
  </si>
  <si>
    <t>Immanuel Care For Children</t>
  </si>
  <si>
    <t>Teen Challenge of AZ Inc.</t>
  </si>
  <si>
    <t>Home of Hope Christian Childcare Center</t>
  </si>
  <si>
    <t>Childcare Center Director</t>
  </si>
  <si>
    <t>hohccc@tcaz.org</t>
  </si>
  <si>
    <t>1955 N Casa Grande Ave</t>
  </si>
  <si>
    <t>Estrellita Child Care Center, LLC</t>
  </si>
  <si>
    <t>estrellitapreschool@gmail.com</t>
  </si>
  <si>
    <t>751 N. 4Th Ave /P.O.Box 2004</t>
  </si>
  <si>
    <t>Risen Savior Lutheran Church</t>
  </si>
  <si>
    <t>pauley@rslcs.org</t>
  </si>
  <si>
    <t>23914 S Alma School Road</t>
  </si>
  <si>
    <t>6835 W Peoria Inc DBA Bright Beginnings Preschool &amp; Childcare</t>
  </si>
  <si>
    <t>Bright Beginnings Preschool &amp; Childcare</t>
  </si>
  <si>
    <t>Theresachristensen03@gmail.com</t>
  </si>
  <si>
    <t>6835 W Peoria Ave</t>
  </si>
  <si>
    <t>Bubbles ChildCare &amp; Preschool</t>
  </si>
  <si>
    <t>OWNER/DIRECTOR</t>
  </si>
  <si>
    <t>bubbleschildcareyuma@gmail.com</t>
  </si>
  <si>
    <t>Bubbles Early Learning Center</t>
  </si>
  <si>
    <t>bubblesearlylearningcenter2018@gmail.com</t>
  </si>
  <si>
    <t>Milestone Learning Center LLC</t>
  </si>
  <si>
    <t>slade.jamie@yahoo.com</t>
  </si>
  <si>
    <t>1604 E University</t>
  </si>
  <si>
    <t>Little Explorers Learning Center LLC DBA Sweet Pea Learning Center</t>
  </si>
  <si>
    <t>Sweet Pea Learning Center</t>
  </si>
  <si>
    <t>123.sweetpealearning@gmail.com</t>
  </si>
  <si>
    <t>1621 E Bethany Home Rd</t>
  </si>
  <si>
    <t>Lil' Einsteins Academy LLC</t>
  </si>
  <si>
    <t>Lil' Einsteins Academy</t>
  </si>
  <si>
    <t>Arizona Children's Academy</t>
  </si>
  <si>
    <t>Imagination Tree Learning Center LLC</t>
  </si>
  <si>
    <t>Imagination Tree Learning Center</t>
  </si>
  <si>
    <t>m_jaime07@hotmail.com</t>
  </si>
  <si>
    <t>525 N. Grande Ave.</t>
  </si>
  <si>
    <t>The Kids Academy LLC</t>
  </si>
  <si>
    <t>The Kids Academy - Peoria</t>
  </si>
  <si>
    <t>contact@kidsarizona.com</t>
  </si>
  <si>
    <t>7430 W. Cactus Rd.</t>
  </si>
  <si>
    <t>Kids Arizona, LLC</t>
  </si>
  <si>
    <t>Kids Arizona</t>
  </si>
  <si>
    <t>contact@kidzarizona.com</t>
  </si>
  <si>
    <t>2129 W Indian School Rd</t>
  </si>
  <si>
    <t>New Beginnings Preschool LLC</t>
  </si>
  <si>
    <t>nbpreschool@hotmail.com</t>
  </si>
  <si>
    <t>1902 E Hampton Avenue</t>
  </si>
  <si>
    <t>216 E Prince Rd</t>
  </si>
  <si>
    <t>MPA Chandler LLC</t>
  </si>
  <si>
    <t>4970 W Ray Rd</t>
  </si>
  <si>
    <t>Maxwell Preschool Academy 5 L.L.C.</t>
  </si>
  <si>
    <t>mpabrown@hotmail.com</t>
  </si>
  <si>
    <t>1949 East Brown Road</t>
  </si>
  <si>
    <t>Duranco Incorporated</t>
  </si>
  <si>
    <t>Kids Play Learning Center #5</t>
  </si>
  <si>
    <t>1207 N. Country Club</t>
  </si>
  <si>
    <t>MPA Dobson LLC</t>
  </si>
  <si>
    <t>mpamesa@hotmail.com</t>
  </si>
  <si>
    <t>2750 S. Dobson Road</t>
  </si>
  <si>
    <t>Learn N' Play, Inc.</t>
  </si>
  <si>
    <t>Learn N' Play, Inc</t>
  </si>
  <si>
    <t>jacki.learnnplay@gmail.com</t>
  </si>
  <si>
    <t>Kids Kingdom LLC</t>
  </si>
  <si>
    <t>Rise N Shine</t>
  </si>
  <si>
    <t>risenshine143@gmail.com</t>
  </si>
  <si>
    <t>1819 W Osborn Rd</t>
  </si>
  <si>
    <t>TLGG LLC dba Active Learning Center #7</t>
  </si>
  <si>
    <t>Active Learning Center #7</t>
  </si>
  <si>
    <t>Madison Baptist Church of Phoenix, Arizona</t>
  </si>
  <si>
    <t>Madison Christian Children's Center</t>
  </si>
  <si>
    <t>debi.mccc6202@gmail.com</t>
  </si>
  <si>
    <t>Little Explorers Learning Center 2 LLC</t>
  </si>
  <si>
    <t>Little Sprouts Academy</t>
  </si>
  <si>
    <t>Rugratz Ventures LLC</t>
  </si>
  <si>
    <t>Kidworks Academy</t>
  </si>
  <si>
    <t>kidworksdaycare@gmail.com</t>
  </si>
  <si>
    <t>The Treehouse Preschool Inc.</t>
  </si>
  <si>
    <t>The Treehouse Kids Club - Site 1</t>
  </si>
  <si>
    <t>constableworley@yahoo.com</t>
  </si>
  <si>
    <t>The Treehouse Preschool Inc - Site 2</t>
  </si>
  <si>
    <t>2350 S. Virgnia Dr.</t>
  </si>
  <si>
    <t>Little Castle III, LLC</t>
  </si>
  <si>
    <t>Little Castle III LLC</t>
  </si>
  <si>
    <t>lalopico@gmail.com</t>
  </si>
  <si>
    <t>1802 E Irvington Rd</t>
  </si>
  <si>
    <t>Little Friends Learning Center, LLC</t>
  </si>
  <si>
    <t>Little Friends Learning Center</t>
  </si>
  <si>
    <t>OWNER/ DIRECTOR</t>
  </si>
  <si>
    <t>littlefriendslearningcenter15@gmail.com</t>
  </si>
  <si>
    <t>2846 W. Drexel Rd</t>
  </si>
  <si>
    <t>YES Tucson LLC dba Young Explorers School</t>
  </si>
  <si>
    <t>Young Explorers School</t>
  </si>
  <si>
    <t>youngexplorerstucson@gmail.com</t>
  </si>
  <si>
    <t>1201 S Avenida Sirio</t>
  </si>
  <si>
    <t>Casita Daycare &amp; Preschool LLC</t>
  </si>
  <si>
    <t>andax73@AOL.COM</t>
  </si>
  <si>
    <t>Kids Learning Centers Ocotillo LLC</t>
  </si>
  <si>
    <t>41060 N Ironwood Dr</t>
  </si>
  <si>
    <t>Arc Estates LLC</t>
  </si>
  <si>
    <t>divinechildren1@gmail.com</t>
  </si>
  <si>
    <t>8215 W Indian School Rd</t>
  </si>
  <si>
    <t>Kinderland Learning Academy LLC, dba Kinder Academy</t>
  </si>
  <si>
    <t>Kinder Academy</t>
  </si>
  <si>
    <t>kinderacademylaveen@outlook.com</t>
  </si>
  <si>
    <t>3259 W Baseline Rd</t>
  </si>
  <si>
    <t>From Time 2 Time LLC</t>
  </si>
  <si>
    <t>From Time 2 Time</t>
  </si>
  <si>
    <t>erikapizarro0424@gmail.com</t>
  </si>
  <si>
    <t>7440 E. Main Street Suite 9</t>
  </si>
  <si>
    <t>Little Knights and Ladies Child Development Center LLC</t>
  </si>
  <si>
    <t>herddanya65@gmail.com</t>
  </si>
  <si>
    <t>1911 Kino Ave</t>
  </si>
  <si>
    <t>GTG8 LLC</t>
  </si>
  <si>
    <t>Direcor</t>
  </si>
  <si>
    <t>theactivelearningcenters@gmail.com</t>
  </si>
  <si>
    <t>4494 W Peoria Ave #120</t>
  </si>
  <si>
    <t>Kids Incorporated Learning Center Paradise Village, Inc.</t>
  </si>
  <si>
    <t>4848 E Cactus Rd. Suite 600</t>
  </si>
  <si>
    <t>Wesley Community Center, Inc.</t>
  </si>
  <si>
    <t>Golden Gate</t>
  </si>
  <si>
    <t>Stars and Champs Learning Center, LLC</t>
  </si>
  <si>
    <t>Owner/CFO</t>
  </si>
  <si>
    <t>info@starsandchamps.com</t>
  </si>
  <si>
    <t>4114 E Brown Way</t>
  </si>
  <si>
    <t>Mesa Preschool Group</t>
  </si>
  <si>
    <t>Whiz Kidz</t>
  </si>
  <si>
    <t>nicole.e@whizkidzpreschool.com</t>
  </si>
  <si>
    <t>4909 E. Brown Rd.</t>
  </si>
  <si>
    <t>Kidz-Zona LLC</t>
  </si>
  <si>
    <t>Kidz-Zona Learning Center</t>
  </si>
  <si>
    <t>kidz.zona.lc@gmail.com</t>
  </si>
  <si>
    <t>4826 East Pima Street</t>
  </si>
  <si>
    <t>GPS Holdings Inc, The Learning Lab</t>
  </si>
  <si>
    <t>The Learning Lab</t>
  </si>
  <si>
    <t>thelearninglab02@gmail.com</t>
  </si>
  <si>
    <t>Foundations Early Education Academy, LLC</t>
  </si>
  <si>
    <t>Foundations Early Education Academy</t>
  </si>
  <si>
    <t>foundationsacademy19@gmail.com</t>
  </si>
  <si>
    <t>1720 E Broadway Road</t>
  </si>
  <si>
    <t>Tracy's Child Care LLC</t>
  </si>
  <si>
    <t>Tracy's Child Care Preschool</t>
  </si>
  <si>
    <t>Owner Director</t>
  </si>
  <si>
    <t>tracyjison@outlook.com</t>
  </si>
  <si>
    <t>421 Woodland Rd</t>
  </si>
  <si>
    <t>Phone #</t>
  </si>
  <si>
    <t>Email</t>
  </si>
  <si>
    <t>Site Contact</t>
  </si>
  <si>
    <t>SponsorName</t>
  </si>
  <si>
    <t>SiteName</t>
  </si>
  <si>
    <t>Site Contact Name</t>
  </si>
  <si>
    <t>Academy of Mathematics and Science South, Inc.</t>
  </si>
  <si>
    <t>Academy of Math and Science Avondale</t>
  </si>
  <si>
    <t>Tony Lindsay</t>
  </si>
  <si>
    <t>6234716556</t>
  </si>
  <si>
    <t>tlindsayn@amsavondale.org</t>
  </si>
  <si>
    <t>10649 W. Buckeye Road</t>
  </si>
  <si>
    <t>85353</t>
  </si>
  <si>
    <t>Academy of Math and Science Desert Sky</t>
  </si>
  <si>
    <t>Karla Espinoza</t>
  </si>
  <si>
    <t>6232422597</t>
  </si>
  <si>
    <t>kespinoza@amsdesertsky.org</t>
  </si>
  <si>
    <t>5701 W McDowell Rd</t>
  </si>
  <si>
    <t>85035</t>
  </si>
  <si>
    <t>Academy of Math and Science Glendale</t>
  </si>
  <si>
    <t>Claudia Guerra</t>
  </si>
  <si>
    <t>6238664612</t>
  </si>
  <si>
    <t>cguerra@amsglendale.org</t>
  </si>
  <si>
    <t>4540 W. Glendale Avenue</t>
  </si>
  <si>
    <t>85301</t>
  </si>
  <si>
    <t>Academy of Math and Science Peoria Advanced</t>
  </si>
  <si>
    <t>Cristina Vu</t>
  </si>
  <si>
    <t>6238886697</t>
  </si>
  <si>
    <t>cvu@amspeoriaadvanced.com</t>
  </si>
  <si>
    <t>7785 W. Peoria Avenue</t>
  </si>
  <si>
    <t>85345</t>
  </si>
  <si>
    <t>Jesus Flores</t>
  </si>
  <si>
    <t>6026759696</t>
  </si>
  <si>
    <t>jflores@amssouthmountain.org</t>
  </si>
  <si>
    <t>1445 W. Baseline Road</t>
  </si>
  <si>
    <t>85041</t>
  </si>
  <si>
    <t>Assistant Principal</t>
  </si>
  <si>
    <t>6028889572</t>
  </si>
  <si>
    <t>85017</t>
  </si>
  <si>
    <t>Academy of Mathematics and Science, Inc.</t>
  </si>
  <si>
    <t>Academy of Math and Science Camelback</t>
  </si>
  <si>
    <t>Mimi Sanchez</t>
  </si>
  <si>
    <t>6235475587</t>
  </si>
  <si>
    <t>nohemi.sanchez@amscamelback.org</t>
  </si>
  <si>
    <t>6633 W. Camelback Rd</t>
  </si>
  <si>
    <t>85033</t>
  </si>
  <si>
    <t>Academy of Math and Science</t>
  </si>
  <si>
    <t>Melissa Hubeley</t>
  </si>
  <si>
    <t>5202932676</t>
  </si>
  <si>
    <t>mhubeley@amstucson.org</t>
  </si>
  <si>
    <t>1557 W. Prince Rd</t>
  </si>
  <si>
    <t>85705</t>
  </si>
  <si>
    <t>Alhambra Elementary District</t>
  </si>
  <si>
    <t>Alhambra Preschool Academy</t>
  </si>
  <si>
    <t>Brienne Ross</t>
  </si>
  <si>
    <t>6023362299</t>
  </si>
  <si>
    <t>brienneross@alhambraesd.org</t>
  </si>
  <si>
    <t>85031</t>
  </si>
  <si>
    <t>Alhambra Traditional School</t>
  </si>
  <si>
    <t>Child Nutrition Director</t>
  </si>
  <si>
    <t>5725 N. 27th Avenue</t>
  </si>
  <si>
    <t>Barcelona Elementary School</t>
  </si>
  <si>
    <t>6530 North 44th Avenue</t>
  </si>
  <si>
    <t>Carol G. Peck Elementary School</t>
  </si>
  <si>
    <t>5810 North 49th Avenue</t>
  </si>
  <si>
    <t>Catalina Ventura School</t>
  </si>
  <si>
    <t>6331 North 39th Avenue</t>
  </si>
  <si>
    <t>85019</t>
  </si>
  <si>
    <t>Choice Learning Academy</t>
  </si>
  <si>
    <t>5330 North 23rd Avenue</t>
  </si>
  <si>
    <t>85015</t>
  </si>
  <si>
    <t>Cordova Elementary School</t>
  </si>
  <si>
    <t>5631 North 35th Avenue</t>
  </si>
  <si>
    <t>Girls Innovation Academy</t>
  </si>
  <si>
    <t>Child Nutriton Coordinator</t>
  </si>
  <si>
    <t>6023362980</t>
  </si>
  <si>
    <t>4730 W Campbell Ave</t>
  </si>
  <si>
    <t>Global Academy of Phoenix</t>
  </si>
  <si>
    <t>6615 N. 39th Ave.</t>
  </si>
  <si>
    <t>Granada Elementary School-East Campus</t>
  </si>
  <si>
    <t>3022 West Campbell</t>
  </si>
  <si>
    <t>Granada Elementary School-West Campus</t>
  </si>
  <si>
    <t>3232 West Campbell Avenue</t>
  </si>
  <si>
    <t>James W. Rice Elementary School</t>
  </si>
  <si>
    <t>4530 West Campbell Avenue</t>
  </si>
  <si>
    <t>Madrid Neighborhood School</t>
  </si>
  <si>
    <t>3736 W. Osborn</t>
  </si>
  <si>
    <t>Sevilla Elementary School-East Campus</t>
  </si>
  <si>
    <t>3801 West Missouri</t>
  </si>
  <si>
    <t>Sevilla Elementary School-West Campus</t>
  </si>
  <si>
    <t>3851 West Missouri Avenue</t>
  </si>
  <si>
    <t>3802 West Maryland</t>
  </si>
  <si>
    <t>Westwood Elementary School</t>
  </si>
  <si>
    <t>4711 North 23rd Avenue</t>
  </si>
  <si>
    <t>Altar Valley Elementary District</t>
  </si>
  <si>
    <t>Altar Valley Middle School</t>
  </si>
  <si>
    <t>Adriana Barajas</t>
  </si>
  <si>
    <t>Food Service Clerk</t>
  </si>
  <si>
    <t>5208229418</t>
  </si>
  <si>
    <t>abarajas@avsd.org</t>
  </si>
  <si>
    <t>16350 W Ajo Way</t>
  </si>
  <si>
    <t>85735</t>
  </si>
  <si>
    <t>Robles Elementary School</t>
  </si>
  <si>
    <t>9875 S Sasabe RD</t>
  </si>
  <si>
    <t>85736</t>
  </si>
  <si>
    <t>Amphitheater Unified District</t>
  </si>
  <si>
    <t>Amphitheater High School</t>
  </si>
  <si>
    <t>Alison Carbonneau</t>
  </si>
  <si>
    <t>Food Service Nutritionist</t>
  </si>
  <si>
    <t>5206963715</t>
  </si>
  <si>
    <t>acarbonneau@amphi.com</t>
  </si>
  <si>
    <t>125 W. Yavapai Rd.</t>
  </si>
  <si>
    <t>Amphitheater Middle School</t>
  </si>
  <si>
    <t>315 E. Prince Rd.</t>
  </si>
  <si>
    <t>Canyon Del Oro High School</t>
  </si>
  <si>
    <t>25 W. Calle Concordia</t>
  </si>
  <si>
    <t>85737</t>
  </si>
  <si>
    <t>Copper Creek Elementary School</t>
  </si>
  <si>
    <t>11620 N. Copper Springs Trail</t>
  </si>
  <si>
    <t>E C Nash School</t>
  </si>
  <si>
    <t>515 W. Kelso St.</t>
  </si>
  <si>
    <t>Frances Owen Holaway Elementary School</t>
  </si>
  <si>
    <t>3500 N. Cherry Ave.</t>
  </si>
  <si>
    <t>85719</t>
  </si>
  <si>
    <t>Helen Keeling Elementary School</t>
  </si>
  <si>
    <t>2837 N. Los Altos</t>
  </si>
  <si>
    <t>L M Prince School</t>
  </si>
  <si>
    <t>District Nutritionist</t>
  </si>
  <si>
    <t>125 E. Prince Rd.</t>
  </si>
  <si>
    <t>La Cima Middle School</t>
  </si>
  <si>
    <t>5600 N. La Canada</t>
  </si>
  <si>
    <t>85704</t>
  </si>
  <si>
    <t>Lulu Walker School</t>
  </si>
  <si>
    <t>1750 W. Rollercoaster Rd.</t>
  </si>
  <si>
    <t>Marion Donaldson Elementary School</t>
  </si>
  <si>
    <t>2040 W. Omar Rd.</t>
  </si>
  <si>
    <t>Mesa Verde Elementary School</t>
  </si>
  <si>
    <t>1661 W. Sage St.</t>
  </si>
  <si>
    <t>Painted Sky Elementary School</t>
  </si>
  <si>
    <t>12620 N. Woodburne Ave.</t>
  </si>
  <si>
    <t>Richard B Wilson Jr School</t>
  </si>
  <si>
    <t>2330 W. Glover Rd.</t>
  </si>
  <si>
    <t>85742</t>
  </si>
  <si>
    <t>Rio Vista Elementary School</t>
  </si>
  <si>
    <t>1351 E. Limberlost Dr.</t>
  </si>
  <si>
    <t>The Innovation Academy</t>
  </si>
  <si>
    <t>825 W. Desert Fairways Drive</t>
  </si>
  <si>
    <t>85755</t>
  </si>
  <si>
    <t>Winifred Harelson Elementary School</t>
  </si>
  <si>
    <t>826 W. Chapala Dr.</t>
  </si>
  <si>
    <t>Antelope Union High School District</t>
  </si>
  <si>
    <t>Antelope Union High School</t>
  </si>
  <si>
    <t>Robin Rinehart</t>
  </si>
  <si>
    <t>9287853344</t>
  </si>
  <si>
    <t>rorinehart@antelopeunion.org</t>
  </si>
  <si>
    <t>9168 South Avenue 36 E</t>
  </si>
  <si>
    <t>85356</t>
  </si>
  <si>
    <t>Apache Junction Unified District</t>
  </si>
  <si>
    <t>Apache Junction High School</t>
  </si>
  <si>
    <t>Tracy Rowe</t>
  </si>
  <si>
    <t>Lead</t>
  </si>
  <si>
    <t>4809821110</t>
  </si>
  <si>
    <t>trowe@goaj.org</t>
  </si>
  <si>
    <t>2525 South Ironwood</t>
  </si>
  <si>
    <t>85120</t>
  </si>
  <si>
    <t>Arizona Community Development Corporation</t>
  </si>
  <si>
    <t>La Paloma Academy</t>
  </si>
  <si>
    <t>Teri Brown</t>
  </si>
  <si>
    <t>5207337373</t>
  </si>
  <si>
    <t>btbrown426@comcast.net</t>
  </si>
  <si>
    <t>2050 N Wilmot</t>
  </si>
  <si>
    <t>85712</t>
  </si>
  <si>
    <t>La Paloma Academy (Lakeside)</t>
  </si>
  <si>
    <t>btbrown426@comast.net</t>
  </si>
  <si>
    <t>8140 E Golf Links</t>
  </si>
  <si>
    <t>85730</t>
  </si>
  <si>
    <t>La Paloma Academy-South</t>
  </si>
  <si>
    <t>5206610328</t>
  </si>
  <si>
    <t>5660 S. 12th Ave</t>
  </si>
  <si>
    <t>85706</t>
  </si>
  <si>
    <t>ASU Preparatory Academy</t>
  </si>
  <si>
    <t>ASU Preparatory Academy - Phoenix Middle School</t>
  </si>
  <si>
    <t>Jocelyne Canestrelli</t>
  </si>
  <si>
    <t>Network Business Operations</t>
  </si>
  <si>
    <t>6024963126</t>
  </si>
  <si>
    <t>jocelyne.canestrelli@asu.edu</t>
  </si>
  <si>
    <t>735 East Fillmore St</t>
  </si>
  <si>
    <t>85006</t>
  </si>
  <si>
    <t>ASU Preparatory Academy - South Phoenix Primary</t>
  </si>
  <si>
    <t>4804963126</t>
  </si>
  <si>
    <t>5610 S. Central Ave.</t>
  </si>
  <si>
    <t>85040</t>
  </si>
  <si>
    <t>ASU Preparatory Academy- Phoenix Elementary</t>
  </si>
  <si>
    <t>735 E. Fillmore St.</t>
  </si>
  <si>
    <t>ASU Preparatory Academy- Phoenix High School</t>
  </si>
  <si>
    <t>Baboquivari Unified School District #40</t>
  </si>
  <si>
    <t>Alternative High School (Indian Oasis High School)</t>
  </si>
  <si>
    <t>Rozanne Lejero</t>
  </si>
  <si>
    <t>Food Service Compliance Technician</t>
  </si>
  <si>
    <t>5207191230</t>
  </si>
  <si>
    <t>rlejero@busd40.org</t>
  </si>
  <si>
    <t>Highway 86, Milepost 115.5</t>
  </si>
  <si>
    <t>85634</t>
  </si>
  <si>
    <t>Alternative Middle School (Indian Oasis Middle School)</t>
  </si>
  <si>
    <t>Baboquivari High School</t>
  </si>
  <si>
    <t>Federal Route 19, Milepost 19.5</t>
  </si>
  <si>
    <t>Topawa</t>
  </si>
  <si>
    <t>85639</t>
  </si>
  <si>
    <t>Baboquivari Middle School</t>
  </si>
  <si>
    <t>Indian Route 19 Mile Marker 19.5</t>
  </si>
  <si>
    <t>Bus Route 1 - Baboquivari Unified School District</t>
  </si>
  <si>
    <t>Route 19, Milepost 8</t>
  </si>
  <si>
    <t>Bus Route 10 - Baboquivari Unified School District</t>
  </si>
  <si>
    <t>Highway 86, Main Street</t>
  </si>
  <si>
    <t>Bus Route 2 - Baboquivari Unified School District</t>
  </si>
  <si>
    <t>Route 19, Milepost 11</t>
  </si>
  <si>
    <t>Bus Route 3 - Baboquivari Unified School District</t>
  </si>
  <si>
    <t>Route 20, Milepost 8.3</t>
  </si>
  <si>
    <t>Bus Route 4 - Baboquivari Unified School District</t>
  </si>
  <si>
    <t>Highway 86, Route 21</t>
  </si>
  <si>
    <t>Bus Route 5 - Baboquivari Unified School District</t>
  </si>
  <si>
    <t>Route 15, Milepost10</t>
  </si>
  <si>
    <t>Bus Route 6 - Baboquivari Unified School District</t>
  </si>
  <si>
    <t>Highway 86, Milepost 135</t>
  </si>
  <si>
    <t>Bus Route 7 - Baboquivari Unified School District</t>
  </si>
  <si>
    <t>P.O. Box# 248</t>
  </si>
  <si>
    <t>Bus Route 8 - Baboquivari Unified School District</t>
  </si>
  <si>
    <t>Highway 86, ROute 28</t>
  </si>
  <si>
    <t>Bus Route 9 - Baboquivari Unified School District</t>
  </si>
  <si>
    <t>Highway 86, Milepost 232</t>
  </si>
  <si>
    <t>Indian Oasis Intermediate Elementary School</t>
  </si>
  <si>
    <t>Indian Oasis Primary Elementary School</t>
  </si>
  <si>
    <t>111 Mainstreet</t>
  </si>
  <si>
    <t>Beaver Creek Elementary District</t>
  </si>
  <si>
    <t>Beaver Creek School</t>
  </si>
  <si>
    <t>Karen Dufresne</t>
  </si>
  <si>
    <t>9285674631</t>
  </si>
  <si>
    <t>kdufresne@bcs.k12.az.us</t>
  </si>
  <si>
    <t>4810 E. Beaver Creek Rd.</t>
  </si>
  <si>
    <t>86335</t>
  </si>
  <si>
    <t>Bell Canyon Charter School, Inc</t>
  </si>
  <si>
    <t>Cariann Wade</t>
  </si>
  <si>
    <t>NSLP Coordinator</t>
  </si>
  <si>
    <t>6025477920</t>
  </si>
  <si>
    <t>cariann.wade@imagineschools.org</t>
  </si>
  <si>
    <t>18052 N. Black Canyon Highway</t>
  </si>
  <si>
    <t>85053</t>
  </si>
  <si>
    <t>Blue Ridge Unified School District No. 32</t>
  </si>
  <si>
    <t>Blue Ridge Elementary School</t>
  </si>
  <si>
    <t>Brenda Thomas-Martinez</t>
  </si>
  <si>
    <t>Business Manager</t>
  </si>
  <si>
    <t>9283686126</t>
  </si>
  <si>
    <t>bthomas@brusd.org</t>
  </si>
  <si>
    <t>3050 N. Porter Mountain Rd</t>
  </si>
  <si>
    <t>85929</t>
  </si>
  <si>
    <t>Blue Ridge High School</t>
  </si>
  <si>
    <t>1200 W. White Mtn. Blvd.</t>
  </si>
  <si>
    <t>Blue Ridge Jr High School</t>
  </si>
  <si>
    <t>1200 W White Mountain Blvd</t>
  </si>
  <si>
    <t>Blue Ridge Unified School District - HS Bus Stop #11</t>
  </si>
  <si>
    <t>Barb Simington</t>
  </si>
  <si>
    <t>FOOD SERVICES LIAISON</t>
  </si>
  <si>
    <t>BSIMINGTON@BRUSD.ORG</t>
  </si>
  <si>
    <t>MARK TWAIN DR AND WILD CAT</t>
  </si>
  <si>
    <t>LAKESIDE</t>
  </si>
  <si>
    <t>Blue Ridge Unified School District - HS Bus Stop #17</t>
  </si>
  <si>
    <t>WHITE MTN RD AND SCOTTS RESEVOIR DR</t>
  </si>
  <si>
    <t>Cartwright Elementary District</t>
  </si>
  <si>
    <t>Bret R. Tarver Leadership Academy</t>
  </si>
  <si>
    <t>Lorena Ramirez</t>
  </si>
  <si>
    <t>Central Kitchen Manager</t>
  </si>
  <si>
    <t>6236911730</t>
  </si>
  <si>
    <t>lorens.ramirez@csd83.org</t>
  </si>
  <si>
    <t>4315 N. Maryvale Parkway</t>
  </si>
  <si>
    <t>Byron A. Barry School</t>
  </si>
  <si>
    <t>Wanna Wattanawat</t>
  </si>
  <si>
    <t>Cafe manager</t>
  </si>
  <si>
    <t>6236914730</t>
  </si>
  <si>
    <t>wanna.wattanawat@csd83.org</t>
  </si>
  <si>
    <t>2533 N 60 Ave</t>
  </si>
  <si>
    <t>Phx</t>
  </si>
  <si>
    <t>Cartwright School</t>
  </si>
  <si>
    <t>Martha Cobain</t>
  </si>
  <si>
    <t>6236914130</t>
  </si>
  <si>
    <t>martha.cobain@csd83.org</t>
  </si>
  <si>
    <t>2825 N 59th Avenue</t>
  </si>
  <si>
    <t>Charles W. Harris School</t>
  </si>
  <si>
    <t>Maria Fuentes</t>
  </si>
  <si>
    <t>6236914830</t>
  </si>
  <si>
    <t>maria.fuentes@csd83.org</t>
  </si>
  <si>
    <t>2252 N. 55th Avenue</t>
  </si>
  <si>
    <t>Desert Sands Middle School</t>
  </si>
  <si>
    <t>Felicitas Preciado</t>
  </si>
  <si>
    <t>6236914930</t>
  </si>
  <si>
    <t>Felicitas.preciado@csd83.org</t>
  </si>
  <si>
    <t>6308 W. Campbell</t>
  </si>
  <si>
    <t>Estrella Middle School</t>
  </si>
  <si>
    <t>Yolanda Serrano</t>
  </si>
  <si>
    <t>6236915430</t>
  </si>
  <si>
    <t>Yolanda.serrano@csd83.org</t>
  </si>
  <si>
    <t>3733 N.75th Avenue</t>
  </si>
  <si>
    <t>Frank Borman School</t>
  </si>
  <si>
    <t>Bonnie Poca</t>
  </si>
  <si>
    <t>6236915030</t>
  </si>
  <si>
    <t>Bonnie.poca@csd83.org</t>
  </si>
  <si>
    <t>3637 N. 55th Avenue</t>
  </si>
  <si>
    <t>G. Frank Davidson</t>
  </si>
  <si>
    <t>Maria Yanez</t>
  </si>
  <si>
    <t>6236911530</t>
  </si>
  <si>
    <t>Maria.yanez@csd83.org</t>
  </si>
  <si>
    <t>6935 W. Osborn</t>
  </si>
  <si>
    <t>Glenn L. Downs Social Sciences Academy</t>
  </si>
  <si>
    <t>Priscilla Perez</t>
  </si>
  <si>
    <t>6236914230</t>
  </si>
  <si>
    <t>Priscilla.Perez@csd83.org</t>
  </si>
  <si>
    <t>3600 N. 47th Avenue</t>
  </si>
  <si>
    <t>Heatherbrae School</t>
  </si>
  <si>
    <t>Victoria Rizo</t>
  </si>
  <si>
    <t>6236915230</t>
  </si>
  <si>
    <t>Victoria.Rizo@csd83.org</t>
  </si>
  <si>
    <t>7070 W. Heatherbrae</t>
  </si>
  <si>
    <t>Holiday Park School</t>
  </si>
  <si>
    <t>Ludivina Gomez</t>
  </si>
  <si>
    <t>6236914530</t>
  </si>
  <si>
    <t>ludivina.gomez@csd83.org</t>
  </si>
  <si>
    <t>4417 N 66th Avenue</t>
  </si>
  <si>
    <t>John F. Long</t>
  </si>
  <si>
    <t>Yovanna Jimenez</t>
  </si>
  <si>
    <t>6236914330</t>
  </si>
  <si>
    <t>yovanna.jimenez@csd83.org</t>
  </si>
  <si>
    <t>4407 N. 55th Avenue</t>
  </si>
  <si>
    <t>Justine Spitalny STE3AM School</t>
  </si>
  <si>
    <t>Carmen Lambert</t>
  </si>
  <si>
    <t>6236914430</t>
  </si>
  <si>
    <t>carmen.lambert@csd83.org</t>
  </si>
  <si>
    <t>3201 N. 46th Drive</t>
  </si>
  <si>
    <t>Manuel Pena Jr. School</t>
  </si>
  <si>
    <t>Jocelyn Hernandez</t>
  </si>
  <si>
    <t>Receiving Kitchen Manager</t>
  </si>
  <si>
    <t>6236913130</t>
  </si>
  <si>
    <t>Joceyln.hernandez@csd83.org</t>
  </si>
  <si>
    <t>2550 N. 79th Avenue</t>
  </si>
  <si>
    <t>Marc T. Atkinson Middle School &amp; Gifted Academy</t>
  </si>
  <si>
    <t>lorena.ramirez@csd83.org</t>
  </si>
  <si>
    <t>4315 N. Maryvale Pkwy</t>
  </si>
  <si>
    <t>Palm Lane</t>
  </si>
  <si>
    <t>Susan Lemrond</t>
  </si>
  <si>
    <t>6236915530</t>
  </si>
  <si>
    <t>susan.lemrond@csd83.org</t>
  </si>
  <si>
    <t>2043 N 64th Drive</t>
  </si>
  <si>
    <t>Peralta School</t>
  </si>
  <si>
    <t>Anna Moya</t>
  </si>
  <si>
    <t>6236915630</t>
  </si>
  <si>
    <t>anna.moya@csd83.org</t>
  </si>
  <si>
    <t>7125 W. Encanto Blvd</t>
  </si>
  <si>
    <t>Raul H. Castro Middle School: Academy of Fine Arts</t>
  </si>
  <si>
    <t>Michelle Moore</t>
  </si>
  <si>
    <t>Base Kitchen Manager</t>
  </si>
  <si>
    <t>6236914040</t>
  </si>
  <si>
    <t>michelle.moore@csd83.org</t>
  </si>
  <si>
    <t>2730 N. 79th Avenue</t>
  </si>
  <si>
    <t>St. Vincent de Paul</t>
  </si>
  <si>
    <t>Anita Perieda</t>
  </si>
  <si>
    <t>Linda.King@csd83.org</t>
  </si>
  <si>
    <t>3130 N. 51st Avenue</t>
  </si>
  <si>
    <t>Starlight Park College Preparatory and Community School</t>
  </si>
  <si>
    <t>Bernardina Rodriguez</t>
  </si>
  <si>
    <t>berndarina.rodriguez@csd83.org</t>
  </si>
  <si>
    <t>7960 W. Osborn</t>
  </si>
  <si>
    <t>Sunset School</t>
  </si>
  <si>
    <t>Debra Gonzales</t>
  </si>
  <si>
    <t>6236914630</t>
  </si>
  <si>
    <t>debra.gonzales@csd83.org</t>
  </si>
  <si>
    <t>6602 W. Osborn</t>
  </si>
  <si>
    <t>Tomahawk School</t>
  </si>
  <si>
    <t>Patricia Rodriguez</t>
  </si>
  <si>
    <t>6236915830</t>
  </si>
  <si>
    <t>patricia.rodriguez@csd83.org</t>
  </si>
  <si>
    <t>7820 W.Turney</t>
  </si>
  <si>
    <t>Casa Grande Elementary District</t>
  </si>
  <si>
    <t>Cactus Middle School</t>
  </si>
  <si>
    <t>Liliana Quesada</t>
  </si>
  <si>
    <t>Cafe Manager</t>
  </si>
  <si>
    <t>5204213330</t>
  </si>
  <si>
    <t>liliana.quesada@cgesd.org</t>
  </si>
  <si>
    <t>1220 E. Kortsen Rd</t>
  </si>
  <si>
    <t>85222</t>
  </si>
  <si>
    <t>Casa Grande Middle School</t>
  </si>
  <si>
    <t>Mary Rodriguez</t>
  </si>
  <si>
    <t>5208367310</t>
  </si>
  <si>
    <t>mary.rodriguez@cgesd.org</t>
  </si>
  <si>
    <t>260 W. McMurray Blvd.</t>
  </si>
  <si>
    <t>85122</t>
  </si>
  <si>
    <t>Cholla Elementary School</t>
  </si>
  <si>
    <t>Jessica Santos</t>
  </si>
  <si>
    <t>5208364719</t>
  </si>
  <si>
    <t>jessica.santos@cgesd.org</t>
  </si>
  <si>
    <t>1180 E. Kortsen Rd</t>
  </si>
  <si>
    <t>Chuichu Bus Route</t>
  </si>
  <si>
    <t>Caryn Wall</t>
  </si>
  <si>
    <t>Nutrition Supervisor</t>
  </si>
  <si>
    <t>5208763411</t>
  </si>
  <si>
    <t>caryn.wall@cgesd.org</t>
  </si>
  <si>
    <t>St. Augustine st./Chuichu Rd.</t>
  </si>
  <si>
    <t>85193</t>
  </si>
  <si>
    <t>Colonial Del Sol Bus Route</t>
  </si>
  <si>
    <t>Pinal Ave./ W. Palm Ave.</t>
  </si>
  <si>
    <t>Cottonwood Elementary School</t>
  </si>
  <si>
    <t>Tiffany Lankford</t>
  </si>
  <si>
    <t>Cafe Central Kitchen Manager</t>
  </si>
  <si>
    <t>5208763340</t>
  </si>
  <si>
    <t>Tiffany.lankford@cgesd.org</t>
  </si>
  <si>
    <t>1667 N. Kadota Ave.</t>
  </si>
  <si>
    <t>Desert Willow Elementary School</t>
  </si>
  <si>
    <t>Melissa Shelton</t>
  </si>
  <si>
    <t>5208765397</t>
  </si>
  <si>
    <t>melissa.shelton@cgesd.org</t>
  </si>
  <si>
    <t>2172 N Arizola Rd</t>
  </si>
  <si>
    <t>Early Childhood Learning Center</t>
  </si>
  <si>
    <t>Connie Berry</t>
  </si>
  <si>
    <t>Cafe Nutrition Supervisor</t>
  </si>
  <si>
    <t>connie.berry@cgesd.org</t>
  </si>
  <si>
    <t>390 E. Lakeside Parkway</t>
  </si>
  <si>
    <t>Evergreen Elementary School</t>
  </si>
  <si>
    <t>Jaime Alderete</t>
  </si>
  <si>
    <t>Cafe Supervisor</t>
  </si>
  <si>
    <t>5208366694</t>
  </si>
  <si>
    <t>Jaime.alderete@cgesd.org</t>
  </si>
  <si>
    <t>1000 N. Amarillo St.</t>
  </si>
  <si>
    <t>Ironwood School</t>
  </si>
  <si>
    <t>Mary Ann Guerrero</t>
  </si>
  <si>
    <t>5208365086</t>
  </si>
  <si>
    <t>maryann.guerrero@cgesd.org</t>
  </si>
  <si>
    <t>1500 N. Colorado St</t>
  </si>
  <si>
    <t>McCartney Ranch Elementary School</t>
  </si>
  <si>
    <t>Irma Chavarin</t>
  </si>
  <si>
    <t>5208764235</t>
  </si>
  <si>
    <t>irma.chavarin@cgesd.org</t>
  </si>
  <si>
    <t>2631 N Brown Ave.</t>
  </si>
  <si>
    <t>Mesquite Elementary School</t>
  </si>
  <si>
    <t>Laura Ramos-Laboy</t>
  </si>
  <si>
    <t>5208367787</t>
  </si>
  <si>
    <t>laura.ramos-laboy@cgesd.org</t>
  </si>
  <si>
    <t>129 N Arizola Rd.</t>
  </si>
  <si>
    <t>Palo Verde School</t>
  </si>
  <si>
    <t>Rosa Devis Solano</t>
  </si>
  <si>
    <t>Satellite Manager</t>
  </si>
  <si>
    <t>5204211650</t>
  </si>
  <si>
    <t>rosa.devis-solano@cgesd.org</t>
  </si>
  <si>
    <t>40 N. Roosevelt Ave.</t>
  </si>
  <si>
    <t>Paradise Palms Bus Route</t>
  </si>
  <si>
    <t>Gila Bend Hwy./ S. Guinn Dr.</t>
  </si>
  <si>
    <t>Saguaro Elementary School</t>
  </si>
  <si>
    <t>5208367661</t>
  </si>
  <si>
    <t>260 W McMurray Blvd</t>
  </si>
  <si>
    <t>Toltec Buttes Bus Route</t>
  </si>
  <si>
    <t>Curry Rd./ Cornman Rd</t>
  </si>
  <si>
    <t>85131</t>
  </si>
  <si>
    <t>Villago Middle School</t>
  </si>
  <si>
    <t>Tatiana Storey</t>
  </si>
  <si>
    <t>5204230176</t>
  </si>
  <si>
    <t>tatiana.storey@cgesd.org</t>
  </si>
  <si>
    <t>574 E Lakeside Parkway</t>
  </si>
  <si>
    <t>Western Manor Bus Route - Casa Grande Elementary District</t>
  </si>
  <si>
    <t>Gila Bend Hwy/ Garden Ave</t>
  </si>
  <si>
    <t>Cave Creek Unified District</t>
  </si>
  <si>
    <t>Black Mountain Elementary School</t>
  </si>
  <si>
    <t>Shanon Quinn</t>
  </si>
  <si>
    <t>CN Director</t>
  </si>
  <si>
    <t>4805752437</t>
  </si>
  <si>
    <t>squinn@ccusd93.org</t>
  </si>
  <si>
    <t>33016 N. 60th St.</t>
  </si>
  <si>
    <t>Cave Creek</t>
  </si>
  <si>
    <t>85331</t>
  </si>
  <si>
    <t>Cactus Shadows High School</t>
  </si>
  <si>
    <t>5802 E. Dove Valley Road</t>
  </si>
  <si>
    <t>Desert Sun Academy</t>
  </si>
  <si>
    <t>squinn@ccusd93.net</t>
  </si>
  <si>
    <t>27880 N. 64th St.</t>
  </si>
  <si>
    <t>4322 E. Desert Willow Parkway</t>
  </si>
  <si>
    <t>Horseshoe Trails Elementary School</t>
  </si>
  <si>
    <t>5405 E. Pinnacle Vista Dr.</t>
  </si>
  <si>
    <t>85262</t>
  </si>
  <si>
    <t>Lone Mountain Elementary School</t>
  </si>
  <si>
    <t>4804373011</t>
  </si>
  <si>
    <t>5250 E. Montgomery</t>
  </si>
  <si>
    <t>Sonoran Trails Middle School</t>
  </si>
  <si>
    <t>5555 E Pinnacle Vista Dr</t>
  </si>
  <si>
    <t>85085</t>
  </si>
  <si>
    <t>Chandler Unified District #80</t>
  </si>
  <si>
    <t>Anna Marie Jacobson  Elementary School</t>
  </si>
  <si>
    <t>Dorothy Gall</t>
  </si>
  <si>
    <t>4808127240</t>
  </si>
  <si>
    <t>gall.dorothy@cusd80.com</t>
  </si>
  <si>
    <t>1515 NW Jacaranda Pkwy.</t>
  </si>
  <si>
    <t>85248</t>
  </si>
  <si>
    <t>Arizona College Prep High School</t>
  </si>
  <si>
    <t>4477 S Gilbert Rd</t>
  </si>
  <si>
    <t>85249</t>
  </si>
  <si>
    <t>Arizona College Prep Middle School</t>
  </si>
  <si>
    <t>1150 W Erie</t>
  </si>
  <si>
    <t>85224</t>
  </si>
  <si>
    <t>Audrey &amp; Robert Ryan Elementary</t>
  </si>
  <si>
    <t>4600 S. Bright Angel Way</t>
  </si>
  <si>
    <t>Basha Elementary</t>
  </si>
  <si>
    <t>3535 S. Basha Road</t>
  </si>
  <si>
    <t>Basha High School</t>
  </si>
  <si>
    <t>5990 S. Val Vista Drive</t>
  </si>
  <si>
    <t>Bogle Junior High School</t>
  </si>
  <si>
    <t>1600 W. Queen Creek</t>
  </si>
  <si>
    <t>Chandler Boys &amp; Girls Club</t>
  </si>
  <si>
    <t>Administrative Assistant - CUSD Food Service</t>
  </si>
  <si>
    <t>300 East Chandler Blvd.</t>
  </si>
  <si>
    <t>85225</t>
  </si>
  <si>
    <t>Chandler High School</t>
  </si>
  <si>
    <t>350 N. Arizona Avenue</t>
  </si>
  <si>
    <t>Chandler Traditional Academy - Goodman</t>
  </si>
  <si>
    <t>2600 W. Knox Road</t>
  </si>
  <si>
    <t>Chandler Traditional Academy - Independence</t>
  </si>
  <si>
    <t>1405 West Lake Drive</t>
  </si>
  <si>
    <t>Chandler Traditional Academy - Liberty Campus</t>
  </si>
  <si>
    <t>550 N. Emmett Dr.</t>
  </si>
  <si>
    <t>Chandler Traditional Academy-Freedom</t>
  </si>
  <si>
    <t>6040 S. Joslyn Lane</t>
  </si>
  <si>
    <t>85298</t>
  </si>
  <si>
    <t>Chandler Traditional Academy-Humphrey</t>
  </si>
  <si>
    <t>125 S. 132nd Street</t>
  </si>
  <si>
    <t>Chandler Unified District #80 Central Kitchen</t>
  </si>
  <si>
    <t>555 S Pennington Dr</t>
  </si>
  <si>
    <t>Charlotte Patterson Elementary</t>
  </si>
  <si>
    <t>7520 S. Adora Blvd.</t>
  </si>
  <si>
    <t>Dr Howard K Conley Elementary School</t>
  </si>
  <si>
    <t>500 S. Arrowhead Drive</t>
  </si>
  <si>
    <t>Dr. Camille Casteel High School</t>
  </si>
  <si>
    <t>24901 S. Power Road</t>
  </si>
  <si>
    <t>85142</t>
  </si>
  <si>
    <t>Dr. Gary and Annette Auxier Elementary School</t>
  </si>
  <si>
    <t>22700 S. Power Road</t>
  </si>
  <si>
    <t>Frye Elementary School</t>
  </si>
  <si>
    <t>801 E. Frye Road</t>
  </si>
  <si>
    <t>Galveston Elementary School</t>
  </si>
  <si>
    <t>661 E. Galveston Street</t>
  </si>
  <si>
    <t>Haley Elementary</t>
  </si>
  <si>
    <t>3401 S. Layton Lakes Blvd.</t>
  </si>
  <si>
    <t>85286</t>
  </si>
  <si>
    <t>Hamilton High School</t>
  </si>
  <si>
    <t>3700 S. Arizona Avenue</t>
  </si>
  <si>
    <t>Hartford Sylvia Encinas Elementary</t>
  </si>
  <si>
    <t>700 N. Hartford Street</t>
  </si>
  <si>
    <t>ICAN</t>
  </si>
  <si>
    <t>650 E. Morelos Street</t>
  </si>
  <si>
    <t>Ira A. Fulton Elementary</t>
  </si>
  <si>
    <t>4750 S. Sunland Drive</t>
  </si>
  <si>
    <t>Jane D. Hull Elementary</t>
  </si>
  <si>
    <t>2424 E. Maren Drive</t>
  </si>
  <si>
    <t>John &amp; Carol Carlson Elementary</t>
  </si>
  <si>
    <t>5400 S. White Drive</t>
  </si>
  <si>
    <t>John M Andersen Elementary School</t>
  </si>
  <si>
    <t>1350 N. Pennington Street</t>
  </si>
  <si>
    <t>John M Andersen Jr High School</t>
  </si>
  <si>
    <t>1255 N. Dobson Road</t>
  </si>
  <si>
    <t>Ken 'Chief' Hill Learning Academy</t>
  </si>
  <si>
    <t>290 S. Cooper Road</t>
  </si>
  <si>
    <t>Knox Gifted Academy</t>
  </si>
  <si>
    <t>700 W. Orchid Lane</t>
  </si>
  <si>
    <t>Navarrete Elementary</t>
  </si>
  <si>
    <t>6490 S. Sun Groves Blvd.</t>
  </si>
  <si>
    <t>Perry High School</t>
  </si>
  <si>
    <t>Gall Dorothy</t>
  </si>
  <si>
    <t>1919 E. Queen Creek Road</t>
  </si>
  <si>
    <t>85297</t>
  </si>
  <si>
    <t>Riggs Elementary</t>
  </si>
  <si>
    <t>6930 S. Seville Blvd. West</t>
  </si>
  <si>
    <t>Robert and Danell Tarwater Elementary</t>
  </si>
  <si>
    <t>Adminstrative Assistant</t>
  </si>
  <si>
    <t>2300 S. Gardner Dr.</t>
  </si>
  <si>
    <t>Robert J.C. Rice Elementary School</t>
  </si>
  <si>
    <t>1290 E Ocotillo Rd</t>
  </si>
  <si>
    <t>Rudy G Bologna Elementary</t>
  </si>
  <si>
    <t>1625 E. Frye Road</t>
  </si>
  <si>
    <t>San Marcos Elementary School</t>
  </si>
  <si>
    <t>451 W. Frye Road</t>
  </si>
  <si>
    <t>Sanborn Elementary School</t>
  </si>
  <si>
    <t>700 N. Superstition Blvd.</t>
  </si>
  <si>
    <t>Santan Elementary</t>
  </si>
  <si>
    <t>1550 E. Chandler Heights Road</t>
  </si>
  <si>
    <t>Santan Junior High School</t>
  </si>
  <si>
    <t>1550 E. Chandler Heights Rd.</t>
  </si>
  <si>
    <t>Shumway Leadership Academy</t>
  </si>
  <si>
    <t>1325 N. Shumway Avenue</t>
  </si>
  <si>
    <t>Snedigar Park (SFSP/At-Risk)</t>
  </si>
  <si>
    <t>4500 S Basha Rd</t>
  </si>
  <si>
    <t>T. Dale Hancock Elementary School</t>
  </si>
  <si>
    <t>2425 S. Pleasant Drive</t>
  </si>
  <si>
    <t>Tumbleweed Park (SFSP/At-Risk)</t>
  </si>
  <si>
    <t>745 E Germann Rd</t>
  </si>
  <si>
    <t>Weinberg Gifted Academy</t>
  </si>
  <si>
    <t>5245 S. Val Vista Dr.</t>
  </si>
  <si>
    <t>Willie &amp; Coy Payne Jr. High</t>
  </si>
  <si>
    <t>7655 S. Higley Road</t>
  </si>
  <si>
    <t>Willis Junior High School</t>
  </si>
  <si>
    <t>401 S. McQueen Road</t>
  </si>
  <si>
    <t>Chino Valley Unified District</t>
  </si>
  <si>
    <t>Bus Route # 1 - Chino Valley Unified District</t>
  </si>
  <si>
    <t>Ben Montgomery</t>
  </si>
  <si>
    <t>9285835431</t>
  </si>
  <si>
    <t>Benjamin.montgomery@sodexo.com</t>
  </si>
  <si>
    <t>Bramble Drive and Hwy 89</t>
  </si>
  <si>
    <t>Paulden</t>
  </si>
  <si>
    <t>86334</t>
  </si>
  <si>
    <t>Bus Route # 2 - Chino Valley Unified District</t>
  </si>
  <si>
    <t>Sodexo Food Service Directo</t>
  </si>
  <si>
    <t>Antelope Valley Apartments</t>
  </si>
  <si>
    <t>86323</t>
  </si>
  <si>
    <t>Chino Valley High School</t>
  </si>
  <si>
    <t>Sodexo General Manager</t>
  </si>
  <si>
    <t>Benjamin.Montgomery@sodexo.com</t>
  </si>
  <si>
    <t>760 E. Center Street</t>
  </si>
  <si>
    <t>Del Rio Elementary School</t>
  </si>
  <si>
    <t>bmontgomery@chinovalleyschools.com</t>
  </si>
  <si>
    <t>1036 N. Road 1 West</t>
  </si>
  <si>
    <t>Heritage Middle School</t>
  </si>
  <si>
    <t>1076 N. Road 1 West</t>
  </si>
  <si>
    <t>Territorial Early Childhood Center</t>
  </si>
  <si>
    <t>1088 Mahan Lane</t>
  </si>
  <si>
    <t>Cottonwood-Oak Creek Elementary District</t>
  </si>
  <si>
    <t>Cottonwood Community School</t>
  </si>
  <si>
    <t>Bethany Campista</t>
  </si>
  <si>
    <t>9286394703</t>
  </si>
  <si>
    <t>bcampista@cocsd.k12.az.us</t>
  </si>
  <si>
    <t>500 E Mingus Ave</t>
  </si>
  <si>
    <t>86326</t>
  </si>
  <si>
    <t>Cottonwood Education Services</t>
  </si>
  <si>
    <t>301 N. Willard</t>
  </si>
  <si>
    <t>Dr Daniel Bright Elementary School</t>
  </si>
  <si>
    <t>1500 S Monte Tesoro Dr</t>
  </si>
  <si>
    <t>Mountain View Preparatory School</t>
  </si>
  <si>
    <t>2939 Del Rio Drive</t>
  </si>
  <si>
    <t>Oak Creek Elementary School</t>
  </si>
  <si>
    <t>11490 W. Purple Sage Drive</t>
  </si>
  <si>
    <t>Cornville</t>
  </si>
  <si>
    <t>86325</t>
  </si>
  <si>
    <t>Crane Elementary District</t>
  </si>
  <si>
    <t>Centennial Middle School</t>
  </si>
  <si>
    <t>Gloria Aguayo</t>
  </si>
  <si>
    <t>School Nutrition Manager</t>
  </si>
  <si>
    <t>9283733334</t>
  </si>
  <si>
    <t>oaguayo@craneschools.org</t>
  </si>
  <si>
    <t>2650 W. 20th Street</t>
  </si>
  <si>
    <t>85364</t>
  </si>
  <si>
    <t>Crane Middle School</t>
  </si>
  <si>
    <t>Michael Clark</t>
  </si>
  <si>
    <t>9283733911</t>
  </si>
  <si>
    <t>mclark@craneschools.org</t>
  </si>
  <si>
    <t>3175 S. 45th Ave.</t>
  </si>
  <si>
    <t>Gary A. Knox Elementary School</t>
  </si>
  <si>
    <t>2926 S. 21st Drive</t>
  </si>
  <si>
    <t>Gowan Science Academy</t>
  </si>
  <si>
    <t>Nutrition Director</t>
  </si>
  <si>
    <t>1020 South Avenue C</t>
  </si>
  <si>
    <t>H L Suverkrup Elementary School</t>
  </si>
  <si>
    <t>1590 Avenue C</t>
  </si>
  <si>
    <t>Mesquite Elementary</t>
  </si>
  <si>
    <t>School Nutrition Director</t>
  </si>
  <si>
    <t>4451 W. 28th Street</t>
  </si>
  <si>
    <t>Pueblo Elementary School</t>
  </si>
  <si>
    <t>2803 W. 20th St.</t>
  </si>
  <si>
    <t>Ronald Reagan Fundamental School</t>
  </si>
  <si>
    <t>3200 W. 16th St.</t>
  </si>
  <si>
    <t>Salida Del Sol Elementary</t>
  </si>
  <si>
    <t>910 Avenue C</t>
  </si>
  <si>
    <t>Valley Horizon Elementary School</t>
  </si>
  <si>
    <t>Food Service Driector</t>
  </si>
  <si>
    <t>4501 W. 20th St.</t>
  </si>
  <si>
    <t>Creighton Elementary District</t>
  </si>
  <si>
    <t>Biltmore Preparatory Academy</t>
  </si>
  <si>
    <t>Cesar Ortiz</t>
  </si>
  <si>
    <t>Cafeteria Manager</t>
  </si>
  <si>
    <t>6023816048</t>
  </si>
  <si>
    <t>cortiz@Creightonschools.org</t>
  </si>
  <si>
    <t>4601 N. 34th Street</t>
  </si>
  <si>
    <t>85018</t>
  </si>
  <si>
    <t>Excelencia School</t>
  </si>
  <si>
    <t>Kerry Hammer</t>
  </si>
  <si>
    <t>F.S. Cafeteria Manager</t>
  </si>
  <si>
    <t>6023817951</t>
  </si>
  <si>
    <t>Khammer@creightonschools.org</t>
  </si>
  <si>
    <t>2181 E. McDowell Road</t>
  </si>
  <si>
    <t>Gateway School</t>
  </si>
  <si>
    <t>Sonja Gomez</t>
  </si>
  <si>
    <t>6023814646</t>
  </si>
  <si>
    <t>Sgomez@creightonschools.org</t>
  </si>
  <si>
    <t>1100 N. 35th Street</t>
  </si>
  <si>
    <t>85008</t>
  </si>
  <si>
    <t>Larry C Kennedy School</t>
  </si>
  <si>
    <t>Towanda Curtis</t>
  </si>
  <si>
    <t>6023816165</t>
  </si>
  <si>
    <t>tcurtis@creightonschools.org</t>
  </si>
  <si>
    <t>2702 E. Osborn Road</t>
  </si>
  <si>
    <t>85016</t>
  </si>
  <si>
    <t>Loma Linda Elementary School</t>
  </si>
  <si>
    <t>6023816088</t>
  </si>
  <si>
    <t>2002 E. Clarendon</t>
  </si>
  <si>
    <t>Phoeniz</t>
  </si>
  <si>
    <t>Monte Vista Elementary School</t>
  </si>
  <si>
    <t>Rosa Sandoval</t>
  </si>
  <si>
    <t>6023816148</t>
  </si>
  <si>
    <t>GSandoval@Creightonschools.org</t>
  </si>
  <si>
    <t>3501 E. Osborn Road</t>
  </si>
  <si>
    <t>Papago School</t>
  </si>
  <si>
    <t>Diana Nevarez</t>
  </si>
  <si>
    <t>6023816108</t>
  </si>
  <si>
    <t>dnevarez@creightonschools.org</t>
  </si>
  <si>
    <t>2013 N. 36th Street</t>
  </si>
  <si>
    <t>The Creighton Academy</t>
  </si>
  <si>
    <t>Elizabeth Melvin</t>
  </si>
  <si>
    <t>6023816060</t>
  </si>
  <si>
    <t>emelvin@creightonschools.org</t>
  </si>
  <si>
    <t>2802 E. McDowell Road</t>
  </si>
  <si>
    <t>William T Machan Elementary School</t>
  </si>
  <si>
    <t>Alejandro Rios</t>
  </si>
  <si>
    <t>6023816128</t>
  </si>
  <si>
    <t>arios@creightonschools.org</t>
  </si>
  <si>
    <t>2140 E. Virginia</t>
  </si>
  <si>
    <t>Deer Valley Unified District</t>
  </si>
  <si>
    <t>Anthem School</t>
  </si>
  <si>
    <t>Kathy Gilbert</t>
  </si>
  <si>
    <t>6233763714</t>
  </si>
  <si>
    <t>Kathy.Gilbert@dvusd.org</t>
  </si>
  <si>
    <t>41020 N.E. Freeedom Way</t>
  </si>
  <si>
    <t>85086</t>
  </si>
  <si>
    <t>Arrowhead Elementary School</t>
  </si>
  <si>
    <t>Kim Czosnyka</t>
  </si>
  <si>
    <t>6233764114</t>
  </si>
  <si>
    <t>kimberly.czosnyka@dvusd.ord</t>
  </si>
  <si>
    <t>7490 W. Union Hills</t>
  </si>
  <si>
    <t>85308</t>
  </si>
  <si>
    <t>Barry Goldwater High School</t>
  </si>
  <si>
    <t>Laura Sharp</t>
  </si>
  <si>
    <t>6234453014</t>
  </si>
  <si>
    <t>Laura.Sharp@dvusd.org</t>
  </si>
  <si>
    <t>2820 W. Rose Garden Ln.</t>
  </si>
  <si>
    <t>85027</t>
  </si>
  <si>
    <t>Bellair Elementary School</t>
  </si>
  <si>
    <t>Sheila Munn</t>
  </si>
  <si>
    <t>6024675714</t>
  </si>
  <si>
    <t>Sheila.Munn@dvusd.org</t>
  </si>
  <si>
    <t>4701 W. Grovers Ave.</t>
  </si>
  <si>
    <t>Boulder Creek High School</t>
  </si>
  <si>
    <t>Michelle Wilhoit</t>
  </si>
  <si>
    <t>6234458614</t>
  </si>
  <si>
    <t>michelle.wilhoit@dvusd.org</t>
  </si>
  <si>
    <t>40404 N. Gavilan Peak Parkway</t>
  </si>
  <si>
    <t>Canyon Springs STEM Academy</t>
  </si>
  <si>
    <t>Gail Kurtz</t>
  </si>
  <si>
    <t>6233765214</t>
  </si>
  <si>
    <t>Gail.Kurtz@dvusd.org</t>
  </si>
  <si>
    <t>42901 N 45th Ave</t>
  </si>
  <si>
    <t>Constitution Elementary School</t>
  </si>
  <si>
    <t>Martha Guzman</t>
  </si>
  <si>
    <t>6024676114</t>
  </si>
  <si>
    <t>Martha.Guzman@dvusd.org</t>
  </si>
  <si>
    <t>18440 N. 15th Ave.</t>
  </si>
  <si>
    <t>85023</t>
  </si>
  <si>
    <t>Kay Hall</t>
  </si>
  <si>
    <t>6233763914</t>
  </si>
  <si>
    <t>kay.hall@dvusd.org</t>
  </si>
  <si>
    <t>7071 W. Hillcrest Blvd.</t>
  </si>
  <si>
    <t>85310</t>
  </si>
  <si>
    <t>Deer Valley High School</t>
  </si>
  <si>
    <t>Elizabeth Wamsley</t>
  </si>
  <si>
    <t>6024676714</t>
  </si>
  <si>
    <t>Elizabeth.Wamsley@dvusd.org</t>
  </si>
  <si>
    <t>18424 N. 51st Ave.</t>
  </si>
  <si>
    <t>Deer Valley Middle School</t>
  </si>
  <si>
    <t>Linda Parker</t>
  </si>
  <si>
    <t>6234453314</t>
  </si>
  <si>
    <t>Linda.Parker@dvusd.org</t>
  </si>
  <si>
    <t>21100 N. 27th Ave.</t>
  </si>
  <si>
    <t>Desert Mountain School</t>
  </si>
  <si>
    <t>Judi Foglesong</t>
  </si>
  <si>
    <t>6234453514</t>
  </si>
  <si>
    <t>Judi.Foglesong@dvusd.org</t>
  </si>
  <si>
    <t>35959 N. 7th Ave.</t>
  </si>
  <si>
    <t>Desert Hills</t>
  </si>
  <si>
    <t>Desert Sage Elementary School</t>
  </si>
  <si>
    <t>Renee Ebright</t>
  </si>
  <si>
    <t>6234454714</t>
  </si>
  <si>
    <t>Renee.Ebright@dvusd.org</t>
  </si>
  <si>
    <t>4035 W. Alameda Dr.</t>
  </si>
  <si>
    <t>Diamond Canyon School</t>
  </si>
  <si>
    <t>Terri Jones</t>
  </si>
  <si>
    <t>6234458014</t>
  </si>
  <si>
    <t>terri.jones@dvusd.org</t>
  </si>
  <si>
    <t>40004 N. Liberty Bell Way</t>
  </si>
  <si>
    <t>Jennifer Stevens</t>
  </si>
  <si>
    <t>6234453714</t>
  </si>
  <si>
    <t>jennifer.stevens@dvusd.org</t>
  </si>
  <si>
    <t>251 W. Mohawk</t>
  </si>
  <si>
    <t>Gavilan Peak School</t>
  </si>
  <si>
    <t>6234457400</t>
  </si>
  <si>
    <t>kathy.gilbert@dvusd.org</t>
  </si>
  <si>
    <t>2701 Memorial Drive</t>
  </si>
  <si>
    <t>Greenbrier Elementary School</t>
  </si>
  <si>
    <t>6024675514</t>
  </si>
  <si>
    <t>6150 W. Greenbrier</t>
  </si>
  <si>
    <t>Highland Lakes School</t>
  </si>
  <si>
    <t>Renee Denner</t>
  </si>
  <si>
    <t>6233764314</t>
  </si>
  <si>
    <t>renee.denner@dvusd.org</t>
  </si>
  <si>
    <t>19000 N. 63rd. Ave.</t>
  </si>
  <si>
    <t>Las Brisas Elementary School</t>
  </si>
  <si>
    <t>Katie Primc</t>
  </si>
  <si>
    <t>6234455514</t>
  </si>
  <si>
    <t>Katie.Primc@dvusd.org</t>
  </si>
  <si>
    <t>5805 W. Alameda</t>
  </si>
  <si>
    <t>Legend Springs Elementary</t>
  </si>
  <si>
    <t>Josh Singleton</t>
  </si>
  <si>
    <t>6233764514</t>
  </si>
  <si>
    <t>joshua.singleton@dvusd.org</t>
  </si>
  <si>
    <t>24450 N. Arrowhead Loop Rd.</t>
  </si>
  <si>
    <t>Mirage Elementary School</t>
  </si>
  <si>
    <t>Colleen Mortensen</t>
  </si>
  <si>
    <t>6024675314</t>
  </si>
  <si>
    <t>colleen.mortensen@dvusd.org</t>
  </si>
  <si>
    <t>3910 W. Grovers</t>
  </si>
  <si>
    <t>Mountain Shadows Elementary School</t>
  </si>
  <si>
    <t>6234454314</t>
  </si>
  <si>
    <t>19602 N. 45th Ave.</t>
  </si>
  <si>
    <t>Norterra Canyon School</t>
  </si>
  <si>
    <t>Jacinta Baruti</t>
  </si>
  <si>
    <t>6234458214</t>
  </si>
  <si>
    <t>jacinta.baruti@dvusd.org</t>
  </si>
  <si>
    <t>2200 W. Maya Way</t>
  </si>
  <si>
    <t>Park Meadows Elementary School</t>
  </si>
  <si>
    <t>Julie Pruitt</t>
  </si>
  <si>
    <t>6234454114</t>
  </si>
  <si>
    <t>Julie.Pruitt@dvusd.org</t>
  </si>
  <si>
    <t>20012 N. 35th Ave</t>
  </si>
  <si>
    <t>Paseo Hills School</t>
  </si>
  <si>
    <t>Marie Durbin</t>
  </si>
  <si>
    <t>6234454514</t>
  </si>
  <si>
    <t>Marie.Durbin@dvusd.org</t>
  </si>
  <si>
    <t>3302 W. Louise Drive</t>
  </si>
  <si>
    <t>Sierra Verde STEAM Academy</t>
  </si>
  <si>
    <t>Debbie Jasperson</t>
  </si>
  <si>
    <t>6233764814</t>
  </si>
  <si>
    <t>Debbie.Jasperson@dvusd.org</t>
  </si>
  <si>
    <t>7241 W. Rose Garden Lane</t>
  </si>
  <si>
    <t>Sonoran Foothills School</t>
  </si>
  <si>
    <t>Catherine Weedman</t>
  </si>
  <si>
    <t>Cafetera Manager</t>
  </si>
  <si>
    <t>6234458400</t>
  </si>
  <si>
    <t>catherine.weedman@dvusd.org</t>
  </si>
  <si>
    <t>32150 N. North Foothills Drive</t>
  </si>
  <si>
    <t>Stetson Hills School</t>
  </si>
  <si>
    <t>6234455314</t>
  </si>
  <si>
    <t>25475 N. Stetson Hills Loop</t>
  </si>
  <si>
    <t>Sunrise Elementary School</t>
  </si>
  <si>
    <t>6024675914</t>
  </si>
  <si>
    <t>Colleen.Mortensen@dvusd.org</t>
  </si>
  <si>
    <t>17624 N. 31st Ave.</t>
  </si>
  <si>
    <t>Sunset Ridge School</t>
  </si>
  <si>
    <t>Millie Grossman</t>
  </si>
  <si>
    <t>6234457814</t>
  </si>
  <si>
    <t>Milagros.Grossman@dvusd.org</t>
  </si>
  <si>
    <t>35707 N. 33rd. Ln.</t>
  </si>
  <si>
    <t>Terramar Academy of the Arts</t>
  </si>
  <si>
    <t>6234457614</t>
  </si>
  <si>
    <t>josh.singleton@dvusd.org</t>
  </si>
  <si>
    <t>7000 W. Happy Valley Rd.</t>
  </si>
  <si>
    <t>85383</t>
  </si>
  <si>
    <t>Union Park School</t>
  </si>
  <si>
    <t>6234455814</t>
  </si>
  <si>
    <t>25700 N. 21st Avenue</t>
  </si>
  <si>
    <t>Village Meadows Elementary School</t>
  </si>
  <si>
    <t>Rayna Sweet</t>
  </si>
  <si>
    <t>6024676314</t>
  </si>
  <si>
    <t>rayna.sweet@dvusd.org</t>
  </si>
  <si>
    <t>2020 W. Morningside Drive</t>
  </si>
  <si>
    <t>West Wing School</t>
  </si>
  <si>
    <t>Luanne Kelley</t>
  </si>
  <si>
    <t>Luanne.Kelley@dvusd.org</t>
  </si>
  <si>
    <t>26716 N. High Desert Drive SW</t>
  </si>
  <si>
    <t>East Mesa Charter Elementary School, Inc.</t>
  </si>
  <si>
    <t>Imagine East Mesa Elementary</t>
  </si>
  <si>
    <t>Paula Frick</t>
  </si>
  <si>
    <t>4803556830</t>
  </si>
  <si>
    <t>Paula.Frick@imagineschools.org</t>
  </si>
  <si>
    <t>9701 E. Southern Ave.</t>
  </si>
  <si>
    <t>85209</t>
  </si>
  <si>
    <t>Eloy Elementary District</t>
  </si>
  <si>
    <t>Eloy Junior High School</t>
  </si>
  <si>
    <t>Irene Patino</t>
  </si>
  <si>
    <t>5204662125</t>
  </si>
  <si>
    <t>irene.patino@eloyesd.net</t>
  </si>
  <si>
    <t>404 E. Phoenix</t>
  </si>
  <si>
    <t>Flagstaff Unified District</t>
  </si>
  <si>
    <t>Coconino High School</t>
  </si>
  <si>
    <t>Leslie Nichols</t>
  </si>
  <si>
    <t>Food Service Administrative Secretary</t>
  </si>
  <si>
    <t>9285276094</t>
  </si>
  <si>
    <t>lnichols@fusd1.org</t>
  </si>
  <si>
    <t>2801 N Izabel</t>
  </si>
  <si>
    <t>86004</t>
  </si>
  <si>
    <t>Eva Marshall Elementary School</t>
  </si>
  <si>
    <t>850 N Bonito</t>
  </si>
  <si>
    <t>86001</t>
  </si>
  <si>
    <t>John Q Thomas Elementary School</t>
  </si>
  <si>
    <t>3330 E Lockett</t>
  </si>
  <si>
    <t>Leupp Public School</t>
  </si>
  <si>
    <t>45 Miles East of Flagstaff on Leupp Rd</t>
  </si>
  <si>
    <t>Leupp</t>
  </si>
  <si>
    <t>86035</t>
  </si>
  <si>
    <t>Lura Kinsey Elementary School</t>
  </si>
  <si>
    <t>1601 S Lone Tree</t>
  </si>
  <si>
    <t>86005</t>
  </si>
  <si>
    <t>Manuel DeMiguel Elementary School</t>
  </si>
  <si>
    <t>3500 S Gillenwater Dr</t>
  </si>
  <si>
    <t>Mount Elden Middle School</t>
  </si>
  <si>
    <t>3223 N Fourth St</t>
  </si>
  <si>
    <t>Sinagua Middle School</t>
  </si>
  <si>
    <t>3950 E Butler Ave</t>
  </si>
  <si>
    <t>Sturgeon Cromer Elementary School</t>
  </si>
  <si>
    <t>7150 E Silver Saddle Rd</t>
  </si>
  <si>
    <t>Summit High School</t>
  </si>
  <si>
    <t>4000 N Cummings St</t>
  </si>
  <si>
    <t>Thomas M Knoles Elementary School</t>
  </si>
  <si>
    <t>4005 E Butler Ave.</t>
  </si>
  <si>
    <t>W F Killip Elementary School</t>
  </si>
  <si>
    <t>2300 E 6th Ave</t>
  </si>
  <si>
    <t>Weitzel's Puente de Hozho Bilingual Magnet School</t>
  </si>
  <si>
    <t>3401 N 4th St</t>
  </si>
  <si>
    <t>Gap Ministries</t>
  </si>
  <si>
    <t>Casas Christian School</t>
  </si>
  <si>
    <t>Katrina Dedmon</t>
  </si>
  <si>
    <t>Vice Principal</t>
  </si>
  <si>
    <t>5202970922</t>
  </si>
  <si>
    <t>k.dedmon@casaschristianschool.com</t>
  </si>
  <si>
    <t>10801 N. La Cholla Blvd</t>
  </si>
  <si>
    <t>Higher Ground</t>
  </si>
  <si>
    <t>Cheryl Lopez</t>
  </si>
  <si>
    <t>program director</t>
  </si>
  <si>
    <t>5206221425</t>
  </si>
  <si>
    <t>cheryl@higherground.me</t>
  </si>
  <si>
    <t>101 W. 44th St</t>
  </si>
  <si>
    <t>tucson</t>
  </si>
  <si>
    <t>85713</t>
  </si>
  <si>
    <t>Open Doors</t>
  </si>
  <si>
    <t>Breanna Dutton</t>
  </si>
  <si>
    <t>5207449595</t>
  </si>
  <si>
    <t>Bdutton@odcs.school</t>
  </si>
  <si>
    <t>13644 n. sandario</t>
  </si>
  <si>
    <t>marana</t>
  </si>
  <si>
    <t>85653</t>
  </si>
  <si>
    <t>Glendale Elementary District</t>
  </si>
  <si>
    <t>Bicentennial South School</t>
  </si>
  <si>
    <t>Regina Logan</t>
  </si>
  <si>
    <t>Food and Nutrition Operations Specialist</t>
  </si>
  <si>
    <t>6232376246</t>
  </si>
  <si>
    <t>rlogan@gesd40.org</t>
  </si>
  <si>
    <t>7240 W Colter St</t>
  </si>
  <si>
    <t>85303</t>
  </si>
  <si>
    <t>Coyote Ridge</t>
  </si>
  <si>
    <t>7677 W Bethany Home Rd</t>
  </si>
  <si>
    <t>Harold W Smith School</t>
  </si>
  <si>
    <t>6534 N 63rd Ave</t>
  </si>
  <si>
    <t>Horizon School</t>
  </si>
  <si>
    <t>8520 N 47th Ave</t>
  </si>
  <si>
    <t>85302</t>
  </si>
  <si>
    <t>Sunset Vista</t>
  </si>
  <si>
    <t>7775 W Orangewood Ave</t>
  </si>
  <si>
    <t>Globe Unified District</t>
  </si>
  <si>
    <t>Copper Rim Elementary School</t>
  </si>
  <si>
    <t>Craig Hagen</t>
  </si>
  <si>
    <t>9284026043</t>
  </si>
  <si>
    <t>craig.hagen@globeschools.org</t>
  </si>
  <si>
    <t>1600 East Mesquite Street</t>
  </si>
  <si>
    <t>Globe</t>
  </si>
  <si>
    <t>85501</t>
  </si>
  <si>
    <t>Globe High School</t>
  </si>
  <si>
    <t>401 South High Street</t>
  </si>
  <si>
    <t>Globe Unified District - Indian Hills Park Bus Route</t>
  </si>
  <si>
    <t>Marcella Hagen</t>
  </si>
  <si>
    <t>Lead Manager</t>
  </si>
  <si>
    <t>6122033906</t>
  </si>
  <si>
    <t>marcella. hagen@globeschools.org</t>
  </si>
  <si>
    <t>400 High Desert DRive</t>
  </si>
  <si>
    <t>High Desert Middle School</t>
  </si>
  <si>
    <t>4000 High Desert Drive</t>
  </si>
  <si>
    <t>Harvest Power Community Development Group, Inc.</t>
  </si>
  <si>
    <t>Harvest Preparatory Academy</t>
  </si>
  <si>
    <t>Alxis Miranda</t>
  </si>
  <si>
    <t>Operations Coordinator</t>
  </si>
  <si>
    <t>9287822052</t>
  </si>
  <si>
    <t>amiranda@harvestprep.com</t>
  </si>
  <si>
    <t>350 E 18th Street</t>
  </si>
  <si>
    <t>Harvest Preparatory Academy, San Luis AZ</t>
  </si>
  <si>
    <t>Alexis Miranda</t>
  </si>
  <si>
    <t>1044 N 10th Avenue</t>
  </si>
  <si>
    <t>85349</t>
  </si>
  <si>
    <t>Heritage Elementary School</t>
  </si>
  <si>
    <t>Heritage Elementary - Williams</t>
  </si>
  <si>
    <t>790 E. Rodeo Road</t>
  </si>
  <si>
    <t>86046</t>
  </si>
  <si>
    <t>6234663068</t>
  </si>
  <si>
    <t>amandam.herd@gmail.com</t>
  </si>
  <si>
    <t>6805 N. 125 th Ave.</t>
  </si>
  <si>
    <t>85307</t>
  </si>
  <si>
    <t>4027 N. 45th Ave.</t>
  </si>
  <si>
    <t>Liberty Traditional Charter School - Saddleback</t>
  </si>
  <si>
    <t>3715 N. Washington</t>
  </si>
  <si>
    <t>85607</t>
  </si>
  <si>
    <t>Hopi Jr/Sr High School</t>
  </si>
  <si>
    <t>Hopi Jr. / Sr. High School</t>
  </si>
  <si>
    <t>Emma Talashoma</t>
  </si>
  <si>
    <t>Food Service Manager</t>
  </si>
  <si>
    <t>9287381432</t>
  </si>
  <si>
    <t>etalashoma@hjshs.org</t>
  </si>
  <si>
    <t>Behind Police Station</t>
  </si>
  <si>
    <t>Keams Canyon</t>
  </si>
  <si>
    <t>86034</t>
  </si>
  <si>
    <t>Humboldt Unified District</t>
  </si>
  <si>
    <t>Bradshaw At-Risk Site</t>
  </si>
  <si>
    <t>Katherine Timm</t>
  </si>
  <si>
    <t>Kitchen Manager</t>
  </si>
  <si>
    <t>9287595043</t>
  </si>
  <si>
    <t>katherine.timm@humboldtunified.com</t>
  </si>
  <si>
    <t>6411 North Robert Road</t>
  </si>
  <si>
    <t>86314</t>
  </si>
  <si>
    <t>Imagine Avondale Elementary, Inc.</t>
  </si>
  <si>
    <t>Imagine Avondale Elementary</t>
  </si>
  <si>
    <t>6233441730</t>
  </si>
  <si>
    <t>950 N. Eliseo C. Felix Jr. Way</t>
  </si>
  <si>
    <t>85323</t>
  </si>
  <si>
    <t>Imagine Avondale Middle, Inc.</t>
  </si>
  <si>
    <t>Imagine Charter Elementary at Camelback, Inc.</t>
  </si>
  <si>
    <t>Imagine Camelback Elementary</t>
  </si>
  <si>
    <t>Adrianna Salomon</t>
  </si>
  <si>
    <t>6023444620</t>
  </si>
  <si>
    <t>adrianna.salomon@imagineschools.org</t>
  </si>
  <si>
    <t>5050 N. 19th Ave</t>
  </si>
  <si>
    <t>Imagine Charter Elementary at Desert West, Inc.</t>
  </si>
  <si>
    <t>Kathy Leazotte</t>
  </si>
  <si>
    <t>6233447150</t>
  </si>
  <si>
    <t>kathy.leazotte@imagineschools.org</t>
  </si>
  <si>
    <t>6738 W McDowell Road</t>
  </si>
  <si>
    <t>Imagine Coolidge Elementary, Inc.</t>
  </si>
  <si>
    <t>Imagine Coolidge Elementary</t>
  </si>
  <si>
    <t>Elsa Gomez</t>
  </si>
  <si>
    <t>5207235391</t>
  </si>
  <si>
    <t>elsa.gomez@imagineschools.org</t>
  </si>
  <si>
    <t>1290 W. Vah Ki Inn Road</t>
  </si>
  <si>
    <t>85228</t>
  </si>
  <si>
    <t>Imagine Desert West Middle, Inc.</t>
  </si>
  <si>
    <t>Denisha Parker</t>
  </si>
  <si>
    <t>denisha.parker@imagineschools.org</t>
  </si>
  <si>
    <t>6800 W. McDowell Rd.</t>
  </si>
  <si>
    <t>Imagine Middle at East Mesa, Inc.</t>
  </si>
  <si>
    <t>Imagine East Mesa Middle</t>
  </si>
  <si>
    <t>9701 E. Southern Avenue</t>
  </si>
  <si>
    <t>Imagine Prep Coolidge, Inc.</t>
  </si>
  <si>
    <t>Imagine Prep Coolidge</t>
  </si>
  <si>
    <t>1290B W. Vah Ki Inn Road</t>
  </si>
  <si>
    <t>Imagine Prep Superstition, Inc.</t>
  </si>
  <si>
    <t>Imagine Prep Superstition</t>
  </si>
  <si>
    <t>Carrie Mathews</t>
  </si>
  <si>
    <t>4803550530</t>
  </si>
  <si>
    <t>carrie.mathews@imagineschools.org</t>
  </si>
  <si>
    <t>1843 W. 16th Avenue</t>
  </si>
  <si>
    <t>Isaac Elementary District</t>
  </si>
  <si>
    <t>Maide Carmona</t>
  </si>
  <si>
    <t>6024422300</t>
  </si>
  <si>
    <t>mcarmona@isaacschools.org</t>
  </si>
  <si>
    <t>3843 W. Roosevelt St.</t>
  </si>
  <si>
    <t>85009</t>
  </si>
  <si>
    <t>Mercedes Palomino</t>
  </si>
  <si>
    <t>6024422800</t>
  </si>
  <si>
    <t>mpalomino@isaacschools.org</t>
  </si>
  <si>
    <t>3025 W. McDowell Road</t>
  </si>
  <si>
    <t>Matilde Rodriguez</t>
  </si>
  <si>
    <t>6024556800</t>
  </si>
  <si>
    <t>mrodriguez@isaacschools.org</t>
  </si>
  <si>
    <t>3402 W. McDowell Road</t>
  </si>
  <si>
    <t>Francisca Camacho</t>
  </si>
  <si>
    <t>6024423200</t>
  </si>
  <si>
    <t>fcamacho@isaacschools.org</t>
  </si>
  <si>
    <t>1001 N 31st. Avenue</t>
  </si>
  <si>
    <t>Haydee Celis</t>
  </si>
  <si>
    <t>6024422500</t>
  </si>
  <si>
    <t>hcelis@isaacschools.org</t>
  </si>
  <si>
    <t>4525 W. Encanto Blvd.</t>
  </si>
  <si>
    <t>Candida Ruiz De Hernandez</t>
  </si>
  <si>
    <t>6024422600</t>
  </si>
  <si>
    <t>cruizdehernandez@isaacschools.org</t>
  </si>
  <si>
    <t>1700 N. 41st. Avenue</t>
  </si>
  <si>
    <t>Rosa Moreno</t>
  </si>
  <si>
    <t>6024422700</t>
  </si>
  <si>
    <t>rmoreno@isaacschools.org</t>
  </si>
  <si>
    <t>3715 W. Roosevelt St.</t>
  </si>
  <si>
    <t>Fatima Valenzuela</t>
  </si>
  <si>
    <t>6024423100</t>
  </si>
  <si>
    <t>fvalenzuela@isaacschools.org</t>
  </si>
  <si>
    <t>406 N. 41st. Avenue</t>
  </si>
  <si>
    <t>Nancy Arvizo</t>
  </si>
  <si>
    <t>6024422400</t>
  </si>
  <si>
    <t>narvizo@isaacschools.org</t>
  </si>
  <si>
    <t>Blanca Felix</t>
  </si>
  <si>
    <t>6024556900</t>
  </si>
  <si>
    <t>bfelix@isaacschools.org</t>
  </si>
  <si>
    <t>3449 N. 39th Avenue</t>
  </si>
  <si>
    <t>J O Combs Unified School District</t>
  </si>
  <si>
    <t>Combs Traditional Academy</t>
  </si>
  <si>
    <t>Bianca Laguna</t>
  </si>
  <si>
    <t>Cafeteria manager</t>
  </si>
  <si>
    <t>4809875325</t>
  </si>
  <si>
    <t>blaguna@jocombs.org</t>
  </si>
  <si>
    <t>37327 N. Gantzel Rd</t>
  </si>
  <si>
    <t>85140</t>
  </si>
  <si>
    <t>Ellsworth Elementary School</t>
  </si>
  <si>
    <t>Jan Bowser</t>
  </si>
  <si>
    <t>4808823524</t>
  </si>
  <si>
    <t>JBowser@jocombs.org</t>
  </si>
  <si>
    <t>38454 N. Carolina Avenue</t>
  </si>
  <si>
    <t>Jack Harmon Elementary School</t>
  </si>
  <si>
    <t>Shannon Oakes</t>
  </si>
  <si>
    <t>4808823504</t>
  </si>
  <si>
    <t>soakes@jocombs.org</t>
  </si>
  <si>
    <t>39315 N. Cortona Drive</t>
  </si>
  <si>
    <t>Kathryn Sue Simonton Elementary</t>
  </si>
  <si>
    <t>Carri Yenkala</t>
  </si>
  <si>
    <t>4809875334</t>
  </si>
  <si>
    <t>cyenkala@jocombs.org</t>
  </si>
  <si>
    <t>40300 N. Simonton Blvd</t>
  </si>
  <si>
    <t>Ranch Elementary School</t>
  </si>
  <si>
    <t>Barbara Calvert</t>
  </si>
  <si>
    <t>4808823534</t>
  </si>
  <si>
    <t>bcalvert@jocombs.org</t>
  </si>
  <si>
    <t>43521 N. Kenworthy Avenue</t>
  </si>
  <si>
    <t>Kaibeto Boarding School</t>
  </si>
  <si>
    <t>Alison Yazzie</t>
  </si>
  <si>
    <t>Kitchen Supervisor</t>
  </si>
  <si>
    <t>9286733480</t>
  </si>
  <si>
    <t>alison.yazzie@BIE.EDU</t>
  </si>
  <si>
    <t>P.O. Box 1420</t>
  </si>
  <si>
    <t>Kaibeto</t>
  </si>
  <si>
    <t>86053</t>
  </si>
  <si>
    <t>Kingman Unified School District</t>
  </si>
  <si>
    <t>Tonya Green</t>
  </si>
  <si>
    <t>Food Service Administrative Coordinator</t>
  </si>
  <si>
    <t>9287536190</t>
  </si>
  <si>
    <t>tgreen@kusd.org</t>
  </si>
  <si>
    <t>3404 N. Santa Maria Road</t>
  </si>
  <si>
    <t>86413</t>
  </si>
  <si>
    <t>Cerbat Elementary</t>
  </si>
  <si>
    <t>86409</t>
  </si>
  <si>
    <t>3700 Prospector Ave.</t>
  </si>
  <si>
    <t>86401</t>
  </si>
  <si>
    <t>Hualapai Elementary</t>
  </si>
  <si>
    <t>350 Eastern Street</t>
  </si>
  <si>
    <t>Kingman High School</t>
  </si>
  <si>
    <t>4182 N. Bank Street</t>
  </si>
  <si>
    <t>Kingman Middle School</t>
  </si>
  <si>
    <t>1969 Detroit Avenue</t>
  </si>
  <si>
    <t>La Senita Elementary</t>
  </si>
  <si>
    <t>3175 Gordon Drive</t>
  </si>
  <si>
    <t>Lee Williams High School</t>
  </si>
  <si>
    <t>400 Grandview Ave.</t>
  </si>
  <si>
    <t>Manzanita Elementary</t>
  </si>
  <si>
    <t>2601 Detroit Avenue</t>
  </si>
  <si>
    <t>Mt Tipton Elementary School</t>
  </si>
  <si>
    <t>16500 Pierce Ferry Road</t>
  </si>
  <si>
    <t>Dolan Springs</t>
  </si>
  <si>
    <t>86441</t>
  </si>
  <si>
    <t>White Cliffs Middle School</t>
  </si>
  <si>
    <t>3550 Prospector St.</t>
  </si>
  <si>
    <t>Kyrene Elementary District</t>
  </si>
  <si>
    <t xml:space="preserve">Kyrene Elementary District Office -SFSP Only- Grab N GO </t>
  </si>
  <si>
    <t>Jani Fasulo</t>
  </si>
  <si>
    <t>Assistant Director of Business Services</t>
  </si>
  <si>
    <t>4805411371</t>
  </si>
  <si>
    <t>jfasulo@kyrene.org</t>
  </si>
  <si>
    <t>8700 S. Kyrene Road</t>
  </si>
  <si>
    <t>85284</t>
  </si>
  <si>
    <t>Laveen Elementary District</t>
  </si>
  <si>
    <t>Cheatham Elementary School</t>
  </si>
  <si>
    <t>Luz Chavez</t>
  </si>
  <si>
    <t>6022377040</t>
  </si>
  <si>
    <t>lchavez@laveeneld.org</t>
  </si>
  <si>
    <t>4725 West South Mountain Ave</t>
  </si>
  <si>
    <t>85339</t>
  </si>
  <si>
    <t>Desert Meadows Elementary School</t>
  </si>
  <si>
    <t>Araceli Camarillo</t>
  </si>
  <si>
    <t>6023042020</t>
  </si>
  <si>
    <t>acamarillo@laveeneld.org</t>
  </si>
  <si>
    <t>6855 West Meadows Loop East</t>
  </si>
  <si>
    <t>Estrella Foothills Global Academy</t>
  </si>
  <si>
    <t>Mayra Garcia-Ocampo</t>
  </si>
  <si>
    <t>6023042050</t>
  </si>
  <si>
    <t>mgarciaocampo@laveeneld.org</t>
  </si>
  <si>
    <t>5400 W Carver Road</t>
  </si>
  <si>
    <t>Laveen Elementary School</t>
  </si>
  <si>
    <t>Christopher Madrid</t>
  </si>
  <si>
    <t>6022379100</t>
  </si>
  <si>
    <t>cmadrid@laveeneld.org</t>
  </si>
  <si>
    <t>4141 West McNeil Street</t>
  </si>
  <si>
    <t>Maurice C. Cash Elementary School</t>
  </si>
  <si>
    <t>Marcela Cazares</t>
  </si>
  <si>
    <t>6022379120</t>
  </si>
  <si>
    <t>mcazares@laveeneld.org</t>
  </si>
  <si>
    <t>3851 West Roeser Road</t>
  </si>
  <si>
    <t>Paseo Pointe School</t>
  </si>
  <si>
    <t>Andrea Sanchez</t>
  </si>
  <si>
    <t>6023042040</t>
  </si>
  <si>
    <t>asanchez@laveeneld.org</t>
  </si>
  <si>
    <t>8800 South 55th Avenue</t>
  </si>
  <si>
    <t>Rogers Ranch School</t>
  </si>
  <si>
    <t>Sara Contreras</t>
  </si>
  <si>
    <t>6023042030</t>
  </si>
  <si>
    <t>scontreras@laveeneld.org</t>
  </si>
  <si>
    <t>6735 South 47th Avenue</t>
  </si>
  <si>
    <t>Trailside Point Performing Arts Academy</t>
  </si>
  <si>
    <t>Maria Neisch</t>
  </si>
  <si>
    <t>6026058540</t>
  </si>
  <si>
    <t>mneisch@laveeneld.org</t>
  </si>
  <si>
    <t>7275 West Vineyard Road</t>
  </si>
  <si>
    <t>Vista del Sur Accelerated</t>
  </si>
  <si>
    <t>Fabiola Montano</t>
  </si>
  <si>
    <t>6022373046</t>
  </si>
  <si>
    <t>fmontano@laveeneld.org</t>
  </si>
  <si>
    <t>3908 West South Mountain Avenue</t>
  </si>
  <si>
    <t>Legacy Traditional School - North Chandler</t>
  </si>
  <si>
    <t>Legacy Traditional School - Casa Grande</t>
  </si>
  <si>
    <t>Angela Melton</t>
  </si>
  <si>
    <t>Food Service Regional Manager</t>
  </si>
  <si>
    <t>4802705438</t>
  </si>
  <si>
    <t>angela.melton@vertexeducation.com</t>
  </si>
  <si>
    <t>1274 E O'Neil Dr</t>
  </si>
  <si>
    <t>Legacy Traditional School - Chandler</t>
  </si>
  <si>
    <t>3201 S Gilbert Rd</t>
  </si>
  <si>
    <t>Legacy Traditional School - East Mesa</t>
  </si>
  <si>
    <t>10707 E Guadalupe Rd</t>
  </si>
  <si>
    <t>85212</t>
  </si>
  <si>
    <t>Legacy Traditional School - East Tucson</t>
  </si>
  <si>
    <t>Kristy Phillips</t>
  </si>
  <si>
    <t>kristy.phillips@vertexeducation.com</t>
  </si>
  <si>
    <t>9290 Golf Links Rd.</t>
  </si>
  <si>
    <t>85748</t>
  </si>
  <si>
    <t>Legacy Traditional School - Goodyear</t>
  </si>
  <si>
    <t>Eva Mendoza</t>
  </si>
  <si>
    <t>eva.mendoza@vertexeducation.com</t>
  </si>
  <si>
    <t>16060 W Lower Buckeye Pkwy.</t>
  </si>
  <si>
    <t>85338</t>
  </si>
  <si>
    <t>Legacy Traditional School - Maricopa</t>
  </si>
  <si>
    <t>17760 Regent Dr</t>
  </si>
  <si>
    <t>85138</t>
  </si>
  <si>
    <t>Legacy Traditional School - Mesa</t>
  </si>
  <si>
    <t>3651 E. McKellips Rd.</t>
  </si>
  <si>
    <t>85215</t>
  </si>
  <si>
    <t>Legacy Traditional School - North Phoenix</t>
  </si>
  <si>
    <t>4545 N 99th Ave</t>
  </si>
  <si>
    <t>85037</t>
  </si>
  <si>
    <t>Legacy Traditional School - Northwest Tucson</t>
  </si>
  <si>
    <t>3500 W Cortaro Farms Rd</t>
  </si>
  <si>
    <t>Legacy Traditional School - Phoenix</t>
  </si>
  <si>
    <t>4545 N 99th Ave.</t>
  </si>
  <si>
    <t>Legacy Traditional School - Surprise</t>
  </si>
  <si>
    <t>4802161310</t>
  </si>
  <si>
    <t>14506 W Sweetwater Ave</t>
  </si>
  <si>
    <t>85379</t>
  </si>
  <si>
    <t>Legacy Traditional School - West Surprise</t>
  </si>
  <si>
    <t>17300 W Cactus Rd</t>
  </si>
  <si>
    <t>85388</t>
  </si>
  <si>
    <t>Legacy Traditional School - Gilbert</t>
  </si>
  <si>
    <t>2747 S Recker Rd</t>
  </si>
  <si>
    <t>85295</t>
  </si>
  <si>
    <t>Legacy Traditional School - Glendale</t>
  </si>
  <si>
    <t>13901 N 67th Ave.</t>
  </si>
  <si>
    <t>85306</t>
  </si>
  <si>
    <t>Legacy Traditional School - Laveen Village</t>
  </si>
  <si>
    <t>7900 S 43rd Ave.</t>
  </si>
  <si>
    <t>Laveen Village</t>
  </si>
  <si>
    <t>1900 North McQueen Rd</t>
  </si>
  <si>
    <t>Legacy Traditional School - Peoria</t>
  </si>
  <si>
    <t>7877 W Hillcrest Blvd</t>
  </si>
  <si>
    <t>Liberty Elementary District</t>
  </si>
  <si>
    <t>Estrella Mountain Elementary School</t>
  </si>
  <si>
    <t>Lorena Gallegos</t>
  </si>
  <si>
    <t>Food Service Specialist</t>
  </si>
  <si>
    <t>6234746641</t>
  </si>
  <si>
    <t>lgallegos@liberty25.org</t>
  </si>
  <si>
    <t>10301 South San Miguel</t>
  </si>
  <si>
    <t>Freedom Elementary School</t>
  </si>
  <si>
    <t>22150 West Sundance Pkway South</t>
  </si>
  <si>
    <t>85326</t>
  </si>
  <si>
    <t>Las Brisas Academy</t>
  </si>
  <si>
    <t>18211 W. Las Brisas Dr.</t>
  </si>
  <si>
    <t>Rainbow Valley Elementary School</t>
  </si>
  <si>
    <t>19716 West Narramore</t>
  </si>
  <si>
    <t>Westar Elementary School</t>
  </si>
  <si>
    <t>17777 W Westar Dr</t>
  </si>
  <si>
    <t>Litchfield Elementary District</t>
  </si>
  <si>
    <t>Barbara B. Robey Elementary School</t>
  </si>
  <si>
    <t>Ronald Beck Ii</t>
  </si>
  <si>
    <t>6235356060</t>
  </si>
  <si>
    <t>beckr@lesd.k12.az.us</t>
  </si>
  <si>
    <t>5340 N. Wigwam Creek Blvd.</t>
  </si>
  <si>
    <t>85340</t>
  </si>
  <si>
    <t>Belen Soto Elementary School</t>
  </si>
  <si>
    <t>18601 W. Campbell Ave.</t>
  </si>
  <si>
    <t>85395</t>
  </si>
  <si>
    <t>Corte Sierra Elementary School</t>
  </si>
  <si>
    <t>3300 N. Santa Fe Trail</t>
  </si>
  <si>
    <t>85392</t>
  </si>
  <si>
    <t>Dreaming Summit Elementary</t>
  </si>
  <si>
    <t>13335 W. Missouri Ave.</t>
  </si>
  <si>
    <t>Litchfield Elementary School</t>
  </si>
  <si>
    <t>255 E. Wigwam Blvd.</t>
  </si>
  <si>
    <t>Mabel Padgett Elementary School</t>
  </si>
  <si>
    <t>15430 W. Turney</t>
  </si>
  <si>
    <t>Palm Valley Elementary</t>
  </si>
  <si>
    <t>2801 N. 135th Ave.</t>
  </si>
  <si>
    <t>Rancho Santa Fe Elementary School</t>
  </si>
  <si>
    <t>2150 N. Rancho Santa Fe Blvd</t>
  </si>
  <si>
    <t>Scott L Libby Elementary School</t>
  </si>
  <si>
    <t>18701 W. Thomas Rd.</t>
  </si>
  <si>
    <t>Verrado Elementary School</t>
  </si>
  <si>
    <t>20873 W. Sunrise Lane</t>
  </si>
  <si>
    <t>85396</t>
  </si>
  <si>
    <t>Verrado Heritage Elementary School</t>
  </si>
  <si>
    <t>20895 W. Hamilton St.</t>
  </si>
  <si>
    <t>Littleton Elementary District</t>
  </si>
  <si>
    <t>Collier Elementary School</t>
  </si>
  <si>
    <t>Yubani Figueroa Valenzuela</t>
  </si>
  <si>
    <t>Accounting Specialist Senior</t>
  </si>
  <si>
    <t>6234785627</t>
  </si>
  <si>
    <t>valenzuela.yubani@littletonaz.org</t>
  </si>
  <si>
    <t>350 S 118th Avenue</t>
  </si>
  <si>
    <t>Country Place Elementary</t>
  </si>
  <si>
    <t>10207 W. Country Place Blvd.</t>
  </si>
  <si>
    <t>Estrella Vista Elementary School</t>
  </si>
  <si>
    <t>11905 W Cocopah Circle North</t>
  </si>
  <si>
    <t>Fine Arts Academy</t>
  </si>
  <si>
    <t>1700 South 103rd Avenue</t>
  </si>
  <si>
    <t>Littleton Elementary School</t>
  </si>
  <si>
    <t>1252 South Avondale Blvd</t>
  </si>
  <si>
    <t>Quentin Elementary School</t>
  </si>
  <si>
    <t>11050 West Whyman Avenue</t>
  </si>
  <si>
    <t>Tres Rios Elementary School</t>
  </si>
  <si>
    <t>5025 South 103rd Avenue</t>
  </si>
  <si>
    <t>Madison Elementary District</t>
  </si>
  <si>
    <t>Madison #1 Elementary School</t>
  </si>
  <si>
    <t>Patty Escoboza</t>
  </si>
  <si>
    <t>6026647197</t>
  </si>
  <si>
    <t>pescoboza@madisoned.org</t>
  </si>
  <si>
    <t>5525 N. 16th Street</t>
  </si>
  <si>
    <t>Madison Camelview Elementary</t>
  </si>
  <si>
    <t>Valerie Martinez</t>
  </si>
  <si>
    <t>6026647297</t>
  </si>
  <si>
    <t>vmartinez@madisoned.org</t>
  </si>
  <si>
    <t>2002 E. Campbell</t>
  </si>
  <si>
    <t>Madison Heights Elementary School</t>
  </si>
  <si>
    <t>Katie Effa</t>
  </si>
  <si>
    <t>6026647897</t>
  </si>
  <si>
    <t>keffa@madisoned.org</t>
  </si>
  <si>
    <t>7150 N. 22nd Street</t>
  </si>
  <si>
    <t>85020</t>
  </si>
  <si>
    <t>Madison Meadows School</t>
  </si>
  <si>
    <t>Linda Nolan</t>
  </si>
  <si>
    <t>6026647697</t>
  </si>
  <si>
    <t>lnolan@madisoned.org</t>
  </si>
  <si>
    <t>225 W. Ocotillo</t>
  </si>
  <si>
    <t>85013</t>
  </si>
  <si>
    <t>Madison Park School</t>
  </si>
  <si>
    <t>Cecelia Araiza</t>
  </si>
  <si>
    <t>6026647597</t>
  </si>
  <si>
    <t>cmoody@madisoned.org</t>
  </si>
  <si>
    <t>1431 E. Campbell</t>
  </si>
  <si>
    <t>85014</t>
  </si>
  <si>
    <t>Madison Richard Simis School</t>
  </si>
  <si>
    <t>Aprille Hamblen</t>
  </si>
  <si>
    <t>6026647397</t>
  </si>
  <si>
    <t>ahamblen@madisoned.org</t>
  </si>
  <si>
    <t>7302 N. 10th Street</t>
  </si>
  <si>
    <t>Madison Rose Lane School</t>
  </si>
  <si>
    <t>Linda Goodin</t>
  </si>
  <si>
    <t>6026647497</t>
  </si>
  <si>
    <t>lgoodin@madisoned.org</t>
  </si>
  <si>
    <t>1155 E. Rose Lane</t>
  </si>
  <si>
    <t>Madison Traditional Academy</t>
  </si>
  <si>
    <t>Cynthia Mubi</t>
  </si>
  <si>
    <t>6027454097</t>
  </si>
  <si>
    <t>cmubi@madisoned.org</t>
  </si>
  <si>
    <t>925 E Maryland Avenue</t>
  </si>
  <si>
    <t>Many Farms Community School, Inc</t>
  </si>
  <si>
    <t>Many Farms Community School</t>
  </si>
  <si>
    <t>Marie Chee</t>
  </si>
  <si>
    <t>Lead Cook</t>
  </si>
  <si>
    <t>9287816221</t>
  </si>
  <si>
    <t>marie.chee@mfcsaz.org</t>
  </si>
  <si>
    <t>Many Farms Community School, Inc.</t>
  </si>
  <si>
    <t>Many Farms</t>
  </si>
  <si>
    <t>86538</t>
  </si>
  <si>
    <t>Marana Unified District</t>
  </si>
  <si>
    <t>Marana Middle School</t>
  </si>
  <si>
    <t>Crystal Kalahar</t>
  </si>
  <si>
    <t>5206824737</t>
  </si>
  <si>
    <t>c.l.kalahar@maranausd.org</t>
  </si>
  <si>
    <t>11285 W. Grier Road</t>
  </si>
  <si>
    <t>Math and Science Success Academy, Inc.</t>
  </si>
  <si>
    <t>Math and Science Success Academy</t>
  </si>
  <si>
    <t>Shannon Hunt</t>
  </si>
  <si>
    <t>Student Dean</t>
  </si>
  <si>
    <t>5208891504</t>
  </si>
  <si>
    <t>shunt@massatucson.org</t>
  </si>
  <si>
    <t>434 W. Lerdo Rd.</t>
  </si>
  <si>
    <t>85756</t>
  </si>
  <si>
    <t>Mayer Unified School District</t>
  </si>
  <si>
    <t>Mayer Elementary School</t>
  </si>
  <si>
    <t>Susie Allen</t>
  </si>
  <si>
    <t>9286421234</t>
  </si>
  <si>
    <t>susie.allen@mayerschools.org</t>
  </si>
  <si>
    <t>12568 E. Main Street</t>
  </si>
  <si>
    <t>Mayer</t>
  </si>
  <si>
    <t>86333</t>
  </si>
  <si>
    <t>Mcnary Elementary District</t>
  </si>
  <si>
    <t>Mcnary Elementary School</t>
  </si>
  <si>
    <t>Yvette Yazzie-Goseyun</t>
  </si>
  <si>
    <t>Asst Business Manager/Food Service Director</t>
  </si>
  <si>
    <t>9283342293</t>
  </si>
  <si>
    <t>YYazzie-Goseyun@mcnary.k12.az.us</t>
  </si>
  <si>
    <t>108 N. Pollock</t>
  </si>
  <si>
    <t>McNary</t>
  </si>
  <si>
    <t>85930</t>
  </si>
  <si>
    <t>Mesa Unified District</t>
  </si>
  <si>
    <t>Adams Elementary School</t>
  </si>
  <si>
    <t>Sabrina Kvavle</t>
  </si>
  <si>
    <t>4804720909</t>
  </si>
  <si>
    <t>svkvavle@mpsaz.org</t>
  </si>
  <si>
    <t>85202</t>
  </si>
  <si>
    <t>Brinton Elementary</t>
  </si>
  <si>
    <t>11455 E. Sunland Ave.</t>
  </si>
  <si>
    <t>85208</t>
  </si>
  <si>
    <t>Bush Elementary</t>
  </si>
  <si>
    <t>4925 E. Ingram St.</t>
  </si>
  <si>
    <t>85205</t>
  </si>
  <si>
    <t>Crismon Elementary School</t>
  </si>
  <si>
    <t>825 W. Medina Ave</t>
  </si>
  <si>
    <t>85210</t>
  </si>
  <si>
    <t>Dobson High School</t>
  </si>
  <si>
    <t>1501 W. Guadalupe Rd.</t>
  </si>
  <si>
    <t>Edison Elementary School</t>
  </si>
  <si>
    <t>545 N. Horne</t>
  </si>
  <si>
    <t>85203</t>
  </si>
  <si>
    <t>Eisenhower Center for Innovation</t>
  </si>
  <si>
    <t>848 N. Mesa Dr</t>
  </si>
  <si>
    <t>85201</t>
  </si>
  <si>
    <t>Emerson Elementary School</t>
  </si>
  <si>
    <t>415 N. Westwood</t>
  </si>
  <si>
    <t>Entz Elementary School</t>
  </si>
  <si>
    <t>4132 E. Adobe St</t>
  </si>
  <si>
    <t>Falcon Hill Elementary School</t>
  </si>
  <si>
    <t>1645 N. Sterling</t>
  </si>
  <si>
    <t>85207</t>
  </si>
  <si>
    <t>Field Elementary School</t>
  </si>
  <si>
    <t>2325 E. Adobe St</t>
  </si>
  <si>
    <t>85213</t>
  </si>
  <si>
    <t>Franklin at Alma Elementary</t>
  </si>
  <si>
    <t>1313 W. Medina Ave</t>
  </si>
  <si>
    <t>Franklin at Brimhall Elementary</t>
  </si>
  <si>
    <t>4949 E. Southern Ave</t>
  </si>
  <si>
    <t>85206</t>
  </si>
  <si>
    <t>Franklin East Elementary School</t>
  </si>
  <si>
    <t>1753 E. 8th Ave</t>
  </si>
  <si>
    <t>85204</t>
  </si>
  <si>
    <t>Franklin West Elementary</t>
  </si>
  <si>
    <t>236 S. Sirrine</t>
  </si>
  <si>
    <t>Guerrero Elementary School</t>
  </si>
  <si>
    <t>463 S. Alma School Rd.</t>
  </si>
  <si>
    <t>Hale Elementary School</t>
  </si>
  <si>
    <t>1425 N. 23rd St.</t>
  </si>
  <si>
    <t>Hermosa Vista Elementary School</t>
  </si>
  <si>
    <t>2626 N. 24th Street</t>
  </si>
  <si>
    <t>Highland Elementary School</t>
  </si>
  <si>
    <t>3042 E. Adobe St</t>
  </si>
  <si>
    <t>Holmes Elementary School</t>
  </si>
  <si>
    <t>948 S. Horne</t>
  </si>
  <si>
    <t>Irving Elementary School</t>
  </si>
  <si>
    <t>3220 E. Pueblo Ave</t>
  </si>
  <si>
    <t>Ishikawa Elementary School</t>
  </si>
  <si>
    <t>2635 N. 32nd Street</t>
  </si>
  <si>
    <t>Jefferson Elementary School</t>
  </si>
  <si>
    <t>120 S. Jefferson Ave</t>
  </si>
  <si>
    <t>Johnson Elementary School</t>
  </si>
  <si>
    <t>3807 E. Pueblo Ave</t>
  </si>
  <si>
    <t>Keller Elementary School</t>
  </si>
  <si>
    <t>1445 E. Hilton Ave</t>
  </si>
  <si>
    <t>Kerr Elementary School</t>
  </si>
  <si>
    <t>125 E. McLellan Rd</t>
  </si>
  <si>
    <t>Las Sendas Elementary School</t>
  </si>
  <si>
    <t>3120 N. Red Mountain</t>
  </si>
  <si>
    <t>Lehi Elementary School</t>
  </si>
  <si>
    <t>2555 N. Stapley Dr</t>
  </si>
  <si>
    <t>Lincoln Elementary School</t>
  </si>
  <si>
    <t>Lindbergh Elementary School</t>
  </si>
  <si>
    <t>930 S. Lazona Dr</t>
  </si>
  <si>
    <t>Longfellow Elementary School</t>
  </si>
  <si>
    <t>Lowell Elementary School</t>
  </si>
  <si>
    <t>MacArthur Elementary School</t>
  </si>
  <si>
    <t>1435 E. McLellan Rd</t>
  </si>
  <si>
    <t>Madison Elementary School</t>
  </si>
  <si>
    <t>849 S. Sunnyvale</t>
  </si>
  <si>
    <t>Mendoza Elementary School</t>
  </si>
  <si>
    <t>5831 E. McLellan Rd</t>
  </si>
  <si>
    <t>Mesa High School</t>
  </si>
  <si>
    <t>1630 E. Southern Ave.</t>
  </si>
  <si>
    <t>Michael T. Hughes Elementary School</t>
  </si>
  <si>
    <t>630 N. Hunt Drive</t>
  </si>
  <si>
    <t>O'Connor Elementary School</t>
  </si>
  <si>
    <t>4840 E. Adobe St.</t>
  </si>
  <si>
    <t>Patterson Elementary</t>
  </si>
  <si>
    <t>615 S. Cheshire</t>
  </si>
  <si>
    <t>Pomeroy Elementary School</t>
  </si>
  <si>
    <t>1507 W. Shawnee Dr.</t>
  </si>
  <si>
    <t>Porter Elementary School</t>
  </si>
  <si>
    <t>1350 S. Lindsay Rd.</t>
  </si>
  <si>
    <t>Red Mountain High School</t>
  </si>
  <si>
    <t>7301 E Brown Road</t>
  </si>
  <si>
    <t>Red Mountain Ranch Elementary</t>
  </si>
  <si>
    <t>6650 E. Raftriver Street</t>
  </si>
  <si>
    <t>Redbird Elementary School</t>
  </si>
  <si>
    <t>1020 S. Extension Rd</t>
  </si>
  <si>
    <t>Robson Elementary School</t>
  </si>
  <si>
    <t>2122 E. Pueblo Ave</t>
  </si>
  <si>
    <t>Roosevelt Elementary School</t>
  </si>
  <si>
    <t>828 S. Valencia</t>
  </si>
  <si>
    <t>Salk Elementary School</t>
  </si>
  <si>
    <t>7029 E. Brown Rd.</t>
  </si>
  <si>
    <t>Sirrine Elementary School</t>
  </si>
  <si>
    <t>591 W. Mesquite St.</t>
  </si>
  <si>
    <t>Skyline High School</t>
  </si>
  <si>
    <t>845 S. Crismon Rd.</t>
  </si>
  <si>
    <t>Sousa Elementary School</t>
  </si>
  <si>
    <t>616 N. Mountain Rd.</t>
  </si>
  <si>
    <t>Stevenson Elementary School</t>
  </si>
  <si>
    <t>638 S. 96th St.</t>
  </si>
  <si>
    <t>Summit Academy</t>
  </si>
  <si>
    <t>1560 W. Summit Place</t>
  </si>
  <si>
    <t>Taft Elementary School</t>
  </si>
  <si>
    <t>9800 E. Quarterline Rd.</t>
  </si>
  <si>
    <t>Washington Elementary School</t>
  </si>
  <si>
    <t>2260 W. Isabella Ave.</t>
  </si>
  <si>
    <t>Webster Elementary School</t>
  </si>
  <si>
    <t>Whitman Elementary School</t>
  </si>
  <si>
    <t>1829 N. Grand</t>
  </si>
  <si>
    <t>Whittier Elementary School</t>
  </si>
  <si>
    <t>733 N. Longmore</t>
  </si>
  <si>
    <t>Wilson Elementary School</t>
  </si>
  <si>
    <t>5619 E. Glade Ave.</t>
  </si>
  <si>
    <t>Zaharis Elementary</t>
  </si>
  <si>
    <t>9410 E. McKellips Rd.</t>
  </si>
  <si>
    <t>Midtown Primary School</t>
  </si>
  <si>
    <t>Belinda Suggs</t>
  </si>
  <si>
    <t>6022655133</t>
  </si>
  <si>
    <t>belindas@midtownprimaryschool.com</t>
  </si>
  <si>
    <t>4735 N. 19th Avenue</t>
  </si>
  <si>
    <t>Morristown Elementary District</t>
  </si>
  <si>
    <t>Morristown Elementary School</t>
  </si>
  <si>
    <t>Kerre Laabs</t>
  </si>
  <si>
    <t>Business Office Specialist</t>
  </si>
  <si>
    <t>6235465100</t>
  </si>
  <si>
    <t>klaabs@nanaburgsd.org</t>
  </si>
  <si>
    <t>25950 West Rockaway Hills Drive</t>
  </si>
  <si>
    <t>Morristown</t>
  </si>
  <si>
    <t>85342</t>
  </si>
  <si>
    <t>Murphy Elementary District</t>
  </si>
  <si>
    <t>Arthur M Hamilton School</t>
  </si>
  <si>
    <t>Valerie Rojas</t>
  </si>
  <si>
    <t>Food Service Coordinator</t>
  </si>
  <si>
    <t>6023535009</t>
  </si>
  <si>
    <t>vrojas@msdaz.org</t>
  </si>
  <si>
    <t>2020 West Durango</t>
  </si>
  <si>
    <t>William R Sullivan Elementary School</t>
  </si>
  <si>
    <t>2 North 31st Avenue</t>
  </si>
  <si>
    <t>Osborn Elementary District</t>
  </si>
  <si>
    <t>Clarendon School</t>
  </si>
  <si>
    <t>Nayra Amado</t>
  </si>
  <si>
    <t>6027072030</t>
  </si>
  <si>
    <t>namado@osbornsd.org</t>
  </si>
  <si>
    <t>1225 W Clarendon</t>
  </si>
  <si>
    <t>Encanto School</t>
  </si>
  <si>
    <t>6027072330</t>
  </si>
  <si>
    <t>1420 W. Osborn Rd.</t>
  </si>
  <si>
    <t>Longview Elementary School</t>
  </si>
  <si>
    <t>Maria Dominguez</t>
  </si>
  <si>
    <t>6027072730</t>
  </si>
  <si>
    <t>mldominguez@osbornnet.org</t>
  </si>
  <si>
    <t>1209 East Indian School Rd.</t>
  </si>
  <si>
    <t>Montecito Community School</t>
  </si>
  <si>
    <t>Cory Alexander</t>
  </si>
  <si>
    <t>Director of Child Nutrition</t>
  </si>
  <si>
    <t>6027072020</t>
  </si>
  <si>
    <t>calexander@osbornsd.org</t>
  </si>
  <si>
    <t>715 E. Montecito Ave</t>
  </si>
  <si>
    <t>Osborn Middle School</t>
  </si>
  <si>
    <t>Michael Selvaggio</t>
  </si>
  <si>
    <t>6027072430</t>
  </si>
  <si>
    <t>mselvagg@osbornnet.org</t>
  </si>
  <si>
    <t>1102 West Highland</t>
  </si>
  <si>
    <t>Solano School</t>
  </si>
  <si>
    <t>Jennifer Houston</t>
  </si>
  <si>
    <t>6027072630</t>
  </si>
  <si>
    <t>jhoustonl@osbornnet.org</t>
  </si>
  <si>
    <t>1526 W. Missouri</t>
  </si>
  <si>
    <t>P.L.C. Charter Schools</t>
  </si>
  <si>
    <t>Arts Academy at Estrella Mountain</t>
  </si>
  <si>
    <t>Jenny Michael</t>
  </si>
  <si>
    <t>food serice director</t>
  </si>
  <si>
    <t>6023290067</t>
  </si>
  <si>
    <t>jmichael@plccharterschools.org</t>
  </si>
  <si>
    <t>2504 s.91st avenue</t>
  </si>
  <si>
    <t>tolleson</t>
  </si>
  <si>
    <t>Paradise Valley Unified District</t>
  </si>
  <si>
    <t>Cactus View Elementary School</t>
  </si>
  <si>
    <t>Idalia Gutierrez</t>
  </si>
  <si>
    <t>6024492274</t>
  </si>
  <si>
    <t>vhorsman@pvschools.net</t>
  </si>
  <si>
    <t>17602 N. Central Ave.</t>
  </si>
  <si>
    <t>85022</t>
  </si>
  <si>
    <t>Campo Bello Elementary School</t>
  </si>
  <si>
    <t>Chris Miracle</t>
  </si>
  <si>
    <t>2650 E. Contention Mine</t>
  </si>
  <si>
    <t>85032</t>
  </si>
  <si>
    <t>Desert Cove Elementary School</t>
  </si>
  <si>
    <t>Maria Cardenas</t>
  </si>
  <si>
    <t>11020 N. 28th St.</t>
  </si>
  <si>
    <t>85028</t>
  </si>
  <si>
    <t>Eagle Ridge Elementary School</t>
  </si>
  <si>
    <t>Sue Hasse</t>
  </si>
  <si>
    <t>19801 N. 13th St.</t>
  </si>
  <si>
    <t>Echo Mountain Intermediate School</t>
  </si>
  <si>
    <t>Taydee Higuera</t>
  </si>
  <si>
    <t>1811 E. Michigan, Suite 6</t>
  </si>
  <si>
    <t>Echo Mountain Primary School</t>
  </si>
  <si>
    <t>Frances Quintana</t>
  </si>
  <si>
    <t>1750 E. Grovers Ave.</t>
  </si>
  <si>
    <t>Siurave Vasquez</t>
  </si>
  <si>
    <t>3002 E. Nisbet Rd.</t>
  </si>
  <si>
    <t>Indian Bend Elementary School</t>
  </si>
  <si>
    <t>Penar Fakhradeen</t>
  </si>
  <si>
    <t>3633 E. Thunderbird Rd.</t>
  </si>
  <si>
    <t>Larkspur Elementary School</t>
  </si>
  <si>
    <t>Nancy Perez</t>
  </si>
  <si>
    <t>2430 E. Larkspur</t>
  </si>
  <si>
    <t>North Canyon High School</t>
  </si>
  <si>
    <t>Jeseyria Taecker</t>
  </si>
  <si>
    <t>1700 E. Union Hills</t>
  </si>
  <si>
    <t>85024</t>
  </si>
  <si>
    <t>Palomino Intermediate School</t>
  </si>
  <si>
    <t>Veronica Reyes</t>
  </si>
  <si>
    <t>15815 N. 29th St.</t>
  </si>
  <si>
    <t>Palomino Primary School</t>
  </si>
  <si>
    <t>Alicia Viramontes</t>
  </si>
  <si>
    <t>15833 N. 29th St.</t>
  </si>
  <si>
    <t>Shadow Mountain High School</t>
  </si>
  <si>
    <t>Karla Lopezpesqueira</t>
  </si>
  <si>
    <t>2902 E. Shea Blvd.</t>
  </si>
  <si>
    <t>Sunset Canyon School</t>
  </si>
  <si>
    <t>Jeanne Eid</t>
  </si>
  <si>
    <t>2727 E. Siesta Ln.</t>
  </si>
  <si>
    <t>85050</t>
  </si>
  <si>
    <t>Pathfinder Charter School Foundation</t>
  </si>
  <si>
    <t>Imagine Cortez Park Elementary</t>
  </si>
  <si>
    <t>Shawna Hembree</t>
  </si>
  <si>
    <t>6025899840</t>
  </si>
  <si>
    <t>shawna.hembree@imagineschools.org</t>
  </si>
  <si>
    <t>3535 W. Dunlap Avenue</t>
  </si>
  <si>
    <t>85051</t>
  </si>
  <si>
    <t>Payson Unified District</t>
  </si>
  <si>
    <t>Julia Randall Elementary School</t>
  </si>
  <si>
    <t>Mary Jo Turvey-Kammerude</t>
  </si>
  <si>
    <t>Food Services Coordinator</t>
  </si>
  <si>
    <t>9284725703</t>
  </si>
  <si>
    <t>maryjo.turvey@pusd10.org</t>
  </si>
  <si>
    <t>601 South Green Valley Parkway</t>
  </si>
  <si>
    <t>Payson</t>
  </si>
  <si>
    <t>85541</t>
  </si>
  <si>
    <t>Rim Country Middle School</t>
  </si>
  <si>
    <t>304 South Meadow Street</t>
  </si>
  <si>
    <t>Pendergast Elementary District</t>
  </si>
  <si>
    <t>Amberlea Elementary School</t>
  </si>
  <si>
    <t>Virginia Luna</t>
  </si>
  <si>
    <t>6237722900</t>
  </si>
  <si>
    <t>viluna@pesd92.org</t>
  </si>
  <si>
    <t>8455 W.  Virginia</t>
  </si>
  <si>
    <t>Canyon Breeze Elementary</t>
  </si>
  <si>
    <t>Melina Osuna</t>
  </si>
  <si>
    <t>6237722630</t>
  </si>
  <si>
    <t>mosuna@pesd92.org</t>
  </si>
  <si>
    <t>11675 W. Encanto</t>
  </si>
  <si>
    <t>Copper King Elementary</t>
  </si>
  <si>
    <t>Tammy Jackson</t>
  </si>
  <si>
    <t>6237722601</t>
  </si>
  <si>
    <t>tjackson@pesd92.org</t>
  </si>
  <si>
    <t>10730 W. Campbell</t>
  </si>
  <si>
    <t>Desert Horizon Elementary School</t>
  </si>
  <si>
    <t>Sandra Ramirez</t>
  </si>
  <si>
    <t>Cafeteria Manger</t>
  </si>
  <si>
    <t>6237722451</t>
  </si>
  <si>
    <t>saramirez@pesd92.org</t>
  </si>
  <si>
    <t>8525 W. Osborn</t>
  </si>
  <si>
    <t>Desert Mirage Elementary School</t>
  </si>
  <si>
    <t>Roxana Islas</t>
  </si>
  <si>
    <t>6237722571</t>
  </si>
  <si>
    <t>rislas@pesd92.org</t>
  </si>
  <si>
    <t>8605 W. Maryland</t>
  </si>
  <si>
    <t>85305</t>
  </si>
  <si>
    <t>Garden Lakes Elementary School</t>
  </si>
  <si>
    <t>Maria Vega</t>
  </si>
  <si>
    <t>6237722542</t>
  </si>
  <si>
    <t>mavega@pesd92.org</t>
  </si>
  <si>
    <t>10825 W. Garden Lakes Parkway</t>
  </si>
  <si>
    <t>Pendergast Elementary School</t>
  </si>
  <si>
    <t>Nancy Dominguez</t>
  </si>
  <si>
    <t>6237722421</t>
  </si>
  <si>
    <t>ndominguez@pesd92.org</t>
  </si>
  <si>
    <t>3800  N. 91st Ave.</t>
  </si>
  <si>
    <t>Rio Vista Elementary</t>
  </si>
  <si>
    <t>Cynthia Gonzalez</t>
  </si>
  <si>
    <t>6237722675</t>
  </si>
  <si>
    <t>cgonzalez@pesd92.org</t>
  </si>
  <si>
    <t>10237 W. Encanto Blvd</t>
  </si>
  <si>
    <t>Sonoran Sky Elementary School</t>
  </si>
  <si>
    <t>Tracy Duarte</t>
  </si>
  <si>
    <t>6237722660</t>
  </si>
  <si>
    <t>tduarte@pesd92.org</t>
  </si>
  <si>
    <t>10150 W.  Missouri Ave</t>
  </si>
  <si>
    <t>Sunset Ridge Elementary School</t>
  </si>
  <si>
    <t>Sandra Lopez</t>
  </si>
  <si>
    <t>6237722270</t>
  </si>
  <si>
    <t>slopez@pesd92.org</t>
  </si>
  <si>
    <t>8490 W. Missouri</t>
  </si>
  <si>
    <t>Villa De Paz Elementary School</t>
  </si>
  <si>
    <t>Elizabeth Ortiz</t>
  </si>
  <si>
    <t>6237722503</t>
  </si>
  <si>
    <t>eortiz@pesd92.org</t>
  </si>
  <si>
    <t>4940 N. 103rd Avenue</t>
  </si>
  <si>
    <t>Westwind Elementary School</t>
  </si>
  <si>
    <t>Brenda Braunston</t>
  </si>
  <si>
    <t>6237722721</t>
  </si>
  <si>
    <t>bbraunston@pesd92.org</t>
  </si>
  <si>
    <t>9040 W. Campbell Rd.</t>
  </si>
  <si>
    <t>Peoria Unified School District</t>
  </si>
  <si>
    <t>Alta Loma School</t>
  </si>
  <si>
    <t>Sandra Schossow</t>
  </si>
  <si>
    <t>6234875183</t>
  </si>
  <si>
    <t>sschossow@pusd11.net</t>
  </si>
  <si>
    <t>9750 North 87th Avenue</t>
  </si>
  <si>
    <t>Apache Elementary School</t>
  </si>
  <si>
    <t>8633 W. John Cabot Road</t>
  </si>
  <si>
    <t>85382</t>
  </si>
  <si>
    <t>Cactus High School</t>
  </si>
  <si>
    <t>6330 W. Greenway Road</t>
  </si>
  <si>
    <t>Canyon Elementary School</t>
  </si>
  <si>
    <t>5490 W. Paradise Lane</t>
  </si>
  <si>
    <t>Centennial High School</t>
  </si>
  <si>
    <t>14388 N. 79th Avenue</t>
  </si>
  <si>
    <t>85381</t>
  </si>
  <si>
    <t>Cheyenne Elementary School</t>
  </si>
  <si>
    <t>11806 N. 87th avenue</t>
  </si>
  <si>
    <t>Copperwood School</t>
  </si>
  <si>
    <t>11232 N. 65th Avenue</t>
  </si>
  <si>
    <t>85304</t>
  </si>
  <si>
    <t>Cotton Boll School</t>
  </si>
  <si>
    <t>8540 W. Butler</t>
  </si>
  <si>
    <t>Country Meadows Elementary School</t>
  </si>
  <si>
    <t>8409 N. 111th Avenue</t>
  </si>
  <si>
    <t>Coyote Hills Elementary School</t>
  </si>
  <si>
    <t>21180 N. 87th Avenue</t>
  </si>
  <si>
    <t>Desert Harbor Elementary School</t>
  </si>
  <si>
    <t>15585 N. 91st Avenue</t>
  </si>
  <si>
    <t>Desert Palms Elementary School</t>
  </si>
  <si>
    <t>11441 N. 55th Avenue</t>
  </si>
  <si>
    <t>Desert Valley Elementary School</t>
  </si>
  <si>
    <t>12901 N. 63rd Avenue</t>
  </si>
  <si>
    <t>Foothills Elementary School</t>
  </si>
  <si>
    <t>15808 N. 63rd Avenue</t>
  </si>
  <si>
    <t>Frontier Elementary School</t>
  </si>
  <si>
    <t>21258 N. 81st Avenue</t>
  </si>
  <si>
    <t>Heritage School</t>
  </si>
  <si>
    <t>5312 W. Mountain View</t>
  </si>
  <si>
    <t>Ira A Murphy</t>
  </si>
  <si>
    <t>7231 W. North Lane</t>
  </si>
  <si>
    <t>Ironwood High School</t>
  </si>
  <si>
    <t>6051 W. Sweetwater</t>
  </si>
  <si>
    <t>Kachina Elementary School</t>
  </si>
  <si>
    <t>5304 W. Crocus</t>
  </si>
  <si>
    <t>Lake Pleasant Elementary</t>
  </si>
  <si>
    <t>31501 N. Westland Rd.</t>
  </si>
  <si>
    <t>Liberty High School</t>
  </si>
  <si>
    <t>9621 W. Speckled Gecko Drive</t>
  </si>
  <si>
    <t>Marshall Ranch Elementary School</t>
  </si>
  <si>
    <t>12995 N. Marshall Ranch Drive</t>
  </si>
  <si>
    <t>Oakwood Elementary School</t>
  </si>
  <si>
    <t>12900 N. 71st Avenue</t>
  </si>
  <si>
    <t>Oasis Elementary School</t>
  </si>
  <si>
    <t>7841 W. Sweetwater</t>
  </si>
  <si>
    <t>Parkridge Elementary</t>
  </si>
  <si>
    <t>9970 W. Beardsley Road</t>
  </si>
  <si>
    <t>Paseo Verde Elementary School</t>
  </si>
  <si>
    <t>7880 W. Greenway</t>
  </si>
  <si>
    <t>Peoria Elementary School</t>
  </si>
  <si>
    <t>11501 N. 79th Avenue</t>
  </si>
  <si>
    <t>Peoria Flex Academy</t>
  </si>
  <si>
    <t>11200 N. 83rd Avenue</t>
  </si>
  <si>
    <t>Peoria High School</t>
  </si>
  <si>
    <t>Peoria Traditional School</t>
  </si>
  <si>
    <t>Pioneer Elementary School</t>
  </si>
  <si>
    <t>6315 W. Port au Prince Lane</t>
  </si>
  <si>
    <t>Raymond S. Kellis</t>
  </si>
  <si>
    <t>8990 West Orangewood Avenue</t>
  </si>
  <si>
    <t>Sahuaro Ranch Elementary School</t>
  </si>
  <si>
    <t>10401 N. 63rd Avenue</t>
  </si>
  <si>
    <t>Santa Fe Elementary School</t>
  </si>
  <si>
    <t>9880 N. 77th Avenue</t>
  </si>
  <si>
    <t>Sky View Elementary School</t>
  </si>
  <si>
    <t>8624 W. Sweetwater</t>
  </si>
  <si>
    <t>Sun Valley Elementary School</t>
  </si>
  <si>
    <t>8361 N. 95th Avenue</t>
  </si>
  <si>
    <t>Sundance Elementary School</t>
  </si>
  <si>
    <t>Driector</t>
  </si>
  <si>
    <t>7051 W. Cholla Street</t>
  </si>
  <si>
    <t>Sunflower School</t>
  </si>
  <si>
    <t>Marianne Maxwell</t>
  </si>
  <si>
    <t>6234125054</t>
  </si>
  <si>
    <t>mmaxwell@pusd11.net</t>
  </si>
  <si>
    <t>5490 W Paradise Lane</t>
  </si>
  <si>
    <t>Sunrise Mountain High School</t>
  </si>
  <si>
    <t>21200 N. 83rd Avenue</t>
  </si>
  <si>
    <t>Sunset Heights Elementary School</t>
  </si>
  <si>
    <t>9687 N Adam Ave</t>
  </si>
  <si>
    <t>Vistancia Elementary School</t>
  </si>
  <si>
    <t>30009 N. Sunrise Point</t>
  </si>
  <si>
    <t>Zuni Hills Elementary School</t>
  </si>
  <si>
    <t>10851 W. Williams Road</t>
  </si>
  <si>
    <t>Phoenix Elementary District</t>
  </si>
  <si>
    <t>Augustus H. Shaw Montessori</t>
  </si>
  <si>
    <t>Michelle Burkhart</t>
  </si>
  <si>
    <t>6022573741</t>
  </si>
  <si>
    <t>michelle.burkhart@phxschools.org</t>
  </si>
  <si>
    <t>123 North 13th Street</t>
  </si>
  <si>
    <t>85034</t>
  </si>
  <si>
    <t>Capitol Elementary School</t>
  </si>
  <si>
    <t>330 North 16th Avenue</t>
  </si>
  <si>
    <t>85007</t>
  </si>
  <si>
    <t>Faith North Early Childhood Learning Center</t>
  </si>
  <si>
    <t>6022573743</t>
  </si>
  <si>
    <t>910 East Washington Street</t>
  </si>
  <si>
    <t>Garfield School</t>
  </si>
  <si>
    <t>811 N. 13th Street</t>
  </si>
  <si>
    <t>Kenilworth Elementary School</t>
  </si>
  <si>
    <t>1210 N. 5th Ave</t>
  </si>
  <si>
    <t>85003</t>
  </si>
  <si>
    <t>1121 S. 3rd Avenue</t>
  </si>
  <si>
    <t>Magnet Traditional School</t>
  </si>
  <si>
    <t>2602 N. 23rd Ave</t>
  </si>
  <si>
    <t>Maie Bartlett Heard School</t>
  </si>
  <si>
    <t>2301 W. Thomas Road</t>
  </si>
  <si>
    <t>Mary Mcleod Bethune School</t>
  </si>
  <si>
    <t>Direct of Child Nutrition</t>
  </si>
  <si>
    <t>1310 South 15th Avenue</t>
  </si>
  <si>
    <t>Paul Dunbar Lawrence School</t>
  </si>
  <si>
    <t>707 W. Grant</t>
  </si>
  <si>
    <t>Ralph Waldo Emerson Elementary School</t>
  </si>
  <si>
    <t>915 E. Palm Lane</t>
  </si>
  <si>
    <t>Silvestre S Herrera School</t>
  </si>
  <si>
    <t>1350 S. 11th Street</t>
  </si>
  <si>
    <t>Thomas A Edison School</t>
  </si>
  <si>
    <t>804 N. 18th Street</t>
  </si>
  <si>
    <t>2000 N. 16th Street</t>
  </si>
  <si>
    <t>Phoenix Union High School District</t>
  </si>
  <si>
    <t>Alhambra High School</t>
  </si>
  <si>
    <t>Alvina Martinez</t>
  </si>
  <si>
    <t>6027646265</t>
  </si>
  <si>
    <t>amartinez2@phoenixunion.org</t>
  </si>
  <si>
    <t>3839 W. Camelback Road</t>
  </si>
  <si>
    <t>Betty Fairfax High School</t>
  </si>
  <si>
    <t>Esta Hendrix</t>
  </si>
  <si>
    <t>6027649075</t>
  </si>
  <si>
    <t>ehendrix@PhoenixUnion.org</t>
  </si>
  <si>
    <t>8225 S. 59th Ave.</t>
  </si>
  <si>
    <t>Bostrom Alternative Center</t>
  </si>
  <si>
    <t>Yeiny Martinez</t>
  </si>
  <si>
    <t>6027641720</t>
  </si>
  <si>
    <t>ymartinez1@PhoenixUnion.org</t>
  </si>
  <si>
    <t>3535 N. 27th Ave.</t>
  </si>
  <si>
    <t>Camelback High School</t>
  </si>
  <si>
    <t>Jessica Archibeque</t>
  </si>
  <si>
    <t>6027647096</t>
  </si>
  <si>
    <t>archibeque@PhoenixUnion.org</t>
  </si>
  <si>
    <t>4612 N. 28th Street</t>
  </si>
  <si>
    <t>Carl Hayden High School</t>
  </si>
  <si>
    <t>Lourdes Martinez</t>
  </si>
  <si>
    <t>6027643117</t>
  </si>
  <si>
    <t>lmartinez@phoenixunion.org</t>
  </si>
  <si>
    <t>3333 W. Roosevelt</t>
  </si>
  <si>
    <t>Central High School</t>
  </si>
  <si>
    <t>Gloria Rodriguez</t>
  </si>
  <si>
    <t>6027647690</t>
  </si>
  <si>
    <t>grodriguez@PhoenixUnion.org</t>
  </si>
  <si>
    <t>4525 N. Central Avenue</t>
  </si>
  <si>
    <t>85012</t>
  </si>
  <si>
    <t>Cesar Chavez High School</t>
  </si>
  <si>
    <t>Veronica Corral</t>
  </si>
  <si>
    <t>6027644076</t>
  </si>
  <si>
    <t>vcorral@PhoenixUnion.org</t>
  </si>
  <si>
    <t>3921 W. Baseline Road</t>
  </si>
  <si>
    <t>Mary Ann Gauna</t>
  </si>
  <si>
    <t>Grill Specialist</t>
  </si>
  <si>
    <t>6027647904</t>
  </si>
  <si>
    <t>gauna@PhoenixUnion.org</t>
  </si>
  <si>
    <t>1645 W. McDowell Road</t>
  </si>
  <si>
    <t>Linda Abril Educational Academy</t>
  </si>
  <si>
    <t>Sherrie Johnson</t>
  </si>
  <si>
    <t>6027640050</t>
  </si>
  <si>
    <t>sjohnson5@phoenixUnion.org</t>
  </si>
  <si>
    <t>3000 N 19th Ave.</t>
  </si>
  <si>
    <t>Maryvale High School</t>
  </si>
  <si>
    <t>Yvonne Zaragoza</t>
  </si>
  <si>
    <t>6027642145</t>
  </si>
  <si>
    <t>yzaragoza@PhoenixUnion.org</t>
  </si>
  <si>
    <t>3415 N. 59th Avenue</t>
  </si>
  <si>
    <t>Metro Tech High School</t>
  </si>
  <si>
    <t>Olivia Armenta</t>
  </si>
  <si>
    <t>6027648199</t>
  </si>
  <si>
    <t>oarmenta@phoenixunion.org</t>
  </si>
  <si>
    <t>1900 W. Thomas Rd</t>
  </si>
  <si>
    <t>Kathy Stewart</t>
  </si>
  <si>
    <t>6027646602</t>
  </si>
  <si>
    <t>kstewart@PhoenixUnion.org</t>
  </si>
  <si>
    <t>1101 E. Thomas</t>
  </si>
  <si>
    <t>Phoenix Coding Academy</t>
  </si>
  <si>
    <t>Ofelia Enciso</t>
  </si>
  <si>
    <t>6027645700</t>
  </si>
  <si>
    <t>oenciso@phoenixunion.org</t>
  </si>
  <si>
    <t>4445 N Central Ave</t>
  </si>
  <si>
    <t>Phoenix Union Bioscience High School</t>
  </si>
  <si>
    <t>Maria Paz</t>
  </si>
  <si>
    <t>6027645607</t>
  </si>
  <si>
    <t>ptmpaz1@PhoenixUnion.ORG</t>
  </si>
  <si>
    <t>512 East Pierce</t>
  </si>
  <si>
    <t>85004</t>
  </si>
  <si>
    <t>Marcus Soto</t>
  </si>
  <si>
    <t>Kitchen Assistant</t>
  </si>
  <si>
    <t>6027649600</t>
  </si>
  <si>
    <t>msoto2@phoenixunion.org</t>
  </si>
  <si>
    <t>3005 E Fillmore Street</t>
  </si>
  <si>
    <t>South Mountain High School</t>
  </si>
  <si>
    <t>Frances Farinas</t>
  </si>
  <si>
    <t>6027645185</t>
  </si>
  <si>
    <t>farinas@PhoenixUnion.org</t>
  </si>
  <si>
    <t>5401 S. 7th Street</t>
  </si>
  <si>
    <t>Trevor Browne High School</t>
  </si>
  <si>
    <t>Jose Valenzuela</t>
  </si>
  <si>
    <t>6027648646</t>
  </si>
  <si>
    <t>jvalenzuela@PhoenixUnion.ORG</t>
  </si>
  <si>
    <t>7402 W. Catalina Dr.</t>
  </si>
  <si>
    <t>Pinon Community School Board</t>
  </si>
  <si>
    <t>Pinon Community School</t>
  </si>
  <si>
    <t>Irene Joe</t>
  </si>
  <si>
    <t>Cook/Supervisor</t>
  </si>
  <si>
    <t>9287252635</t>
  </si>
  <si>
    <t>irene.joe@pcswarriors.com</t>
  </si>
  <si>
    <t>Navajo Route 4</t>
  </si>
  <si>
    <t>86510</t>
  </si>
  <si>
    <t>Pinon Unified District</t>
  </si>
  <si>
    <t>Pinon Accelerated Middle School</t>
  </si>
  <si>
    <t>Gladys Tullie</t>
  </si>
  <si>
    <t>9287252320</t>
  </si>
  <si>
    <t>GTullie@pusdatsa.org</t>
  </si>
  <si>
    <t>1 mile North of Pinon on navajo Rt.41</t>
  </si>
  <si>
    <t>Pinon Elementary School</t>
  </si>
  <si>
    <t>Tonia Bizahaloni</t>
  </si>
  <si>
    <t>9287252220</t>
  </si>
  <si>
    <t>TBizahaloni@pusdatsa.org</t>
  </si>
  <si>
    <t>1 mile north on route 41</t>
  </si>
  <si>
    <t>Pinon High School</t>
  </si>
  <si>
    <t>Jennifer Joe</t>
  </si>
  <si>
    <t>9287252420</t>
  </si>
  <si>
    <t>Jjoe@pusdatsa.org</t>
  </si>
  <si>
    <t>1 mile North of pinon navajo Rt 41</t>
  </si>
  <si>
    <t>Prescott Unified District</t>
  </si>
  <si>
    <t>Granite Mountain Middle School</t>
  </si>
  <si>
    <t>Kim Lehning</t>
  </si>
  <si>
    <t>9287173253</t>
  </si>
  <si>
    <t>kimberly.lehning@prescottschools.com</t>
  </si>
  <si>
    <t>1800 Williamson Valley Rd.</t>
  </si>
  <si>
    <t>86305</t>
  </si>
  <si>
    <t>Brianna Mcclain</t>
  </si>
  <si>
    <t>9287173249</t>
  </si>
  <si>
    <t>brianna.mcclain@prescottschools.com</t>
  </si>
  <si>
    <t>201 Park AVenue</t>
  </si>
  <si>
    <t>86303</t>
  </si>
  <si>
    <t>Taylor Hicks School</t>
  </si>
  <si>
    <t>Debra Cunningham</t>
  </si>
  <si>
    <t>9287173276</t>
  </si>
  <si>
    <t>debra.cunningham@prescottschools.com</t>
  </si>
  <si>
    <t>1845 Campbell Ave</t>
  </si>
  <si>
    <t>86301</t>
  </si>
  <si>
    <t>Red Mesa Unified District</t>
  </si>
  <si>
    <t>Red Mesa Elementary School</t>
  </si>
  <si>
    <t>Charlotte Lee</t>
  </si>
  <si>
    <t>9286564144</t>
  </si>
  <si>
    <t>clee@rmusd.net</t>
  </si>
  <si>
    <t>Hwy 160, Milepost #448</t>
  </si>
  <si>
    <t>Teec Nos Pos</t>
  </si>
  <si>
    <t>86514</t>
  </si>
  <si>
    <t>Red Mesa High School</t>
  </si>
  <si>
    <t>HWY 160, Milepost #448</t>
  </si>
  <si>
    <t>Red Mesa Junior High School</t>
  </si>
  <si>
    <t>Teec Nos POs</t>
  </si>
  <si>
    <t>Round Rock Elementary School</t>
  </si>
  <si>
    <t>Sharon Horse</t>
  </si>
  <si>
    <t>Food Service Worker</t>
  </si>
  <si>
    <t>9287874522</t>
  </si>
  <si>
    <t>shorse@rmusd.net</t>
  </si>
  <si>
    <t>HWY 191, RT. # 12</t>
  </si>
  <si>
    <t>Round Rock</t>
  </si>
  <si>
    <t>86547</t>
  </si>
  <si>
    <t>Riverside Elementary District</t>
  </si>
  <si>
    <t>Kings Ridge School</t>
  </si>
  <si>
    <t>Eva Chalabi</t>
  </si>
  <si>
    <t>CNS Manager</t>
  </si>
  <si>
    <t>6024772780</t>
  </si>
  <si>
    <t>echalabi@resdonline.com</t>
  </si>
  <si>
    <t>3650 S 64th Ln</t>
  </si>
  <si>
    <t>85043</t>
  </si>
  <si>
    <t>Maricopa Institute of Technology</t>
  </si>
  <si>
    <t>CNS Director</t>
  </si>
  <si>
    <t>3900 S. 55th Ave</t>
  </si>
  <si>
    <t>Maricopa Institute of Technology (MIT)</t>
  </si>
  <si>
    <t>Riverside Traditional School</t>
  </si>
  <si>
    <t>1414 S 51st Avenue</t>
  </si>
  <si>
    <t>Roosevelt Elementary District</t>
  </si>
  <si>
    <t>Bernard Black Elementary School</t>
  </si>
  <si>
    <t>Anselma Valdez</t>
  </si>
  <si>
    <t>6023043186</t>
  </si>
  <si>
    <t>anselma.valdez@rsd.k12.az.us</t>
  </si>
  <si>
    <t>6550 South 27th Avenue</t>
  </si>
  <si>
    <t>C J Jorgensen School</t>
  </si>
  <si>
    <t>Jerri Ferro</t>
  </si>
  <si>
    <t>Supervisor</t>
  </si>
  <si>
    <t>6022434830</t>
  </si>
  <si>
    <t>jerri.ferro@rsd.k12.az.us</t>
  </si>
  <si>
    <t>1701 West Roeser Road</t>
  </si>
  <si>
    <t>C O Greenfield School</t>
  </si>
  <si>
    <t>Konnie Baker</t>
  </si>
  <si>
    <t>Production Supervisor</t>
  </si>
  <si>
    <t>6022324244</t>
  </si>
  <si>
    <t>konnie.baker@rsd.k12.az.us</t>
  </si>
  <si>
    <t>7009 South 10th Street</t>
  </si>
  <si>
    <t>85042</t>
  </si>
  <si>
    <t>Cesar E Chavez Community School</t>
  </si>
  <si>
    <t>supervisor</t>
  </si>
  <si>
    <t>4001 South 3rd Street</t>
  </si>
  <si>
    <t>Cloves C Campbell Sr Elementary School</t>
  </si>
  <si>
    <t>6023043174</t>
  </si>
  <si>
    <t>2624 East South Mountain Avenue</t>
  </si>
  <si>
    <t>Ed &amp; Verma Pastor Elementary School</t>
  </si>
  <si>
    <t>Martha Chao</t>
  </si>
  <si>
    <t>6023043164</t>
  </si>
  <si>
    <t>martha.chao@rsd.k12.az.us</t>
  </si>
  <si>
    <t>2101 West Alta Vista Road</t>
  </si>
  <si>
    <t>Ignacio Conchos School</t>
  </si>
  <si>
    <t>Patsy Chavez</t>
  </si>
  <si>
    <t>6022324254</t>
  </si>
  <si>
    <t>patsy.chavez@rsd.k12.az.us</t>
  </si>
  <si>
    <t>1718 West Vineyard Road</t>
  </si>
  <si>
    <t>Irene Lopez School</t>
  </si>
  <si>
    <t>Lourdes Sanchez</t>
  </si>
  <si>
    <t>6022324920</t>
  </si>
  <si>
    <t>lourdes.sanchez@rsd.k12.az.us</t>
  </si>
  <si>
    <t>4610 South 12th Street</t>
  </si>
  <si>
    <t>John F Kennedy Elementary School</t>
  </si>
  <si>
    <t>Berthila Garcia</t>
  </si>
  <si>
    <t>6022324224</t>
  </si>
  <si>
    <t>bertila.garca@rsd.k12.az.us</t>
  </si>
  <si>
    <t>6825 South 10th Street</t>
  </si>
  <si>
    <t>John R Davis School</t>
  </si>
  <si>
    <t>May Fujibayashi</t>
  </si>
  <si>
    <t>6022324934</t>
  </si>
  <si>
    <t>may.fujibayashi@rsd.k12.az.us</t>
  </si>
  <si>
    <t>6209 South 15th Avenue</t>
  </si>
  <si>
    <t>Maxine O Bush Elementary School</t>
  </si>
  <si>
    <t>Angie Valdez</t>
  </si>
  <si>
    <t>6022324264</t>
  </si>
  <si>
    <t>angie.valdez@rsd.k12.az.us</t>
  </si>
  <si>
    <t>602 East Siesta Drive</t>
  </si>
  <si>
    <t>Percy L Julian School</t>
  </si>
  <si>
    <t>David Padilla</t>
  </si>
  <si>
    <t>6022324954</t>
  </si>
  <si>
    <t>david.padilla@rsd.k12.az.us</t>
  </si>
  <si>
    <t>2149 E Carver Drive</t>
  </si>
  <si>
    <t>Southwest Elementary School</t>
  </si>
  <si>
    <t>Kernette Johns</t>
  </si>
  <si>
    <t>6022324276</t>
  </si>
  <si>
    <t>kernette.johns@rsd.k12.az.us</t>
  </si>
  <si>
    <t>1111 West Dobbins Road</t>
  </si>
  <si>
    <t>Sunland Elementary School</t>
  </si>
  <si>
    <t>Joe Olivas</t>
  </si>
  <si>
    <t>6022324964</t>
  </si>
  <si>
    <t>joe.olivas@rsd.k12.az.us</t>
  </si>
  <si>
    <t>5401 South 7th Avenue</t>
  </si>
  <si>
    <t>T G Barr School</t>
  </si>
  <si>
    <t>Sandra Jackson</t>
  </si>
  <si>
    <t>6022324904</t>
  </si>
  <si>
    <t>sandra.jackson@rsd.k12.az.us</t>
  </si>
  <si>
    <t>2041 East Vineyard Road</t>
  </si>
  <si>
    <t>V H Lassen Elementary School</t>
  </si>
  <si>
    <t>Maggie Ibarra</t>
  </si>
  <si>
    <t>6022324214</t>
  </si>
  <si>
    <t>magdalena.ibarra@rsd.k12.az.us</t>
  </si>
  <si>
    <t>909 West Vineyard Road</t>
  </si>
  <si>
    <t>Valley View School</t>
  </si>
  <si>
    <t>Debra Arroyo</t>
  </si>
  <si>
    <t>6022324984</t>
  </si>
  <si>
    <t>debra.arroyo@rsd.k12.az.us</t>
  </si>
  <si>
    <t>8220 South 7th Avenue</t>
  </si>
  <si>
    <t>Rosefield Charter Elementary School, Inc.</t>
  </si>
  <si>
    <t>Imagine Rosefield</t>
  </si>
  <si>
    <t>Cheryl Ferris</t>
  </si>
  <si>
    <t>6233444300</t>
  </si>
  <si>
    <t>cheryl.ferris@imagineschools.org</t>
  </si>
  <si>
    <t>12050 N Bullard Ave.</t>
  </si>
  <si>
    <t>Saddle Mountain Unified School District</t>
  </si>
  <si>
    <t>Ruth Fisher Middle School</t>
  </si>
  <si>
    <t>Dorothy Hernandez</t>
  </si>
  <si>
    <t>6234745102</t>
  </si>
  <si>
    <t>dorothy.hernandez@smusd90.org</t>
  </si>
  <si>
    <t>38201 W. Indian Sch. Rd.</t>
  </si>
  <si>
    <t>Tonopah</t>
  </si>
  <si>
    <t>85354</t>
  </si>
  <si>
    <t>29677 W. Indianola Road</t>
  </si>
  <si>
    <t>Tonopah Valley High School</t>
  </si>
  <si>
    <t>38201 W. Indian School Road</t>
  </si>
  <si>
    <t>Winters Well Elementary School</t>
  </si>
  <si>
    <t>35220 W Buckeye Road</t>
  </si>
  <si>
    <t>Safford Unified District</t>
  </si>
  <si>
    <t>Dorothy Stinson School</t>
  </si>
  <si>
    <t>Susan Carrasaco</t>
  </si>
  <si>
    <t>Secretary/Receptionist</t>
  </si>
  <si>
    <t>9283487006</t>
  </si>
  <si>
    <t>scarrasco@saffordusd.com</t>
  </si>
  <si>
    <t>2013 8th avenue</t>
  </si>
  <si>
    <t>85546</t>
  </si>
  <si>
    <t>Lafe Nelson School</t>
  </si>
  <si>
    <t>Susan Carrasco</t>
  </si>
  <si>
    <t>1100 10th avenue</t>
  </si>
  <si>
    <t>Mt Graham High School</t>
  </si>
  <si>
    <t>300 W Discovery Park Blvd</t>
  </si>
  <si>
    <t>Ruth Powell Elementary School</t>
  </si>
  <si>
    <t>1041 S. 14th  Ave</t>
  </si>
  <si>
    <t>Safford High School</t>
  </si>
  <si>
    <t>1400 11th Avenue</t>
  </si>
  <si>
    <t>Safford Middle School</t>
  </si>
  <si>
    <t>sms_foods@saffordusd.com</t>
  </si>
  <si>
    <t>1067 8th Ave.</t>
  </si>
  <si>
    <t>Salt River Pima-Maricopa  Community Schools</t>
  </si>
  <si>
    <t>Early Childhood Education Center</t>
  </si>
  <si>
    <t>Shannon Reina</t>
  </si>
  <si>
    <t>4803622077</t>
  </si>
  <si>
    <t>shannon.reina@saltriverschools.org</t>
  </si>
  <si>
    <t>4815 N. Center</t>
  </si>
  <si>
    <t>85256</t>
  </si>
  <si>
    <t>Salt River Elementary School</t>
  </si>
  <si>
    <t>11562 East Highland Avenue</t>
  </si>
  <si>
    <t>San Carlos Unified District</t>
  </si>
  <si>
    <t>Rice Elementary School</t>
  </si>
  <si>
    <t>Orzella Sam</t>
  </si>
  <si>
    <t>Head Cook</t>
  </si>
  <si>
    <t>9284752315</t>
  </si>
  <si>
    <t>o.sam@sancarlos.k12.az.us</t>
  </si>
  <si>
    <t>100 San Carlos Avenue</t>
  </si>
  <si>
    <t>85550</t>
  </si>
  <si>
    <t>San Carlos High School</t>
  </si>
  <si>
    <t>Rose Dosela</t>
  </si>
  <si>
    <t>9284752378</t>
  </si>
  <si>
    <t>rosedosela@yahoo.com</t>
  </si>
  <si>
    <t>Highway 70, Mile Post 270</t>
  </si>
  <si>
    <t>San Carlos Middle School</t>
  </si>
  <si>
    <t>o.sam@sancarlos.12.az.us</t>
  </si>
  <si>
    <t>99 San Carlos Avenue</t>
  </si>
  <si>
    <t>Santa Cruz Valley Unified District</t>
  </si>
  <si>
    <t>Rio Rico High School</t>
  </si>
  <si>
    <t>Benito Zamudio</t>
  </si>
  <si>
    <t>5202818282</t>
  </si>
  <si>
    <t>bzamudio@scv35.org</t>
  </si>
  <si>
    <t>590 Camino Lito Galindo</t>
  </si>
  <si>
    <t>85648</t>
  </si>
  <si>
    <t>Scholars Academy Sunnyslope</t>
  </si>
  <si>
    <t>Dena Spar</t>
  </si>
  <si>
    <t>Operations Manager</t>
  </si>
  <si>
    <t>6022918698</t>
  </si>
  <si>
    <t>dspar@scholarsphoenix.com</t>
  </si>
  <si>
    <t>1055 E. Hearn Rd</t>
  </si>
  <si>
    <t>Scottsdale Unified District</t>
  </si>
  <si>
    <t>Ahwatukee Foothills Family YMCA</t>
  </si>
  <si>
    <t>Brian Haenel</t>
  </si>
  <si>
    <t>4804843616</t>
  </si>
  <si>
    <t>bhaenel@susd.org</t>
  </si>
  <si>
    <t>1030 E Liberty Ln.</t>
  </si>
  <si>
    <t>85048</t>
  </si>
  <si>
    <t>Anasazi Elementary</t>
  </si>
  <si>
    <t>Patti Bilbrey</t>
  </si>
  <si>
    <t>Director - Nutrition Services</t>
  </si>
  <si>
    <t>4804846208</t>
  </si>
  <si>
    <t>pbilbrey@susd.org</t>
  </si>
  <si>
    <t>12121 N. 124th Street</t>
  </si>
  <si>
    <t>85259</t>
  </si>
  <si>
    <t>Arcadia High School</t>
  </si>
  <si>
    <t>4703 E. Indian School Road</t>
  </si>
  <si>
    <t>Boys &amp; Girls Club - Barker Branch</t>
  </si>
  <si>
    <t>2311 N Miller Rd</t>
  </si>
  <si>
    <t>85257</t>
  </si>
  <si>
    <t>Boys &amp; Girls Club - Gilbert Branch</t>
  </si>
  <si>
    <t>44 N Oak St.</t>
  </si>
  <si>
    <t>85233</t>
  </si>
  <si>
    <t>Boys &amp; Girls Club - Grant Woods Branch</t>
  </si>
  <si>
    <t>221 W 6th Ave</t>
  </si>
  <si>
    <t>Boys &amp; Girls Club - Ladmo</t>
  </si>
  <si>
    <t>715 W 5th St</t>
  </si>
  <si>
    <t>85281</t>
  </si>
  <si>
    <t>Boys &amp; Girls Club - North Tempe Branch</t>
  </si>
  <si>
    <t>1555 N Bridalwreath St</t>
  </si>
  <si>
    <t>Boys &amp; Girls Club - Red Mountain Branch</t>
  </si>
  <si>
    <t>11725 E Indian School Rd.</t>
  </si>
  <si>
    <t>Boys &amp; Girls Club - Superstition Mountain Branch</t>
  </si>
  <si>
    <t>1755 N Idaho Rd.</t>
  </si>
  <si>
    <t>85119</t>
  </si>
  <si>
    <t>Boys &amp; Girls Club of Guadalupe</t>
  </si>
  <si>
    <t>9225 S Avenida del Yaqui</t>
  </si>
  <si>
    <t>85283</t>
  </si>
  <si>
    <t>Boys &amp; Girls Club of Sacaton</t>
  </si>
  <si>
    <t>116 S Holly St</t>
  </si>
  <si>
    <t>85147</t>
  </si>
  <si>
    <t>Boys &amp; Girls Clubs of Scottsdale - Lehi</t>
  </si>
  <si>
    <t>1231 E Oak St</t>
  </si>
  <si>
    <t>Boys &amp; Girls Clubs of the East Valley - Gila River Branch Komatke (Teen Center S</t>
  </si>
  <si>
    <t>5047 W Pecos Rd</t>
  </si>
  <si>
    <t>Chandler/Gilbert Family YMCA</t>
  </si>
  <si>
    <t>1655 E Frye Rd</t>
  </si>
  <si>
    <t>Chaparral High School</t>
  </si>
  <si>
    <t>Director- Nutrition Services</t>
  </si>
  <si>
    <t>6935 E. Gold Dust Ave.</t>
  </si>
  <si>
    <t>85253</t>
  </si>
  <si>
    <t>Cherokee Elementary School</t>
  </si>
  <si>
    <t>8801 N 56th St</t>
  </si>
  <si>
    <t>Paradise Valley</t>
  </si>
  <si>
    <t>Cheyenne Traditional School</t>
  </si>
  <si>
    <t>13636 N. 100th St</t>
  </si>
  <si>
    <t>85260</t>
  </si>
  <si>
    <t>Cochise Elementary School</t>
  </si>
  <si>
    <t>9451 N 84th St</t>
  </si>
  <si>
    <t>85258</t>
  </si>
  <si>
    <t>Cocopah Middle School</t>
  </si>
  <si>
    <t>6615 E. Cholla St</t>
  </si>
  <si>
    <t>85254</t>
  </si>
  <si>
    <t>Copper Ridge School</t>
  </si>
  <si>
    <t>10101 E. Thompson Peak Pkwy</t>
  </si>
  <si>
    <t>85255</t>
  </si>
  <si>
    <t>Coronado High School</t>
  </si>
  <si>
    <t>7501 E. Virginia Ave.</t>
  </si>
  <si>
    <t>Desert Canyon Elementary</t>
  </si>
  <si>
    <t>10203 E. McDowell Mountain Ranch Rd.</t>
  </si>
  <si>
    <t>Desert Canyon Middle School</t>
  </si>
  <si>
    <t>10203 E. McDowell Mountain Ranch Rd</t>
  </si>
  <si>
    <t>Desert Mountain High School</t>
  </si>
  <si>
    <t>12575 E. Via Linda</t>
  </si>
  <si>
    <t>85250</t>
  </si>
  <si>
    <t>Echo Canyon K-8</t>
  </si>
  <si>
    <t>4330 N 62nd St</t>
  </si>
  <si>
    <t>85251</t>
  </si>
  <si>
    <t>Hohokam Elementary School</t>
  </si>
  <si>
    <t>8451 E Oak St</t>
  </si>
  <si>
    <t>Hopi Elementary School</t>
  </si>
  <si>
    <t>5110 E Lafayette Blvd</t>
  </si>
  <si>
    <t>Ingleside Middle School</t>
  </si>
  <si>
    <t>5402 E Osborn Rd</t>
  </si>
  <si>
    <t>Kiva Elementary School</t>
  </si>
  <si>
    <t>6911 E. McDonald Drive</t>
  </si>
  <si>
    <t>Laguna Elementary School</t>
  </si>
  <si>
    <t>10475 E Lakeview Dr</t>
  </si>
  <si>
    <t>Mohave Middle School</t>
  </si>
  <si>
    <t>5520 N 86th St</t>
  </si>
  <si>
    <t>Mountainside Middle School</t>
  </si>
  <si>
    <t>11256 N. 128 th St.</t>
  </si>
  <si>
    <t>Navajo Elementary School</t>
  </si>
  <si>
    <t>4525 N. Granite Reef Road</t>
  </si>
  <si>
    <t>Oak Learning Academy</t>
  </si>
  <si>
    <t>7501 E Oak St</t>
  </si>
  <si>
    <t>Pima Elementary School</t>
  </si>
  <si>
    <t>8330 E Osborn Road</t>
  </si>
  <si>
    <t>6320 N. 82nd Street</t>
  </si>
  <si>
    <t>Redfield Elementary School</t>
  </si>
  <si>
    <t>9181 E. Refield Road</t>
  </si>
  <si>
    <t>Saguaro High School</t>
  </si>
  <si>
    <t>6250 N. 82nd Street</t>
  </si>
  <si>
    <t>Scottsdale United Methodist Daycare (SFSP)</t>
  </si>
  <si>
    <t>4140 N Miller Rd</t>
  </si>
  <si>
    <t>Scottsdale- Paradise Valley Family YMCA</t>
  </si>
  <si>
    <t>6869 E Shea Blvd.</t>
  </si>
  <si>
    <t>Sequoya Elementary School</t>
  </si>
  <si>
    <t>11808 N 64 th St.</t>
  </si>
  <si>
    <t>Southwest Valley YMCA</t>
  </si>
  <si>
    <t>2919 N Litchfield Rd.</t>
  </si>
  <si>
    <t>Tavan Elementary School</t>
  </si>
  <si>
    <t>4610 E. Osborn Road</t>
  </si>
  <si>
    <t>Tonalea K-8</t>
  </si>
  <si>
    <t>6720 E Continental Drive</t>
  </si>
  <si>
    <t>Valley of the Sun Tempe Family YMCA</t>
  </si>
  <si>
    <t>2020 S. Rural Rd</t>
  </si>
  <si>
    <t>tempe</t>
  </si>
  <si>
    <t>YMCA - Mesa</t>
  </si>
  <si>
    <t>1807 S Sunview</t>
  </si>
  <si>
    <t>Seba Dalkai Boarding School</t>
  </si>
  <si>
    <t>Seba Dalkai School</t>
  </si>
  <si>
    <t>Orlinda Cly</t>
  </si>
  <si>
    <t>9286573208</t>
  </si>
  <si>
    <t>orlinda.cly@bie.edu</t>
  </si>
  <si>
    <t>45 miles North of Winslow State Hiway 87</t>
  </si>
  <si>
    <t>86047</t>
  </si>
  <si>
    <t>Seligman Unified District</t>
  </si>
  <si>
    <t>Seligman Elementary School</t>
  </si>
  <si>
    <t>Sally Dexter</t>
  </si>
  <si>
    <t>9282164123</t>
  </si>
  <si>
    <t>sdexter@seligman.12.az.us</t>
  </si>
  <si>
    <t>54255 N. Main Street</t>
  </si>
  <si>
    <t>Seligman</t>
  </si>
  <si>
    <t>86337</t>
  </si>
  <si>
    <t>Seligman High School</t>
  </si>
  <si>
    <t>sdexter@seligman.k12.az.us</t>
  </si>
  <si>
    <t>54255  N. Main Street</t>
  </si>
  <si>
    <t>Show Low Unified District</t>
  </si>
  <si>
    <t>Nikolaus Homestead Elementary School</t>
  </si>
  <si>
    <t>Ginger Bishop</t>
  </si>
  <si>
    <t>Interim Director of Child Nutrition</t>
  </si>
  <si>
    <t>9285376014</t>
  </si>
  <si>
    <t>ginger.bishop@showlow.education</t>
  </si>
  <si>
    <t>761 E. McNeil</t>
  </si>
  <si>
    <t>85901</t>
  </si>
  <si>
    <t>Sierra Vista Unified District</t>
  </si>
  <si>
    <t>Carmichael Elementary School</t>
  </si>
  <si>
    <t>B. Sarina Lawrence</t>
  </si>
  <si>
    <t>Food Service Liaison</t>
  </si>
  <si>
    <t>5205152724</t>
  </si>
  <si>
    <t>bryndle.lawrence@svps.k12.az.us</t>
  </si>
  <si>
    <t>701 N.E. Carmichael Avenue</t>
  </si>
  <si>
    <t>85635</t>
  </si>
  <si>
    <t>Skyline Schools, Inc.</t>
  </si>
  <si>
    <t>AZ Compass Prep School</t>
  </si>
  <si>
    <t>Robert Dreger</t>
  </si>
  <si>
    <t>Foodservice Director</t>
  </si>
  <si>
    <t>8772252118</t>
  </si>
  <si>
    <t>rdreger@skylineschools.com</t>
  </si>
  <si>
    <t>2020 N. Arizona Avenue</t>
  </si>
  <si>
    <t>Skyline D5</t>
  </si>
  <si>
    <t>255 E. Riggs Road</t>
  </si>
  <si>
    <t>Skyline Prep High School</t>
  </si>
  <si>
    <t>7500 s. 40th street</t>
  </si>
  <si>
    <t>South Phoenix Prep and Arts Academy</t>
  </si>
  <si>
    <t>Foo</t>
  </si>
  <si>
    <t>7450 s. 40th street</t>
  </si>
  <si>
    <t>phoenix</t>
  </si>
  <si>
    <t>South Valley Prep and Arts School</t>
  </si>
  <si>
    <t>7470 s. 40th street</t>
  </si>
  <si>
    <t>Vector Prep and Arts Academy</t>
  </si>
  <si>
    <t>Southwest Leadership Academy</t>
  </si>
  <si>
    <t>Vincent Pellegrino</t>
  </si>
  <si>
    <t>Compliance Officer</t>
  </si>
  <si>
    <t>6022652000</t>
  </si>
  <si>
    <t>vincent.pellegrino@rop.com</t>
  </si>
  <si>
    <t>4301 W. Fillmore St.</t>
  </si>
  <si>
    <t>Success School</t>
  </si>
  <si>
    <t>Arizona Charter Academy</t>
  </si>
  <si>
    <t>Yesenia Tran</t>
  </si>
  <si>
    <t>6239744959</t>
  </si>
  <si>
    <t>ytran@azcharter.com</t>
  </si>
  <si>
    <t>16025 N. Dysart Rd.</t>
  </si>
  <si>
    <t>85374</t>
  </si>
  <si>
    <t>Synergy Public School, Inc.</t>
  </si>
  <si>
    <t>Synergy Public School</t>
  </si>
  <si>
    <t>Lori Weiss</t>
  </si>
  <si>
    <t>4804161070</t>
  </si>
  <si>
    <t>lori.weiss@synergypublicschools.com</t>
  </si>
  <si>
    <t>2701 W. Bethany Home Road</t>
  </si>
  <si>
    <t>Telesis Center for Learning, Inc.</t>
  </si>
  <si>
    <t>Telesis Preparatory</t>
  </si>
  <si>
    <t>Eve Ybarra</t>
  </si>
  <si>
    <t>9288558661</t>
  </si>
  <si>
    <t>ybarra@telesis-academy.org</t>
  </si>
  <si>
    <t>2598  Starline Lane</t>
  </si>
  <si>
    <t>86403</t>
  </si>
  <si>
    <t>Tempe School District</t>
  </si>
  <si>
    <t>Aguilar School</t>
  </si>
  <si>
    <t>Emma Kitzman</t>
  </si>
  <si>
    <t>Nutritional Services Director</t>
  </si>
  <si>
    <t>4806421541</t>
  </si>
  <si>
    <t>emma.kitzman@tempeschools.org</t>
  </si>
  <si>
    <t>Arredondo Elementary School</t>
  </si>
  <si>
    <t>Director of Nutritional Services</t>
  </si>
  <si>
    <t>Arredondo School</t>
  </si>
  <si>
    <t>85282</t>
  </si>
  <si>
    <t>Broadmor Elementary School</t>
  </si>
  <si>
    <t>Broadmor School</t>
  </si>
  <si>
    <t>Carminati School</t>
  </si>
  <si>
    <t>Connolly Middle School</t>
  </si>
  <si>
    <t>Curry Elementary School</t>
  </si>
  <si>
    <t>Curry School</t>
  </si>
  <si>
    <t>Fees College Preparatory Middle School</t>
  </si>
  <si>
    <t>1600 E Watson Dr</t>
  </si>
  <si>
    <t>Flora Thew Elementary School</t>
  </si>
  <si>
    <t>Flora Thew School</t>
  </si>
  <si>
    <t>Frank Elementary School</t>
  </si>
  <si>
    <t>Frank School</t>
  </si>
  <si>
    <t>Fuller Elementary School</t>
  </si>
  <si>
    <t>Fuller School</t>
  </si>
  <si>
    <t>Gililland Middle School</t>
  </si>
  <si>
    <t>Holdeman Elementary School</t>
  </si>
  <si>
    <t>Holdeman Elementary</t>
  </si>
  <si>
    <t>Hudson Elementary School</t>
  </si>
  <si>
    <t>Hudson School</t>
  </si>
  <si>
    <t>Laird Elementary School</t>
  </si>
  <si>
    <t>Director of Nutritional services</t>
  </si>
  <si>
    <t>McKemy Academy of International  Studies</t>
  </si>
  <si>
    <t>2250 S. College Ave.</t>
  </si>
  <si>
    <t>Meyer Montessori</t>
  </si>
  <si>
    <t>Director of Nutrition Services</t>
  </si>
  <si>
    <t>emma.kitzman@temepschools.org</t>
  </si>
  <si>
    <t>2615 S. Dorsey Ln</t>
  </si>
  <si>
    <t>Nevitt Elementary School</t>
  </si>
  <si>
    <t>Nevitt School</t>
  </si>
  <si>
    <t>Rover Elementary School</t>
  </si>
  <si>
    <t>Rover School</t>
  </si>
  <si>
    <t>Scales Technology Academy</t>
  </si>
  <si>
    <t>Scales School</t>
  </si>
  <si>
    <t>Ward Traditional Academy</t>
  </si>
  <si>
    <t>Wood School</t>
  </si>
  <si>
    <t>Tolleson Elementary District</t>
  </si>
  <si>
    <t>Arizona Desert Elementary School</t>
  </si>
  <si>
    <t>Dr. Myriam Roa</t>
  </si>
  <si>
    <t>Executive Director of Business Services</t>
  </si>
  <si>
    <t>6235333930</t>
  </si>
  <si>
    <t>mroa@tesd.k12.az.us</t>
  </si>
  <si>
    <t>8803 W. Van Buren Street</t>
  </si>
  <si>
    <t>Tolleson, AZ</t>
  </si>
  <si>
    <t>Desert Oasis Elementary School</t>
  </si>
  <si>
    <t>8802 W. McDowell Rd.</t>
  </si>
  <si>
    <t>Esther Angulo Community Center</t>
  </si>
  <si>
    <t>Laura Alvarez</t>
  </si>
  <si>
    <t>Director of Dining Services</t>
  </si>
  <si>
    <t>6235333908</t>
  </si>
  <si>
    <t>laalvarez@tesd17.org</t>
  </si>
  <si>
    <t>9555 W. Van Buren St.</t>
  </si>
  <si>
    <t>Porfirio H. Gonzales Elementary School</t>
  </si>
  <si>
    <t>mroa@tesd17.org</t>
  </si>
  <si>
    <t>9401 W. Garfield</t>
  </si>
  <si>
    <t>Sheely Farms Elementary School</t>
  </si>
  <si>
    <t>9450 W. Encanto Blvd.</t>
  </si>
  <si>
    <t>Tolleson Parks and Recreation Center</t>
  </si>
  <si>
    <t>9251 W. Washington St.</t>
  </si>
  <si>
    <t>Tolleson Union High School District</t>
  </si>
  <si>
    <t>Copper Canyon High School</t>
  </si>
  <si>
    <t>Lorre Vega</t>
  </si>
  <si>
    <t>6234784843</t>
  </si>
  <si>
    <t>lorre.vega@tuhsd.org</t>
  </si>
  <si>
    <t>9126 W. Camelback Rd</t>
  </si>
  <si>
    <t>La Joya Community High School</t>
  </si>
  <si>
    <t>Teri Winburn</t>
  </si>
  <si>
    <t>6234784457</t>
  </si>
  <si>
    <t>teri.winburn@tuhsd.org</t>
  </si>
  <si>
    <t>11650 West Whyman Ave.</t>
  </si>
  <si>
    <t>Sierra Linda High School</t>
  </si>
  <si>
    <t>Mayra Peralta</t>
  </si>
  <si>
    <t>6234747757</t>
  </si>
  <si>
    <t>mayra.peralta@tuhsd.org</t>
  </si>
  <si>
    <t>3434 South 67th Avenue</t>
  </si>
  <si>
    <t>Tolleson Union High School</t>
  </si>
  <si>
    <t>6234784236</t>
  </si>
  <si>
    <t>9419 West Van Buren</t>
  </si>
  <si>
    <t>West Point High School</t>
  </si>
  <si>
    <t>Karen Chase</t>
  </si>
  <si>
    <t>6234748738</t>
  </si>
  <si>
    <t>karen.chase@tuhsd.org</t>
  </si>
  <si>
    <t>11620 W Encanto</t>
  </si>
  <si>
    <t>Westview High School</t>
  </si>
  <si>
    <t>OPS Manager</t>
  </si>
  <si>
    <t>6234784633</t>
  </si>
  <si>
    <t>10850 West Garden Lakes Parkway</t>
  </si>
  <si>
    <t>Tombstone Unified District</t>
  </si>
  <si>
    <t>Huachuca City School</t>
  </si>
  <si>
    <t>Jeremy Summers</t>
  </si>
  <si>
    <t>Child Nutrition Specialist</t>
  </si>
  <si>
    <t>5204572217</t>
  </si>
  <si>
    <t>jsummers@tombstone.k12.az.us</t>
  </si>
  <si>
    <t>100 School Dr</t>
  </si>
  <si>
    <t>Huachuca City</t>
  </si>
  <si>
    <t>85616</t>
  </si>
  <si>
    <t>Tombstone High School</t>
  </si>
  <si>
    <t>1211 N. Yellowjacket Way</t>
  </si>
  <si>
    <t>Tombstone</t>
  </si>
  <si>
    <t>85638</t>
  </si>
  <si>
    <t>Walter J Meyer School</t>
  </si>
  <si>
    <t>411 N. 9th Street</t>
  </si>
  <si>
    <t>Torah Day School of Phoenix</t>
  </si>
  <si>
    <t>Gaby Friedman</t>
  </si>
  <si>
    <t>Administrator/Vice President</t>
  </si>
  <si>
    <t>6028093011</t>
  </si>
  <si>
    <t>gmfriedman@gmail.com</t>
  </si>
  <si>
    <t>1118 W. Glendale Ave</t>
  </si>
  <si>
    <t>85021</t>
  </si>
  <si>
    <t>Tuba City Unified School District #15</t>
  </si>
  <si>
    <t>Dzil Libei Elementary School</t>
  </si>
  <si>
    <t>Delores Roan</t>
  </si>
  <si>
    <t>Food and Nutrition Secretary</t>
  </si>
  <si>
    <t>9282831120</t>
  </si>
  <si>
    <t>droan@tcusd.org</t>
  </si>
  <si>
    <t>Hwy 89 Mile Post 462</t>
  </si>
  <si>
    <t>86020</t>
  </si>
  <si>
    <t>Nizhoni Accelerated Academy</t>
  </si>
  <si>
    <t>Food and Nutrition Secetary</t>
  </si>
  <si>
    <t>Tuba City Unified School District</t>
  </si>
  <si>
    <t>86045</t>
  </si>
  <si>
    <t>Tsinaabaas Habitiin Elementary School</t>
  </si>
  <si>
    <t>Hwy 89 mile post # 499</t>
  </si>
  <si>
    <t>Gap</t>
  </si>
  <si>
    <t>Tuba City Elementary School</t>
  </si>
  <si>
    <t>Corner of Fir and Main St to Left</t>
  </si>
  <si>
    <t>Tucson Unified District</t>
  </si>
  <si>
    <t>Alice Vail Middle School</t>
  </si>
  <si>
    <t>Lindsay Aguilar</t>
  </si>
  <si>
    <t>Director of Food Services</t>
  </si>
  <si>
    <t>5202254700</t>
  </si>
  <si>
    <t>lindsay.aguilar@tusd1.org</t>
  </si>
  <si>
    <t>5350 E. 16th St.</t>
  </si>
  <si>
    <t>85711</t>
  </si>
  <si>
    <t>Anna Henry Elementary School</t>
  </si>
  <si>
    <t>650 North Igo Way</t>
  </si>
  <si>
    <t>85710</t>
  </si>
  <si>
    <t>Anna Lawrence Intermediate School</t>
  </si>
  <si>
    <t>4850 W. Jeffery Rd.</t>
  </si>
  <si>
    <t>85746</t>
  </si>
  <si>
    <t>Annie Kellond Elementary School</t>
  </si>
  <si>
    <t>6606 E. Lehigh Dr.</t>
  </si>
  <si>
    <t>Blenman Elementary School</t>
  </si>
  <si>
    <t>1695 N. Country Club</t>
  </si>
  <si>
    <t>85716</t>
  </si>
  <si>
    <t>Bloom Elementary</t>
  </si>
  <si>
    <t>8310 E. Tucson</t>
  </si>
  <si>
    <t>85715</t>
  </si>
  <si>
    <t>Bonillas Elementary Basic Curriculum Magnet School</t>
  </si>
  <si>
    <t>4757 E. Winsett</t>
  </si>
  <si>
    <t>Booth-Fickett Math/Science Magnet School</t>
  </si>
  <si>
    <t>450 S. Montego Dr.</t>
  </si>
  <si>
    <t>Borman Elementary School</t>
  </si>
  <si>
    <t>6630 Lightning Dr.</t>
  </si>
  <si>
    <t>85708</t>
  </si>
  <si>
    <t>Borton Primary Magnet School</t>
  </si>
  <si>
    <t>700 E. 22nd St.</t>
  </si>
  <si>
    <t>Boys &amp; Girls Club of Tucson - Morton Branch</t>
  </si>
  <si>
    <t>Paige Spalding</t>
  </si>
  <si>
    <t>Site Supervisor - Satellite Liason</t>
  </si>
  <si>
    <t>paige.spalding@tusd1.org</t>
  </si>
  <si>
    <t>3155 East Grant Road</t>
  </si>
  <si>
    <t>C E Rose Elementary School</t>
  </si>
  <si>
    <t>710 W. Michigan Dr.</t>
  </si>
  <si>
    <t>85714</t>
  </si>
  <si>
    <t>Carrillo Intermediate Magnet School</t>
  </si>
  <si>
    <t>440 S. Main Ave.</t>
  </si>
  <si>
    <t>85701</t>
  </si>
  <si>
    <t>Catalina High School</t>
  </si>
  <si>
    <t>3645 E. Pima</t>
  </si>
  <si>
    <t>Cavett Elementary School</t>
  </si>
  <si>
    <t>2120 E. Naco Vista Dr.</t>
  </si>
  <si>
    <t>Cholla High School</t>
  </si>
  <si>
    <t>2001 W. Starr Pass Blvd.</t>
  </si>
  <si>
    <t>Food Services Director</t>
  </si>
  <si>
    <t>3900 N. Bear Canyon Rd.</t>
  </si>
  <si>
    <t>85749</t>
  </si>
  <si>
    <t>Cragin Elementary School</t>
  </si>
  <si>
    <t>2945 N. Tucson Blvd.</t>
  </si>
  <si>
    <t>Davidson Elementary School</t>
  </si>
  <si>
    <t>3950 E. Paradise Falls Dr.</t>
  </si>
  <si>
    <t>Davis Bilingual Magnet School</t>
  </si>
  <si>
    <t>500 W. St. Mary's Rd.</t>
  </si>
  <si>
    <t>Dietz K-8 School</t>
  </si>
  <si>
    <t>7575 E. Palma</t>
  </si>
  <si>
    <t>Doolen Middle School</t>
  </si>
  <si>
    <t>2400 N. Country Club</t>
  </si>
  <si>
    <t>Drachman Primary Magnet School</t>
  </si>
  <si>
    <t>1085 S. 10th Ave.</t>
  </si>
  <si>
    <t>Dunham Elementary School</t>
  </si>
  <si>
    <t>9850 E. 29th St.</t>
  </si>
  <si>
    <t>Faith Lutheran School</t>
  </si>
  <si>
    <t>3925 E 5th St</t>
  </si>
  <si>
    <t>Food Service Central Kitchen - SFSP/At-Risk Only Site - Tucson Unified District</t>
  </si>
  <si>
    <t>Stephen Protz</t>
  </si>
  <si>
    <t>stephen.protz@tusd1.org</t>
  </si>
  <si>
    <t>2150 E 15th St</t>
  </si>
  <si>
    <t>Ford Elementary</t>
  </si>
  <si>
    <t>8001 E. Stella Rd.</t>
  </si>
  <si>
    <t>Frances J Warren Elementary School</t>
  </si>
  <si>
    <t>3505 W. Milton Rd</t>
  </si>
  <si>
    <t>Freedom Park Center</t>
  </si>
  <si>
    <t>5000 E. 29th Street</t>
  </si>
  <si>
    <t>Fruchthendler Elementary School</t>
  </si>
  <si>
    <t>7470 E. Cloud Rd.</t>
  </si>
  <si>
    <t>Gale Elementary School</t>
  </si>
  <si>
    <t>678 S. Gollob Rd</t>
  </si>
  <si>
    <t>Gridley Middle School</t>
  </si>
  <si>
    <t>350 S. Harrison Rd.</t>
  </si>
  <si>
    <t>Harold Steele Elementary School</t>
  </si>
  <si>
    <t>700 S. Sarnoff</t>
  </si>
  <si>
    <t>Harriet Johnson Primary School</t>
  </si>
  <si>
    <t>6060 S. Joseph Ave.</t>
  </si>
  <si>
    <t>Henry Hank Oyama</t>
  </si>
  <si>
    <t>2700 S. LaCholla Blvd.</t>
  </si>
  <si>
    <t>Holladay Intermediate Magnet School</t>
  </si>
  <si>
    <t>1110 E. 33rd St.</t>
  </si>
  <si>
    <t>Hollinger K-8 School</t>
  </si>
  <si>
    <t>150 W. Ajo Way</t>
  </si>
  <si>
    <t>Holmes Tuttle - B&amp;G Clubhouse</t>
  </si>
  <si>
    <t>2585 E. 36th St</t>
  </si>
  <si>
    <t>Howell Peter Elementary</t>
  </si>
  <si>
    <t>401 N. Irving</t>
  </si>
  <si>
    <t>Hudlow Elementary School</t>
  </si>
  <si>
    <t>502 N. Caribe</t>
  </si>
  <si>
    <t>Ida Flood Dodge Traditional Middle Magnet School</t>
  </si>
  <si>
    <t>5831 E. Pima St.</t>
  </si>
  <si>
    <t>Innovation Tech High School</t>
  </si>
  <si>
    <t>FS Director</t>
  </si>
  <si>
    <t>3300 S. Park Avenue</t>
  </si>
  <si>
    <t>Irene Erickson Elementary School</t>
  </si>
  <si>
    <t>6750 E. Stella Rd.</t>
  </si>
  <si>
    <t>Jim and Vickie Click - B&amp;G Clubhouse</t>
  </si>
  <si>
    <t>1935 S. Columbus Blvd</t>
  </si>
  <si>
    <t>John B Wright Elementary School</t>
  </si>
  <si>
    <t>4311 E. Linden</t>
  </si>
  <si>
    <t>John E White Elementary School</t>
  </si>
  <si>
    <t>2315 W. Canada St.</t>
  </si>
  <si>
    <t>John Valenzuela Youth Center</t>
  </si>
  <si>
    <t>1550 S 6th Avenue</t>
  </si>
  <si>
    <t>Laura N. Banks Elementary</t>
  </si>
  <si>
    <t>3200 S. Lead Flower</t>
  </si>
  <si>
    <t>Lineweaver Elementary School</t>
  </si>
  <si>
    <t>461 S. Bryant</t>
  </si>
  <si>
    <t>Lynn Urquides</t>
  </si>
  <si>
    <t>1573 W. Ajo Way</t>
  </si>
  <si>
    <t>Magee Middle School</t>
  </si>
  <si>
    <t>8300 East Speedway Blvd.</t>
  </si>
  <si>
    <t>Maldonado Amelia Elementary School</t>
  </si>
  <si>
    <t>3535 West Messala Way</t>
  </si>
  <si>
    <t>Mansfeld Middle Magnet School</t>
  </si>
  <si>
    <t>1300 E. Sixth Street</t>
  </si>
  <si>
    <t>Tuscon</t>
  </si>
  <si>
    <t>Manzo Elementary School</t>
  </si>
  <si>
    <t>855 N. Melrose</t>
  </si>
  <si>
    <t>85745</t>
  </si>
  <si>
    <t>Marshall Elementary School</t>
  </si>
  <si>
    <t>9066 E. 29th Street</t>
  </si>
  <si>
    <t>Mary Meredith K-12 School</t>
  </si>
  <si>
    <t>755 N. Magnolia</t>
  </si>
  <si>
    <t>McCorkle PK-8</t>
  </si>
  <si>
    <t>4455 S. Mission Rd.</t>
  </si>
  <si>
    <t>Miles-Exploratory Learning Center</t>
  </si>
  <si>
    <t>1400 East Broadway Blvd.</t>
  </si>
  <si>
    <t>Miller Elementary School</t>
  </si>
  <si>
    <t>6951 S. Camino De La Tierra</t>
  </si>
  <si>
    <t>Mission View Elementary School</t>
  </si>
  <si>
    <t>2600 South Eighth Avenue</t>
  </si>
  <si>
    <t>Morgan Maxwell School</t>
  </si>
  <si>
    <t>2802 W. Anklam Rd.</t>
  </si>
  <si>
    <t>Myers-Ganoung Elementary School</t>
  </si>
  <si>
    <t>5000 E. Andrew</t>
  </si>
  <si>
    <t>Ochoa Elementary School</t>
  </si>
  <si>
    <t>101 West 25th Street</t>
  </si>
  <si>
    <t>Palo Verde High Magnet School</t>
  </si>
  <si>
    <t>1302 South Avenida Vega</t>
  </si>
  <si>
    <t>Pascua Yaqui - B&amp;G Clubhouse</t>
  </si>
  <si>
    <t>5010 W. Calle Torim</t>
  </si>
  <si>
    <t>85757</t>
  </si>
  <si>
    <t>Pistor Middle School</t>
  </si>
  <si>
    <t>5455 South Cardinal Ave.</t>
  </si>
  <si>
    <t>Project More High School</t>
  </si>
  <si>
    <t>440 S. Park</t>
  </si>
  <si>
    <t>Pueblo Gardens Elementary</t>
  </si>
  <si>
    <t>2210 E. 33rd Street</t>
  </si>
  <si>
    <t>Pueblo High School</t>
  </si>
  <si>
    <t>3500 South 12th Avenue</t>
  </si>
  <si>
    <t>Raul Grijalva Elementary School</t>
  </si>
  <si>
    <t>1795 W. Drexel Road</t>
  </si>
  <si>
    <t>Rincon High School</t>
  </si>
  <si>
    <t>421 North Arcadia Blvd.</t>
  </si>
  <si>
    <t>Roberts Naylor</t>
  </si>
  <si>
    <t>1701 S Columbus Blvd</t>
  </si>
  <si>
    <t>Robins Elementary School</t>
  </si>
  <si>
    <t>3939 North Magnetite</t>
  </si>
  <si>
    <t>Robison Elementary School</t>
  </si>
  <si>
    <t>2745 East 18th Street</t>
  </si>
  <si>
    <t>Roskruge Bilingual Magnet Middle School</t>
  </si>
  <si>
    <t>501 E. Sixth Street</t>
  </si>
  <si>
    <t>Roy Drachman - B&amp;G Clubhouse</t>
  </si>
  <si>
    <t>5901 S. Santa Clara Ave</t>
  </si>
  <si>
    <t>Sabino High School</t>
  </si>
  <si>
    <t>5000 North Bowes Road</t>
  </si>
  <si>
    <t>Safford K-8 School</t>
  </si>
  <si>
    <t>200 E. 13th Street</t>
  </si>
  <si>
    <t>Sahuaro High School</t>
  </si>
  <si>
    <t>545 N. Camino Seco</t>
  </si>
  <si>
    <t>Sam Hughes Elementary</t>
  </si>
  <si>
    <t>700 N. Wilson</t>
  </si>
  <si>
    <t>Santa Rita High School</t>
  </si>
  <si>
    <t>3951 S. Pantano Road</t>
  </si>
  <si>
    <t>Secrist Middle School</t>
  </si>
  <si>
    <t>3400 S. Houghton Road</t>
  </si>
  <si>
    <t>Soleng Tom Elementary School</t>
  </si>
  <si>
    <t>10520 E. Camino Quince</t>
  </si>
  <si>
    <t>Southwest Alternative Middle School</t>
  </si>
  <si>
    <t>6855 S. Mark Road</t>
  </si>
  <si>
    <t>Steve Daru - B&amp;G Clubhouse</t>
  </si>
  <si>
    <t>1375 N El Rio Dr</t>
  </si>
  <si>
    <t>Teenage Parent Program - TAPP</t>
  </si>
  <si>
    <t>102 N. Plumer</t>
  </si>
  <si>
    <t>Tolson Elementary School</t>
  </si>
  <si>
    <t>1000 S. Greaswood</t>
  </si>
  <si>
    <t>Tucson Magnet High School</t>
  </si>
  <si>
    <t>400 N. Second Avenue</t>
  </si>
  <si>
    <t>Tully Elementary Accelerated Magnet School</t>
  </si>
  <si>
    <t>1701 W. El Rio Drive</t>
  </si>
  <si>
    <t>Utterback Middle School</t>
  </si>
  <si>
    <t>3233 South Pinal Vista</t>
  </si>
  <si>
    <t>Valencia Middle School</t>
  </si>
  <si>
    <t>4400 W. Irvington Road</t>
  </si>
  <si>
    <t>Van Buskirk Elementary School</t>
  </si>
  <si>
    <t>725 E. Fair</t>
  </si>
  <si>
    <t>Vesey Elementary School</t>
  </si>
  <si>
    <t>5005 S. Butts Road</t>
  </si>
  <si>
    <t>W Arthur Sewel Elementary School</t>
  </si>
  <si>
    <t>425 N. Sahuara</t>
  </si>
  <si>
    <t>W V Whitmore Elementary School</t>
  </si>
  <si>
    <t>5330 E. Glenn</t>
  </si>
  <si>
    <t>Wakefield Middle School</t>
  </si>
  <si>
    <t>101 W 44th St</t>
  </si>
  <si>
    <t>Wheeler Elementary School</t>
  </si>
  <si>
    <t>1818 Avenida Del Sol</t>
  </si>
  <si>
    <t>Union Elementary District</t>
  </si>
  <si>
    <t>Dos Rios Elementary</t>
  </si>
  <si>
    <t>Leslie Matta</t>
  </si>
  <si>
    <t>6234747033</t>
  </si>
  <si>
    <t>lmatta@uesd.org</t>
  </si>
  <si>
    <t>2150 South 87th Avenue</t>
  </si>
  <si>
    <t>Hurley Ranch Elementary</t>
  </si>
  <si>
    <t>Marlenne Pineda</t>
  </si>
  <si>
    <t>6234785122</t>
  </si>
  <si>
    <t>mpineda@uesd.org</t>
  </si>
  <si>
    <t>8950 W. Illini</t>
  </si>
  <si>
    <t>Union Elementary School</t>
  </si>
  <si>
    <t>Julie Ramirez</t>
  </si>
  <si>
    <t>6234785042</t>
  </si>
  <si>
    <t>jramirez@uesd.org</t>
  </si>
  <si>
    <t>3834 S. 91st Ave</t>
  </si>
  <si>
    <t>Victory Collegiate Academy Corporation</t>
  </si>
  <si>
    <t>6238109781</t>
  </si>
  <si>
    <t>3535 N. 63rd Ave</t>
  </si>
  <si>
    <t>Washington Elementary School District</t>
  </si>
  <si>
    <t>Abraham Lincoln Traditional School</t>
  </si>
  <si>
    <t>Melissa Paulsen</t>
  </si>
  <si>
    <t>6028965230</t>
  </si>
  <si>
    <t>melissa.paulsen@wesdschools.org</t>
  </si>
  <si>
    <t>10444 N. 39th Ave.</t>
  </si>
  <si>
    <t>Acacia Elementary School</t>
  </si>
  <si>
    <t>3021 W. Evans Dr.</t>
  </si>
  <si>
    <t>Alta Vista Elementary School</t>
  </si>
  <si>
    <t>8710 N. 31st Ave.</t>
  </si>
  <si>
    <t>Arroyo Elementary School</t>
  </si>
  <si>
    <t>4535 W. Cholla</t>
  </si>
  <si>
    <t>Cactus Wren Elementary School</t>
  </si>
  <si>
    <t>9650 N. 39th Ave.</t>
  </si>
  <si>
    <t>Chaparral Elementary School</t>
  </si>
  <si>
    <t>3808 W. Joan De Arc</t>
  </si>
  <si>
    <t>85029</t>
  </si>
  <si>
    <t>Cholla Middle School</t>
  </si>
  <si>
    <t>3120 W. Cholla</t>
  </si>
  <si>
    <t>Desert Foothills Middle School</t>
  </si>
  <si>
    <t>3333 W. Banff</t>
  </si>
  <si>
    <t>Desert View Elementary School</t>
  </si>
  <si>
    <t>8621 N. 3rd St.</t>
  </si>
  <si>
    <t>Ironwood Elementary School</t>
  </si>
  <si>
    <t>14850 N. 39th Ave.</t>
  </si>
  <si>
    <t>John Jacobs Elementary School</t>
  </si>
  <si>
    <t>14421 N. 23rd Ave.</t>
  </si>
  <si>
    <t>Lakeview Elementary School</t>
  </si>
  <si>
    <t>3040 W. Yucca</t>
  </si>
  <si>
    <t>Lookout Mountain School</t>
  </si>
  <si>
    <t>15 W. Coral Gables</t>
  </si>
  <si>
    <t>Manzanita Elementary School</t>
  </si>
  <si>
    <t>8430 N. 39th Ave.</t>
  </si>
  <si>
    <t>Maryland Elementary School</t>
  </si>
  <si>
    <t>6503 N. 21st Ave.</t>
  </si>
  <si>
    <t>Moon Mountain School</t>
  </si>
  <si>
    <t>13425 N. 19th Ave.</t>
  </si>
  <si>
    <t>Mountain Sky Middle School</t>
  </si>
  <si>
    <t>16225 N. 7th Ave.</t>
  </si>
  <si>
    <t>Mountain View Elementary School</t>
  </si>
  <si>
    <t>801 W. Peoria</t>
  </si>
  <si>
    <t>Ocotillo School</t>
  </si>
  <si>
    <t>3225 W. Ocotillo</t>
  </si>
  <si>
    <t>Orangewood School</t>
  </si>
  <si>
    <t>7337 N. 19th Ave</t>
  </si>
  <si>
    <t>Palo Verde Middle School</t>
  </si>
  <si>
    <t>7502 N. 39th Ave.</t>
  </si>
  <si>
    <t>Richard E Miller School</t>
  </si>
  <si>
    <t>2021 W. Alice</t>
  </si>
  <si>
    <t>Roadrunner Elementary School</t>
  </si>
  <si>
    <t>7702 N. 39th Ave.</t>
  </si>
  <si>
    <t>Royal Palm Middle School</t>
  </si>
  <si>
    <t>8520 N. 19th Ave.</t>
  </si>
  <si>
    <t>Sahuaro School</t>
  </si>
  <si>
    <t>12835 N. 33rd Ave.</t>
  </si>
  <si>
    <t>Shaw Butte School</t>
  </si>
  <si>
    <t>12202 N. 21st Ave.</t>
  </si>
  <si>
    <t>Sunburst School</t>
  </si>
  <si>
    <t>14218 N. 47th Ave.</t>
  </si>
  <si>
    <t>Sunnyslope Elementary School</t>
  </si>
  <si>
    <t>245 E. Mountain View Rd.</t>
  </si>
  <si>
    <t>4626 W. Mountain View Rd.</t>
  </si>
  <si>
    <t>Sweetwater School</t>
  </si>
  <si>
    <t>4602 W. Sweetwater Ave.</t>
  </si>
  <si>
    <t>Tumbleweed Elementary School</t>
  </si>
  <si>
    <t>4001 W. Laurel Ln.</t>
  </si>
  <si>
    <t>8033 N. 27th Ave.</t>
  </si>
  <si>
    <t>West Gilbert Charter Elementary School, Inc.</t>
  </si>
  <si>
    <t>Imagine Schools at Buckeye</t>
  </si>
  <si>
    <t>6232504570</t>
  </si>
  <si>
    <t>Shawna.hembree@imagineschools.org</t>
  </si>
  <si>
    <t>2400 S 247th Ave</t>
  </si>
  <si>
    <t>West Gilbert Charter Middle School, Inc.</t>
  </si>
  <si>
    <t>Imagine Buckeye Middle School</t>
  </si>
  <si>
    <t>Wilson Elementary District</t>
  </si>
  <si>
    <t>Yvette Lowe</t>
  </si>
  <si>
    <t>6026832400</t>
  </si>
  <si>
    <t>yvette.lowe@wsd.k12.az.us</t>
  </si>
  <si>
    <t>2929 E. Fillmore</t>
  </si>
  <si>
    <t>Candice Whitbeck</t>
  </si>
  <si>
    <t>General Manager</t>
  </si>
  <si>
    <t>6026832500</t>
  </si>
  <si>
    <t>cwhitbeck@wsd7.org</t>
  </si>
  <si>
    <t>415 N. 30th Street</t>
  </si>
  <si>
    <t>Winslow Residential Hall Inc.</t>
  </si>
  <si>
    <t>Winslow Residential Hall</t>
  </si>
  <si>
    <t>Marilyn June</t>
  </si>
  <si>
    <t>9282894488</t>
  </si>
  <si>
    <t>mjune@wrhinc.org</t>
  </si>
  <si>
    <t>600 N. Alfred Ave.</t>
  </si>
  <si>
    <t>Site Type</t>
  </si>
  <si>
    <t>Child Care Center</t>
  </si>
  <si>
    <t>At-Risk Site</t>
  </si>
  <si>
    <t>Adult Day Care Center</t>
  </si>
  <si>
    <t>Child Care Center, Head Start, Adult Day Care Center, or At-Risk Site</t>
  </si>
  <si>
    <t>Head Start</t>
  </si>
  <si>
    <t>Theresa</t>
  </si>
  <si>
    <t>Christensen</t>
  </si>
  <si>
    <t>Sandra</t>
  </si>
  <si>
    <t>Irvine</t>
  </si>
  <si>
    <t>2318 N. 35th Ave</t>
  </si>
  <si>
    <t>A New Leaf's Phoenix Day</t>
  </si>
  <si>
    <t>Toni</t>
  </si>
  <si>
    <t>Davis</t>
  </si>
  <si>
    <t>tdavis@turnanewleaf.org</t>
  </si>
  <si>
    <t>Strong Foundations Early Learning Center</t>
  </si>
  <si>
    <t>Vanessa</t>
  </si>
  <si>
    <t>Mateos</t>
  </si>
  <si>
    <t>vmateos@turnanewleaf.org</t>
  </si>
  <si>
    <t>2302 W Colter St</t>
  </si>
  <si>
    <t>A Shining Star Preschool Inc</t>
  </si>
  <si>
    <t>Jenell</t>
  </si>
  <si>
    <t>Jones</t>
  </si>
  <si>
    <t>A B C Preschool</t>
  </si>
  <si>
    <t>Christine</t>
  </si>
  <si>
    <t>Martinez</t>
  </si>
  <si>
    <t>Academy of Destiny LLC</t>
  </si>
  <si>
    <t>Academy of Destiny Christian Academy</t>
  </si>
  <si>
    <t>Desiree</t>
  </si>
  <si>
    <t>Carrington</t>
  </si>
  <si>
    <t>Food Program Administrator</t>
  </si>
  <si>
    <t>desiree_elane@yahoo.com</t>
  </si>
  <si>
    <t>15220 N. 39th Ave.</t>
  </si>
  <si>
    <t>Betsabe</t>
  </si>
  <si>
    <t>Lopez</t>
  </si>
  <si>
    <t>Paraprofessional</t>
  </si>
  <si>
    <t>blopez@amsflower.org</t>
  </si>
  <si>
    <t>Karla</t>
  </si>
  <si>
    <t>Espinoza</t>
  </si>
  <si>
    <t>Head of Operations</t>
  </si>
  <si>
    <t>Jeremy</t>
  </si>
  <si>
    <t>jparker@amspeoriaadvanced.com</t>
  </si>
  <si>
    <t>Tiffany</t>
  </si>
  <si>
    <t>Fuqua</t>
  </si>
  <si>
    <t>tfuqua@amsglendale.org</t>
  </si>
  <si>
    <t>Marcus</t>
  </si>
  <si>
    <t>Bethea</t>
  </si>
  <si>
    <t>mbethea@amsavondale.org</t>
  </si>
  <si>
    <t>Nohemi</t>
  </si>
  <si>
    <t>Sanchez</t>
  </si>
  <si>
    <t>nsanchez@amssouthmountain.org</t>
  </si>
  <si>
    <t>Marcela</t>
  </si>
  <si>
    <t>Dominguez Chavira</t>
  </si>
  <si>
    <t>mdominguezchavira@amstucson.org</t>
  </si>
  <si>
    <t>Darryl</t>
  </si>
  <si>
    <t>Hodges</t>
  </si>
  <si>
    <t>dhodges@amscamelback.org</t>
  </si>
  <si>
    <t>Acorn Christian Montessori School- North Campus</t>
  </si>
  <si>
    <t>Courtney</t>
  </si>
  <si>
    <t>Atkins</t>
  </si>
  <si>
    <t>catkins@acornmontessori.com</t>
  </si>
  <si>
    <t>Laura</t>
  </si>
  <si>
    <t>Dreibelbis</t>
  </si>
  <si>
    <t>AKP Holdings, LLC</t>
  </si>
  <si>
    <t>Aaron</t>
  </si>
  <si>
    <t>Pitts</t>
  </si>
  <si>
    <t>kgbhchildcare@gmail.com</t>
  </si>
  <si>
    <t>4145 N Bank St</t>
  </si>
  <si>
    <t>Kingman, AZ</t>
  </si>
  <si>
    <t>ALC9 LLC</t>
  </si>
  <si>
    <t>Active Learning Center 9</t>
  </si>
  <si>
    <t>Tisha</t>
  </si>
  <si>
    <t>Ward</t>
  </si>
  <si>
    <t>alc9.abc@gmail.com</t>
  </si>
  <si>
    <t>1544 E Mitchel Dr</t>
  </si>
  <si>
    <t>Brienne</t>
  </si>
  <si>
    <t>Ross</t>
  </si>
  <si>
    <t>3801 West Missouri Ave</t>
  </si>
  <si>
    <t>4730 W. Campbell Avenue</t>
  </si>
  <si>
    <t>All Star Preschool</t>
  </si>
  <si>
    <t>Kimberley</t>
  </si>
  <si>
    <t>Allen</t>
  </si>
  <si>
    <t>Kenneth</t>
  </si>
  <si>
    <t>Wentworth</t>
  </si>
  <si>
    <t>alltogethernow516@gmail.com</t>
  </si>
  <si>
    <t>Jacquie</t>
  </si>
  <si>
    <t>Gould</t>
  </si>
  <si>
    <t>Adriana</t>
  </si>
  <si>
    <t>Barajas</t>
  </si>
  <si>
    <t>Deepa</t>
  </si>
  <si>
    <t>Sharma</t>
  </si>
  <si>
    <t>Amigo Preschools Inc.</t>
  </si>
  <si>
    <t>Amigo Preschools #2</t>
  </si>
  <si>
    <t>Scott</t>
  </si>
  <si>
    <t>Larson</t>
  </si>
  <si>
    <t>4035 N. 71st Ave.</t>
  </si>
  <si>
    <t>David</t>
  </si>
  <si>
    <t>Greeson</t>
  </si>
  <si>
    <t>dgreeson@amphi.com</t>
  </si>
  <si>
    <t>Coronado K-8 School</t>
  </si>
  <si>
    <t>3401 E. Wilds Rd.</t>
  </si>
  <si>
    <t>YESSENIA</t>
  </si>
  <si>
    <t>MEDINA</t>
  </si>
  <si>
    <t>Tracy</t>
  </si>
  <si>
    <t>Rowe</t>
  </si>
  <si>
    <t>Divine Children Preschool And Daycare</t>
  </si>
  <si>
    <t>Sofia</t>
  </si>
  <si>
    <t>Molinar</t>
  </si>
  <si>
    <t>Busy Bees Arizona Provinces</t>
  </si>
  <si>
    <t>Debra</t>
  </si>
  <si>
    <t>White</t>
  </si>
  <si>
    <t>dwhite@valleylearningcenters.com</t>
  </si>
  <si>
    <t>900 N McQueen</t>
  </si>
  <si>
    <t>Amanda</t>
  </si>
  <si>
    <t>Herd</t>
  </si>
  <si>
    <t>Amandam.Herd@gmail.com</t>
  </si>
  <si>
    <t>Ark of Learning LLC</t>
  </si>
  <si>
    <t>Ark of Learning</t>
  </si>
  <si>
    <t>Johanna</t>
  </si>
  <si>
    <t>Perez Hierro</t>
  </si>
  <si>
    <t>Authorized Representative</t>
  </si>
  <si>
    <t>johannaperezhierro@gmail.com</t>
  </si>
  <si>
    <t>2411 W Colter St Bldg F</t>
  </si>
  <si>
    <t>Michael</t>
  </si>
  <si>
    <t>Botello</t>
  </si>
  <si>
    <t>Mbotell1@asu.edu</t>
  </si>
  <si>
    <t>ASU Preparatory Academy - South Phoenix Intermediate</t>
  </si>
  <si>
    <t>ASU Preparatory Academy - South Phoenix High School</t>
  </si>
  <si>
    <t>4445 S. 12th St.</t>
  </si>
  <si>
    <t>ASU Preparatory Academy- Pilgrim Rest K-8</t>
  </si>
  <si>
    <t>1401 E. Jefferson St</t>
  </si>
  <si>
    <t>Rima</t>
  </si>
  <si>
    <t>Koussa</t>
  </si>
  <si>
    <t>4831 E. 22nd Street</t>
  </si>
  <si>
    <t>Karen</t>
  </si>
  <si>
    <t>DuFresne</t>
  </si>
  <si>
    <t>Rose</t>
  </si>
  <si>
    <t>Vargas</t>
  </si>
  <si>
    <t>NSLP Lead Coordinator</t>
  </si>
  <si>
    <t>rosario.vargas@imagineschools.org</t>
  </si>
  <si>
    <t>Little Eagle Preschool &amp; Childcare</t>
  </si>
  <si>
    <t>Depner</t>
  </si>
  <si>
    <t>Mary</t>
  </si>
  <si>
    <t>Causse</t>
  </si>
  <si>
    <t>Cristina</t>
  </si>
  <si>
    <t>Robles</t>
  </si>
  <si>
    <t>1504 Liberty st</t>
  </si>
  <si>
    <t>Booker T. Washington Child Development Center, Inc.</t>
  </si>
  <si>
    <t>Booker T Washington Child Development Center</t>
  </si>
  <si>
    <t>Josie</t>
  </si>
  <si>
    <t>Ayon</t>
  </si>
  <si>
    <t>jayon@btwchild.org</t>
  </si>
  <si>
    <t>1519 E Adams Street</t>
  </si>
  <si>
    <t>Booker T. Washington CDC - TRAVIS</t>
  </si>
  <si>
    <t>J</t>
  </si>
  <si>
    <t>4732 S Central</t>
  </si>
  <si>
    <t>Booker T. Washington Cdc - Hamilton</t>
  </si>
  <si>
    <t>2020 W Durango</t>
  </si>
  <si>
    <t>Booker T. Washington CDC - FOOTHILLS</t>
  </si>
  <si>
    <t>Executive DIrector</t>
  </si>
  <si>
    <t>920 W Alta Vista</t>
  </si>
  <si>
    <t>Annette</t>
  </si>
  <si>
    <t>Flores</t>
  </si>
  <si>
    <t>Boys &amp; Girls Clubs of the Valley, Inc.</t>
  </si>
  <si>
    <t>Boys &amp; Girls Club - Warner A. Gabel Branch - Phoenix</t>
  </si>
  <si>
    <t>Andrea</t>
  </si>
  <si>
    <t>Luna</t>
  </si>
  <si>
    <t>Branch Director</t>
  </si>
  <si>
    <t>Andrea.Luna@BGCAZ.org</t>
  </si>
  <si>
    <t>1330 North 15th Street</t>
  </si>
  <si>
    <t>Boys &amp; Girls Club - I.G. Homes Branch - Phoenix</t>
  </si>
  <si>
    <t>Eric</t>
  </si>
  <si>
    <t>James</t>
  </si>
  <si>
    <t>Boys &amp; Girls Club - Arizona Diamondbacks Branch - Kieckhefer</t>
  </si>
  <si>
    <t>Kaimen</t>
  </si>
  <si>
    <t>Slay</t>
  </si>
  <si>
    <t>Kaimen.slay@bgcaz.org</t>
  </si>
  <si>
    <t>Boys &amp; Girls Club - Wisotsky Branch - Peoria</t>
  </si>
  <si>
    <t>Clarissa</t>
  </si>
  <si>
    <t>Plascencia</t>
  </si>
  <si>
    <t>clarissa.plascencia@bgcaz.org</t>
  </si>
  <si>
    <t>11820 N. 81st Avenue</t>
  </si>
  <si>
    <t>Boys &amp; Girls Club - Bove Branch - Avondale</t>
  </si>
  <si>
    <t>Maria</t>
  </si>
  <si>
    <t>Castro</t>
  </si>
  <si>
    <t>Maria.Castro@bgcaz.org</t>
  </si>
  <si>
    <t>Boys &amp; Girls Club - Stewart Stewart Branch - Phoenix</t>
  </si>
  <si>
    <t>Jesscica</t>
  </si>
  <si>
    <t>Adame</t>
  </si>
  <si>
    <t>jessica.adame@BGCAZ.org</t>
  </si>
  <si>
    <t>Boys &amp; Girls Club - Rosenzweig Branch</t>
  </si>
  <si>
    <t>Corisha</t>
  </si>
  <si>
    <t>Mclntyre</t>
  </si>
  <si>
    <t>corisha.mclntyre@bgcaz.org</t>
  </si>
  <si>
    <t>Boys &amp; Girls Club - Swift Kids Branch</t>
  </si>
  <si>
    <t>Watkins</t>
  </si>
  <si>
    <t>Jocelyn</t>
  </si>
  <si>
    <t>Powell</t>
  </si>
  <si>
    <t>Jocelyn.powell@BGCAZ.org</t>
  </si>
  <si>
    <t>Boys &amp; Girls Club - Ed Robson Family Branch</t>
  </si>
  <si>
    <t>Kevin</t>
  </si>
  <si>
    <t>Hardy</t>
  </si>
  <si>
    <t>Kevin.Hardy@bgcaz.org</t>
  </si>
  <si>
    <t>15815 North 29th Street</t>
  </si>
  <si>
    <t>Boys &amp; Girls Club - Jerry Colangelo Branch</t>
  </si>
  <si>
    <t>Johana</t>
  </si>
  <si>
    <t>Johana.Lopez@bgcaz.org</t>
  </si>
  <si>
    <t>1755 N. 34th Avenue</t>
  </si>
  <si>
    <t>Boys &amp; Girls Club - Louis &amp; Elizabeth Sands Branch</t>
  </si>
  <si>
    <t>Martha</t>
  </si>
  <si>
    <t>Delgado</t>
  </si>
  <si>
    <t>Boys and Girls Club - Guadalupe Thunderbird Branch (Closed/Duplicate USE Entity</t>
  </si>
  <si>
    <t>Luck</t>
  </si>
  <si>
    <t>Micheal.luck@BGCAZ.com</t>
  </si>
  <si>
    <t>9225 S. Avenida del Yaqui</t>
  </si>
  <si>
    <t>Boys &amp; Girls Club - Bob &amp; Renee Parsons Branch</t>
  </si>
  <si>
    <t>Emily</t>
  </si>
  <si>
    <t>Childress</t>
  </si>
  <si>
    <t>Emily.childress@bgcaz.org</t>
  </si>
  <si>
    <t>4309 E. Belleview Street Building 14</t>
  </si>
  <si>
    <t>Sarah</t>
  </si>
  <si>
    <t>Cornwell</t>
  </si>
  <si>
    <t>Sarah.Cornwell@Bgcaz.org</t>
  </si>
  <si>
    <t>1642 S. 107th Ave. BLDG A</t>
  </si>
  <si>
    <t>Bright Star Preschool</t>
  </si>
  <si>
    <t>Linda</t>
  </si>
  <si>
    <t>Kovacs</t>
  </si>
  <si>
    <t>lkovacs@creative-kids.net</t>
  </si>
  <si>
    <t>Bubbles Early Head Start &amp; Preschool</t>
  </si>
  <si>
    <t>KENIA</t>
  </si>
  <si>
    <t>MORALES</t>
  </si>
  <si>
    <t>2464 West 8th Street</t>
  </si>
  <si>
    <t>YUMA</t>
  </si>
  <si>
    <t>Kenia</t>
  </si>
  <si>
    <t>Morales</t>
  </si>
  <si>
    <t>2464 West 8th St.</t>
  </si>
  <si>
    <t>Buckeye Elementary District</t>
  </si>
  <si>
    <t>Bales Elementary School</t>
  </si>
  <si>
    <t>Lucia</t>
  </si>
  <si>
    <t>Guerra</t>
  </si>
  <si>
    <t>Child Nurtition Director</t>
  </si>
  <si>
    <t>lguerra@besd33.org</t>
  </si>
  <si>
    <t>25400 W Maricopa St</t>
  </si>
  <si>
    <t>Sundance Elementary</t>
  </si>
  <si>
    <t>23800 W Hadley St.</t>
  </si>
  <si>
    <t>Buckeye Elementary School</t>
  </si>
  <si>
    <t>lgurra@besd33.org</t>
  </si>
  <si>
    <t>211 S. 7th St.</t>
  </si>
  <si>
    <t>Westpark Elementary School</t>
  </si>
  <si>
    <t>2700 S. 257th Dr.</t>
  </si>
  <si>
    <t>Steven R. Jasinski Elementary School</t>
  </si>
  <si>
    <t>4280 S. 246th Ave</t>
  </si>
  <si>
    <t>Inca Elementary School</t>
  </si>
  <si>
    <t>23601 W Durango St</t>
  </si>
  <si>
    <t>Marionneaux Elementary School</t>
  </si>
  <si>
    <t>24155 W. Roeser Road</t>
  </si>
  <si>
    <t>John S McCain III Elementary School</t>
  </si>
  <si>
    <t>3170 S 247th Ave</t>
  </si>
  <si>
    <t>Humberto</t>
  </si>
  <si>
    <t>Montero</t>
  </si>
  <si>
    <t>RON</t>
  </si>
  <si>
    <t>LUTOSTANSKI</t>
  </si>
  <si>
    <t>operations manager</t>
  </si>
  <si>
    <t>Cadence Academy Preschool</t>
  </si>
  <si>
    <t>Vivian</t>
  </si>
  <si>
    <t>Pena</t>
  </si>
  <si>
    <t>director.craycroft@cadence-academy.com</t>
  </si>
  <si>
    <t>Ashley</t>
  </si>
  <si>
    <t>Harbaugh</t>
  </si>
  <si>
    <t>CalvaryPHX Early Learning Center, LLC</t>
  </si>
  <si>
    <t>CalvaryPHX Early Learning Center</t>
  </si>
  <si>
    <t>Dawn</t>
  </si>
  <si>
    <t>Payne</t>
  </si>
  <si>
    <t>dawnp@calvaryphx.com</t>
  </si>
  <si>
    <t>12612 North Black Canyon Highway East</t>
  </si>
  <si>
    <t>Margaret</t>
  </si>
  <si>
    <t>Dexter</t>
  </si>
  <si>
    <t>mpurplekw@gmail.com</t>
  </si>
  <si>
    <t>321 E. Yavapai Rd.</t>
  </si>
  <si>
    <t>Tanysha</t>
  </si>
  <si>
    <t>Tice</t>
  </si>
  <si>
    <t>Bonnie</t>
  </si>
  <si>
    <t>Poca</t>
  </si>
  <si>
    <t>bonnie.poca@csd83.org</t>
  </si>
  <si>
    <t>2533 N 60TH AVE</t>
  </si>
  <si>
    <t>Flor Del Sol</t>
  </si>
  <si>
    <t>3818 N 67th Avenue</t>
  </si>
  <si>
    <t>Cobain</t>
  </si>
  <si>
    <t>mcobiansalmeron@csd83.org</t>
  </si>
  <si>
    <t>Carmen</t>
  </si>
  <si>
    <t>Lambert</t>
  </si>
  <si>
    <t>Ludivina</t>
  </si>
  <si>
    <t>Gomez</t>
  </si>
  <si>
    <t>Fuentes</t>
  </si>
  <si>
    <t>Bernardina</t>
  </si>
  <si>
    <t>Rodriguez</t>
  </si>
  <si>
    <t>bernardina.rodriguez@csd83.org</t>
  </si>
  <si>
    <t>Leticia</t>
  </si>
  <si>
    <t>Pacheco</t>
  </si>
  <si>
    <t>lpacheco@csd83.org</t>
  </si>
  <si>
    <t>Susan</t>
  </si>
  <si>
    <t>Lemerond</t>
  </si>
  <si>
    <t>susan.lemerond@csd83.org</t>
  </si>
  <si>
    <t>Manriquez</t>
  </si>
  <si>
    <t>mmanriquez@csd83.org</t>
  </si>
  <si>
    <t>Yanez</t>
  </si>
  <si>
    <t>maria.yanez@csd83.org</t>
  </si>
  <si>
    <t>Lorena</t>
  </si>
  <si>
    <t>Ramirez</t>
  </si>
  <si>
    <t>Hernandez</t>
  </si>
  <si>
    <t>joceyln.hernandez@csd83.org</t>
  </si>
  <si>
    <t>Yovana</t>
  </si>
  <si>
    <t>Jimenez</t>
  </si>
  <si>
    <t>yovana.jimenez@csd83.org</t>
  </si>
  <si>
    <t>Casa De Los Ninos Kelly Early Education Center</t>
  </si>
  <si>
    <t>Brenda</t>
  </si>
  <si>
    <t>Beadling</t>
  </si>
  <si>
    <t>bbeadling@casadelosninos.org</t>
  </si>
  <si>
    <t>Casa Grande Union High School District</t>
  </si>
  <si>
    <t>Casa Grande Union High School</t>
  </si>
  <si>
    <t>Tammy</t>
  </si>
  <si>
    <t>Darang</t>
  </si>
  <si>
    <t>Food Service Admin</t>
  </si>
  <si>
    <t>tdarang@cguhsd.org</t>
  </si>
  <si>
    <t>2730 N Trekell Road</t>
  </si>
  <si>
    <t>Vista Grande High School</t>
  </si>
  <si>
    <t>1556 N Arizola Road</t>
  </si>
  <si>
    <t>Andraux</t>
  </si>
  <si>
    <t>1440 W AJO WAY</t>
  </si>
  <si>
    <t>TUCSON</t>
  </si>
  <si>
    <t>Jack</t>
  </si>
  <si>
    <t>Floriant</t>
  </si>
  <si>
    <t>Carolyn</t>
  </si>
  <si>
    <t>Lovell</t>
  </si>
  <si>
    <t>El Mirage Head Start</t>
  </si>
  <si>
    <t>Melissa</t>
  </si>
  <si>
    <t>Toscano</t>
  </si>
  <si>
    <t>EL MIRAGE</t>
  </si>
  <si>
    <t>Sine Head Start</t>
  </si>
  <si>
    <t>Mtoscano@cc-az.org</t>
  </si>
  <si>
    <t>4933 West Orangewood Ave</t>
  </si>
  <si>
    <t>Lamar Head Start</t>
  </si>
  <si>
    <t>6331 W Lamar Road</t>
  </si>
  <si>
    <t>Discovery Head Start</t>
  </si>
  <si>
    <t>7910 West Maryland Ave</t>
  </si>
  <si>
    <t>6625 North 56th Avenue</t>
  </si>
  <si>
    <t>Sine V (CACFP)</t>
  </si>
  <si>
    <t>4933 West Orangewood ave</t>
  </si>
  <si>
    <t>6242 N 59th Avenue</t>
  </si>
  <si>
    <t>5535 N. 67th Avenue</t>
  </si>
  <si>
    <t>11708 North 80 th Avenue</t>
  </si>
  <si>
    <t>11708 N 80th Ave</t>
  </si>
  <si>
    <t>220 E La Canada</t>
  </si>
  <si>
    <t>405 South 7th Avenue</t>
  </si>
  <si>
    <t>45 South 3rd Street</t>
  </si>
  <si>
    <t>405 South 7th Ave</t>
  </si>
  <si>
    <t>6242 N 59th Ave</t>
  </si>
  <si>
    <t>220 E La Canada Blvd</t>
  </si>
  <si>
    <t>Sine I Early Head Start (CACFP)</t>
  </si>
  <si>
    <t>Sine II Early Head Start (CACFP)</t>
  </si>
  <si>
    <t>Winter's Well Head Start</t>
  </si>
  <si>
    <t>35220 West Buckeye Road</t>
  </si>
  <si>
    <t>Littleton Head Start VIII (CACFP)</t>
  </si>
  <si>
    <t>Littleton Head Start VII (CACFP)</t>
  </si>
  <si>
    <t>Littleton Head Start VI (CACFP)</t>
  </si>
  <si>
    <t>Littleton Head Start V (CACFP)</t>
  </si>
  <si>
    <t>Littleton Head Start IV (CACFP)</t>
  </si>
  <si>
    <t>Dysart Head Start</t>
  </si>
  <si>
    <t>12800 W Varney Road</t>
  </si>
  <si>
    <t>Dysart Head Start II (CACFP)</t>
  </si>
  <si>
    <t>Dysart Head Start III (CACFP)</t>
  </si>
  <si>
    <t>Littleton Head Start IX (CACFP)</t>
  </si>
  <si>
    <t>McClendon</t>
  </si>
  <si>
    <t>321 S. 15th Ave</t>
  </si>
  <si>
    <t>Lynne</t>
  </si>
  <si>
    <t>Hultquist</t>
  </si>
  <si>
    <t>Chandler Learning Academy</t>
  </si>
  <si>
    <t>Brooke</t>
  </si>
  <si>
    <t>Sorenson</t>
  </si>
  <si>
    <t>brookemartinez67@gmail.com</t>
  </si>
  <si>
    <t>5792 West Oakland Street</t>
  </si>
  <si>
    <t>Mercedes</t>
  </si>
  <si>
    <t>Morales Benfield</t>
  </si>
  <si>
    <t>moralesbenfield.mercedes@cusd80.com</t>
  </si>
  <si>
    <t>City of Chandler - Chandler Public Library</t>
  </si>
  <si>
    <t>Food and Nutrition Administrative Assistant</t>
  </si>
  <si>
    <t>22 S Delaware Street</t>
  </si>
  <si>
    <t>Boys &amp; Girls Club - Chandler Compadres Branch and Teen Center</t>
  </si>
  <si>
    <t>1150 W Erie Street</t>
  </si>
  <si>
    <t>East Valley Dream Center</t>
  </si>
  <si>
    <t>900 E Pecos Rd. Unit 8</t>
  </si>
  <si>
    <t>City of Chandler - Housing Youth Program - N. Hamilton St.</t>
  </si>
  <si>
    <t>130 N. Hamilton Street</t>
  </si>
  <si>
    <t>City of Chandler - Housing Youth Program - N. McQueen Rd.</t>
  </si>
  <si>
    <t>210 N. McQueen Road</t>
  </si>
  <si>
    <t>City of Chandler - Housing Youth Program - S. Hamilton St.</t>
  </si>
  <si>
    <t>73 S. Hamilton Street</t>
  </si>
  <si>
    <t>City of Chandler - Housing Youth Program - S. Palm Lane</t>
  </si>
  <si>
    <t>Claudia</t>
  </si>
  <si>
    <t>Osuna</t>
  </si>
  <si>
    <t>1770 East D St.</t>
  </si>
  <si>
    <t>Bridget</t>
  </si>
  <si>
    <t>Aneyka</t>
  </si>
  <si>
    <t>Montoya</t>
  </si>
  <si>
    <t>Twila</t>
  </si>
  <si>
    <t>Ibarra</t>
  </si>
  <si>
    <t>Rivera</t>
  </si>
  <si>
    <t>Elsa</t>
  </si>
  <si>
    <t>Zamudio</t>
  </si>
  <si>
    <t>1522 East C Street</t>
  </si>
  <si>
    <t>Paulina</t>
  </si>
  <si>
    <t>Tinoco</t>
  </si>
  <si>
    <t>paulina.tinoco@cplc.org</t>
  </si>
  <si>
    <t>649 N. 9th Ave</t>
  </si>
  <si>
    <t>Mari Jo</t>
  </si>
  <si>
    <t>Salazar</t>
  </si>
  <si>
    <t>Damariz</t>
  </si>
  <si>
    <t>Juarez</t>
  </si>
  <si>
    <t>Damariz.Juarez@cplc.org</t>
  </si>
  <si>
    <t>1857 South 45th Avenue</t>
  </si>
  <si>
    <t>Silvia</t>
  </si>
  <si>
    <t>De Leon</t>
  </si>
  <si>
    <t>690 N 10th Avenue</t>
  </si>
  <si>
    <t>Ordorica</t>
  </si>
  <si>
    <t>adriana.ordorica@cplc.org</t>
  </si>
  <si>
    <t>541 N 6th Avenue</t>
  </si>
  <si>
    <t>Chilchinbeto Community School</t>
  </si>
  <si>
    <t>Shirley</t>
  </si>
  <si>
    <t>Bia</t>
  </si>
  <si>
    <t>sbia@ccsedu.org</t>
  </si>
  <si>
    <t>East Hwy 160 Navajo Rt 59</t>
  </si>
  <si>
    <t>Child Crisis Arizona Early Education Services</t>
  </si>
  <si>
    <t>Chandra</t>
  </si>
  <si>
    <t>Gonzalez</t>
  </si>
  <si>
    <t>402 NORTH 24TH STREET</t>
  </si>
  <si>
    <t>PHOENIX</t>
  </si>
  <si>
    <t>Child Crisis Arizona Early Education Services-Mesa</t>
  </si>
  <si>
    <t>Cynthia</t>
  </si>
  <si>
    <t>Shoup</t>
  </si>
  <si>
    <t>Speeks</t>
  </si>
  <si>
    <t>Sunrise Preschools #132</t>
  </si>
  <si>
    <t>Destiny</t>
  </si>
  <si>
    <t>Atkinson</t>
  </si>
  <si>
    <t>sun274@sunrisepreschools.com</t>
  </si>
  <si>
    <t>Sunrise Preschools #133</t>
  </si>
  <si>
    <t>Michele</t>
  </si>
  <si>
    <t>Manney</t>
  </si>
  <si>
    <t>Sunrise Preschools #147</t>
  </si>
  <si>
    <t>Joanne</t>
  </si>
  <si>
    <t>Youyetewa</t>
  </si>
  <si>
    <t>Sunrise Preschools #141</t>
  </si>
  <si>
    <t>Francis</t>
  </si>
  <si>
    <t>Renteria</t>
  </si>
  <si>
    <t>Sunrise Preschools #137</t>
  </si>
  <si>
    <t>Yvette</t>
  </si>
  <si>
    <t>Paez</t>
  </si>
  <si>
    <t>Sunrise Preschools #134</t>
  </si>
  <si>
    <t>Amber</t>
  </si>
  <si>
    <t>Testa</t>
  </si>
  <si>
    <t>Sunrise Preschools #129</t>
  </si>
  <si>
    <t>Tanya</t>
  </si>
  <si>
    <t>Aguirre</t>
  </si>
  <si>
    <t>Sunrise Preschools #113</t>
  </si>
  <si>
    <t>Lauren</t>
  </si>
  <si>
    <t>Sunrise Preschools #123</t>
  </si>
  <si>
    <t>Becky</t>
  </si>
  <si>
    <t>Harker</t>
  </si>
  <si>
    <t>Sunrise Preschools #139</t>
  </si>
  <si>
    <t>Michelle</t>
  </si>
  <si>
    <t>Hill</t>
  </si>
  <si>
    <t>Sunrise Preschools #136</t>
  </si>
  <si>
    <t>Maegon</t>
  </si>
  <si>
    <t>Garcia</t>
  </si>
  <si>
    <t>Sunrise Preschools #292</t>
  </si>
  <si>
    <t>Elizabeth</t>
  </si>
  <si>
    <t>350 N. 96th Ave.</t>
  </si>
  <si>
    <t>Sunrise Preschools #282</t>
  </si>
  <si>
    <t>LaShanda</t>
  </si>
  <si>
    <t>Daviss</t>
  </si>
  <si>
    <t>Sunrise Preschools #216</t>
  </si>
  <si>
    <t>Rice</t>
  </si>
  <si>
    <t>10633 East Apache Trail Suite 103</t>
  </si>
  <si>
    <t>Sunrise Preschools #148</t>
  </si>
  <si>
    <t>Tonya</t>
  </si>
  <si>
    <t>Mitchell</t>
  </si>
  <si>
    <t>12010 N 43rd Ave</t>
  </si>
  <si>
    <t>Sunrise Preschools #222</t>
  </si>
  <si>
    <t>Sabrina</t>
  </si>
  <si>
    <t>Felix</t>
  </si>
  <si>
    <t>Sunrise Preschools #230</t>
  </si>
  <si>
    <t>Kristan</t>
  </si>
  <si>
    <t>Gill</t>
  </si>
  <si>
    <t>Sunrise Preschools #116</t>
  </si>
  <si>
    <t>Brittany</t>
  </si>
  <si>
    <t>Stowe</t>
  </si>
  <si>
    <t>Sunrise Preschools #142</t>
  </si>
  <si>
    <t>Phillips</t>
  </si>
  <si>
    <t>Shara</t>
  </si>
  <si>
    <t>Coughlin</t>
  </si>
  <si>
    <t>Renae</t>
  </si>
  <si>
    <t>3270 E Ray RD</t>
  </si>
  <si>
    <t>Sunrise Preschools #144</t>
  </si>
  <si>
    <t>Alma</t>
  </si>
  <si>
    <t>Rosales</t>
  </si>
  <si>
    <t>Sunrise Preschools #295</t>
  </si>
  <si>
    <t>Cassie</t>
  </si>
  <si>
    <t>Steffy</t>
  </si>
  <si>
    <t>Jessica</t>
  </si>
  <si>
    <t>Ehasz</t>
  </si>
  <si>
    <t>Amolia</t>
  </si>
  <si>
    <t>Jackson</t>
  </si>
  <si>
    <t>Reynolds</t>
  </si>
  <si>
    <t>Sunrise Preschools #317</t>
  </si>
  <si>
    <t>Suzy</t>
  </si>
  <si>
    <t>Zurawski</t>
  </si>
  <si>
    <t>Sunrise Preschools #329</t>
  </si>
  <si>
    <t>Tiega</t>
  </si>
  <si>
    <t>Hamlett</t>
  </si>
  <si>
    <t>sun329@sunrisepreschools.com</t>
  </si>
  <si>
    <t>2627 W Southern Ave</t>
  </si>
  <si>
    <t>Sunrise Preschool #343</t>
  </si>
  <si>
    <t>Jo</t>
  </si>
  <si>
    <t>Scheller</t>
  </si>
  <si>
    <t>sun343@sunrisepreschools.com</t>
  </si>
  <si>
    <t>17189 W. Greenway Rd.</t>
  </si>
  <si>
    <t>Rosalinda</t>
  </si>
  <si>
    <t>Portillo</t>
  </si>
  <si>
    <t>jguzman@childparentcenters.org</t>
  </si>
  <si>
    <t>Ceclia</t>
  </si>
  <si>
    <t>Urrea</t>
  </si>
  <si>
    <t>Mariela</t>
  </si>
  <si>
    <t>Gallegos</t>
  </si>
  <si>
    <t>Wiggins</t>
  </si>
  <si>
    <t>0001 McGrath Ave.</t>
  </si>
  <si>
    <t>Angelica</t>
  </si>
  <si>
    <t>Frisby</t>
  </si>
  <si>
    <t>Virginia</t>
  </si>
  <si>
    <t>Hohmann</t>
  </si>
  <si>
    <t>Daisy</t>
  </si>
  <si>
    <t>Duarte</t>
  </si>
  <si>
    <t>Candace</t>
  </si>
  <si>
    <t>Campbell</t>
  </si>
  <si>
    <t>Olga</t>
  </si>
  <si>
    <t>Guerrero</t>
  </si>
  <si>
    <t>1065 S. 10th Ave.</t>
  </si>
  <si>
    <t>Bolen</t>
  </si>
  <si>
    <t>317 W. 23rd Street</t>
  </si>
  <si>
    <t>Sylvia</t>
  </si>
  <si>
    <t>Celis</t>
  </si>
  <si>
    <t>Anna</t>
  </si>
  <si>
    <t>Rosas</t>
  </si>
  <si>
    <t>Sonia</t>
  </si>
  <si>
    <t>2160 N. 6th Ave</t>
  </si>
  <si>
    <t>Reyna</t>
  </si>
  <si>
    <t>Ochoa</t>
  </si>
  <si>
    <t>Program Services Coordinator</t>
  </si>
  <si>
    <t>Griselda</t>
  </si>
  <si>
    <t>Altamirano</t>
  </si>
  <si>
    <t>Jacinto Park Head Start</t>
  </si>
  <si>
    <t>Derina</t>
  </si>
  <si>
    <t>701 W Tipton Drive</t>
  </si>
  <si>
    <t>Makena</t>
  </si>
  <si>
    <t>Ozbirn</t>
  </si>
  <si>
    <t>1201 E. 25th St.</t>
  </si>
  <si>
    <t>Myriam</t>
  </si>
  <si>
    <t>Gonzales</t>
  </si>
  <si>
    <t>1201 E. 16th Street</t>
  </si>
  <si>
    <t>Ana</t>
  </si>
  <si>
    <t>Navarro</t>
  </si>
  <si>
    <t>Roxanna</t>
  </si>
  <si>
    <t>Campos</t>
  </si>
  <si>
    <t>Elvira</t>
  </si>
  <si>
    <t>Ruiz</t>
  </si>
  <si>
    <t>Cardenas</t>
  </si>
  <si>
    <t>Kathy</t>
  </si>
  <si>
    <t>Hobel</t>
  </si>
  <si>
    <t>Caroline</t>
  </si>
  <si>
    <t>Carlson</t>
  </si>
  <si>
    <t>Yvonne</t>
  </si>
  <si>
    <t>Hornelaz</t>
  </si>
  <si>
    <t>Elicia</t>
  </si>
  <si>
    <t>Lujan</t>
  </si>
  <si>
    <t>Lizeth</t>
  </si>
  <si>
    <t>Acuna</t>
  </si>
  <si>
    <t>Paganini</t>
  </si>
  <si>
    <t>Dulce</t>
  </si>
  <si>
    <t>Iglesias</t>
  </si>
  <si>
    <t>C.P.C. INC - Desert Vista Early Learning Center</t>
  </si>
  <si>
    <t>Jenny</t>
  </si>
  <si>
    <t>Coronado</t>
  </si>
  <si>
    <t>5901 S. Calle Santa Cruz</t>
  </si>
  <si>
    <t>Alicia</t>
  </si>
  <si>
    <t>Chang-Zapata</t>
  </si>
  <si>
    <t>Quetzalin</t>
  </si>
  <si>
    <t>Swanquist</t>
  </si>
  <si>
    <t>Leslie</t>
  </si>
  <si>
    <t>Angela</t>
  </si>
  <si>
    <t>Angelic</t>
  </si>
  <si>
    <t>Lupita</t>
  </si>
  <si>
    <t>Zarate</t>
  </si>
  <si>
    <t>Christina</t>
  </si>
  <si>
    <t>Lundy</t>
  </si>
  <si>
    <t>Narda</t>
  </si>
  <si>
    <t>Olivarez</t>
  </si>
  <si>
    <t>The Son's Children - 36th Street</t>
  </si>
  <si>
    <t>Mercier Austin</t>
  </si>
  <si>
    <t>Williard</t>
  </si>
  <si>
    <t>2030 N 36th Street Building B</t>
  </si>
  <si>
    <t>Jason</t>
  </si>
  <si>
    <t>Blutter</t>
  </si>
  <si>
    <t>8935 north 35th avenue</t>
  </si>
  <si>
    <t>Children's Endeavors Corporation</t>
  </si>
  <si>
    <t>Outer Limits School</t>
  </si>
  <si>
    <t>Bill</t>
  </si>
  <si>
    <t>Berk</t>
  </si>
  <si>
    <t>bill@smallmiraclesedu.com</t>
  </si>
  <si>
    <t>Children's Safari Learning Center 2, LLC</t>
  </si>
  <si>
    <t>Children's Safari Learning Center</t>
  </si>
  <si>
    <t>Balderrama</t>
  </si>
  <si>
    <t>admin@azchildrenssafari.com</t>
  </si>
  <si>
    <t>1847 S Greenfield Road Unit 104</t>
  </si>
  <si>
    <t>Cheryl</t>
  </si>
  <si>
    <t>DeSantis</t>
  </si>
  <si>
    <t>Nicole</t>
  </si>
  <si>
    <t>Barlow</t>
  </si>
  <si>
    <t>Lewis</t>
  </si>
  <si>
    <t>1299 North 7th Street</t>
  </si>
  <si>
    <t>1413 - Childtime Child Care</t>
  </si>
  <si>
    <t>Maddison</t>
  </si>
  <si>
    <t>Schmidt</t>
  </si>
  <si>
    <t>Pam</t>
  </si>
  <si>
    <t>Hausenfluck</t>
  </si>
  <si>
    <t>Joanna</t>
  </si>
  <si>
    <t>Kile</t>
  </si>
  <si>
    <t>Lavon</t>
  </si>
  <si>
    <t>Coleman</t>
  </si>
  <si>
    <t>Modesta</t>
  </si>
  <si>
    <t>Othon</t>
  </si>
  <si>
    <t>Audrey</t>
  </si>
  <si>
    <t>Martin</t>
  </si>
  <si>
    <t>Keenan</t>
  </si>
  <si>
    <t>Doenisha</t>
  </si>
  <si>
    <t>Kensey</t>
  </si>
  <si>
    <t>Eileen</t>
  </si>
  <si>
    <t>Pagan</t>
  </si>
  <si>
    <t>Chinle Unified District</t>
  </si>
  <si>
    <t>Chinle Junior High School</t>
  </si>
  <si>
    <t>Priscine</t>
  </si>
  <si>
    <t>prjones@chinleusd.k12.az.us</t>
  </si>
  <si>
    <t>19 Route 7 NR 27</t>
  </si>
  <si>
    <t>Chinle Elementary School</t>
  </si>
  <si>
    <t>Canyon De Chelly Elementary School</t>
  </si>
  <si>
    <t>Many Farms Elementary School</t>
  </si>
  <si>
    <t>US Hwy 191, mile marker 464</t>
  </si>
  <si>
    <t>Tsaile Elementary School</t>
  </si>
  <si>
    <t>NR 64 and NR 12</t>
  </si>
  <si>
    <t>Mesa View Elementary</t>
  </si>
  <si>
    <t>Chinle High School</t>
  </si>
  <si>
    <t>Sodja</t>
  </si>
  <si>
    <t>7616 S. 55th ave.</t>
  </si>
  <si>
    <t>Benitez</t>
  </si>
  <si>
    <t>Tribal Administrator</t>
  </si>
  <si>
    <t>beniteze@cocopah.com</t>
  </si>
  <si>
    <t>17900 S. Cottonwood Drive</t>
  </si>
  <si>
    <t>Alcaida</t>
  </si>
  <si>
    <t>Colorado River Union High School District</t>
  </si>
  <si>
    <t>Mohave High School</t>
  </si>
  <si>
    <t>Sheila</t>
  </si>
  <si>
    <t>Lopez-Wilde</t>
  </si>
  <si>
    <t>Food Service</t>
  </si>
  <si>
    <t>slopez@cruhsd.org</t>
  </si>
  <si>
    <t>2251 Hwy 95</t>
  </si>
  <si>
    <t>River Valley High School</t>
  </si>
  <si>
    <t>Food Service Cooridinator</t>
  </si>
  <si>
    <t>2250 E. Laguna Rd</t>
  </si>
  <si>
    <t>City of Tucson - Cherry Avenue Center</t>
  </si>
  <si>
    <t>Bianca</t>
  </si>
  <si>
    <t>Villarreal</t>
  </si>
  <si>
    <t>Fred Archer Center</t>
  </si>
  <si>
    <t>Marcella</t>
  </si>
  <si>
    <t>Aguilar</t>
  </si>
  <si>
    <t>Ailin</t>
  </si>
  <si>
    <t>Caballero-Ramos</t>
  </si>
  <si>
    <t>Receptionist</t>
  </si>
  <si>
    <t>Ailin.Caballero-Ramos@usw.salvationarmy.org</t>
  </si>
  <si>
    <t>County of Pima - Eckstrom-Columbus Library</t>
  </si>
  <si>
    <t>Ally</t>
  </si>
  <si>
    <t>Fripp</t>
  </si>
  <si>
    <t>ally.fripp@pima.gov</t>
  </si>
  <si>
    <t>4350 E. 22nd Street</t>
  </si>
  <si>
    <t>County of Pima - Martha Cooper Public Library</t>
  </si>
  <si>
    <t>Baldwin</t>
  </si>
  <si>
    <t>Children's Librarian</t>
  </si>
  <si>
    <t>mary.baldwin@pima.gov</t>
  </si>
  <si>
    <t>County of Pima - Southwest Library</t>
  </si>
  <si>
    <t>Brianna</t>
  </si>
  <si>
    <t>Velador</t>
  </si>
  <si>
    <t>brianna.velador@pima.gov</t>
  </si>
  <si>
    <t>6855 S. Mark Rd.</t>
  </si>
  <si>
    <t>County of Pima - Santa Rosa Library</t>
  </si>
  <si>
    <t>Elma</t>
  </si>
  <si>
    <t>Shaffer</t>
  </si>
  <si>
    <t>1075 S 10th Ave</t>
  </si>
  <si>
    <t>County of Pima - Quincie Douglas Library</t>
  </si>
  <si>
    <t>Connie</t>
  </si>
  <si>
    <t>Stewart</t>
  </si>
  <si>
    <t>connie.stewart@pima.gov</t>
  </si>
  <si>
    <t>1585 E. 36th St.</t>
  </si>
  <si>
    <t>County of Pima - Valencia Public Library</t>
  </si>
  <si>
    <t>Nico</t>
  </si>
  <si>
    <t>Dominguez</t>
  </si>
  <si>
    <t>nico.dominguez@pima.gov</t>
  </si>
  <si>
    <t>County of Pima - Woods Memorial Library</t>
  </si>
  <si>
    <t>Gabriel</t>
  </si>
  <si>
    <t>Partlow</t>
  </si>
  <si>
    <t>County of Pima - Joel D Valdez Main Library</t>
  </si>
  <si>
    <t>Katie</t>
  </si>
  <si>
    <t>Westfall</t>
  </si>
  <si>
    <t>katie.westfall@pima.gov</t>
  </si>
  <si>
    <t>County of Pima - Sam Lena-South Tucson Library</t>
  </si>
  <si>
    <t>Deanna</t>
  </si>
  <si>
    <t>1607 S. 6th Ave.</t>
  </si>
  <si>
    <t>County of Pima - El Rio Library</t>
  </si>
  <si>
    <t>Morgen</t>
  </si>
  <si>
    <t>Daniels</t>
  </si>
  <si>
    <t>morgen.daniels@pima.gov</t>
  </si>
  <si>
    <t>1390 W. Speedway Blvd.</t>
  </si>
  <si>
    <t>Project Access -  Hampton Park Apartment</t>
  </si>
  <si>
    <t>Giselle</t>
  </si>
  <si>
    <t>Romero</t>
  </si>
  <si>
    <t>gromero@project-access.org</t>
  </si>
  <si>
    <t>8600 E. Old Spanish Trail Apt. 139</t>
  </si>
  <si>
    <t>Project Access - Catalina Ridge Apartments</t>
  </si>
  <si>
    <t>Marissa</t>
  </si>
  <si>
    <t>Stewart-Simms</t>
  </si>
  <si>
    <t>Senior Regional Manager, Resident Services</t>
  </si>
  <si>
    <t>mstewart@project-access.org</t>
  </si>
  <si>
    <t>7400 E. Golf Links Rd.</t>
  </si>
  <si>
    <t>Project Access - Verde Plaza Apartments</t>
  </si>
  <si>
    <t>Paola</t>
  </si>
  <si>
    <t>Cruz</t>
  </si>
  <si>
    <t>pcruz@project-access.org</t>
  </si>
  <si>
    <t>2424 S. Cottonwood Lane.</t>
  </si>
  <si>
    <t>Town of Huachuca City - Huachuca City Library</t>
  </si>
  <si>
    <t>Stephanie</t>
  </si>
  <si>
    <t>Fulton</t>
  </si>
  <si>
    <t>Director of Library and Community Services</t>
  </si>
  <si>
    <t>sfulton@huachucacityaz.gov</t>
  </si>
  <si>
    <t>506 N. Gonzales Blvd.</t>
  </si>
  <si>
    <t>Andre</t>
  </si>
  <si>
    <t>Corral</t>
  </si>
  <si>
    <t>firstimpressionslearning@gmail.com</t>
  </si>
  <si>
    <t>Bethany</t>
  </si>
  <si>
    <t>Campista</t>
  </si>
  <si>
    <t>Shiou Lih</t>
  </si>
  <si>
    <t>Chang</t>
  </si>
  <si>
    <t>Juana</t>
  </si>
  <si>
    <t>Moreno</t>
  </si>
  <si>
    <t>jmoreno@craneschools.org</t>
  </si>
  <si>
    <t>Lourdes</t>
  </si>
  <si>
    <t>Marquez</t>
  </si>
  <si>
    <t>lmarquez@craneschools.org</t>
  </si>
  <si>
    <t>Kristina</t>
  </si>
  <si>
    <t>Sheffer</t>
  </si>
  <si>
    <t>ksheffer@craneschools.org</t>
  </si>
  <si>
    <t>Annabella</t>
  </si>
  <si>
    <t>Recio</t>
  </si>
  <si>
    <t>Sharla</t>
  </si>
  <si>
    <t>Seale</t>
  </si>
  <si>
    <t>sseale@craneschools.org</t>
  </si>
  <si>
    <t>Gloria</t>
  </si>
  <si>
    <t>Aguayo</t>
  </si>
  <si>
    <t>Torres</t>
  </si>
  <si>
    <t>ltorres@craneschools.org</t>
  </si>
  <si>
    <t>Luba</t>
  </si>
  <si>
    <t>Flores Munguia</t>
  </si>
  <si>
    <t>lfloresmunguia@craneschools.org</t>
  </si>
  <si>
    <t>mnavarro@craneschools.org</t>
  </si>
  <si>
    <t>Alexis</t>
  </si>
  <si>
    <t>Rotella</t>
  </si>
  <si>
    <t>arotella@craneschools.org</t>
  </si>
  <si>
    <t>Boys &amp; Girls Club - Yuma Branch - Yuma</t>
  </si>
  <si>
    <t>Rowena</t>
  </si>
  <si>
    <t>Regaldo</t>
  </si>
  <si>
    <t>rowena.regalda@bgcaz.org</t>
  </si>
  <si>
    <t>1100 South 13th Street</t>
  </si>
  <si>
    <t>Angel</t>
  </si>
  <si>
    <t>Murietta</t>
  </si>
  <si>
    <t>814 e union hills #20</t>
  </si>
  <si>
    <t>Melvin</t>
  </si>
  <si>
    <t>Robert</t>
  </si>
  <si>
    <t>Lemons</t>
  </si>
  <si>
    <t>rlemons@creightonschools.org</t>
  </si>
  <si>
    <t>Samantha</t>
  </si>
  <si>
    <t>shernandez@creightonschools.org</t>
  </si>
  <si>
    <t>Juanita</t>
  </si>
  <si>
    <t>jdominguez@creightonschools.org</t>
  </si>
  <si>
    <t>Alex</t>
  </si>
  <si>
    <t>Rios</t>
  </si>
  <si>
    <t>rrios@Creightonschools.org</t>
  </si>
  <si>
    <t>Diana</t>
  </si>
  <si>
    <t>Nevarez</t>
  </si>
  <si>
    <t>Cesar</t>
  </si>
  <si>
    <t>Ortiz</t>
  </si>
  <si>
    <t>Sonja</t>
  </si>
  <si>
    <t>Adeline</t>
  </si>
  <si>
    <t>Salcido</t>
  </si>
  <si>
    <t>asalcido@creightonschools.org</t>
  </si>
  <si>
    <t>Kids Village Pre-School And Child Care</t>
  </si>
  <si>
    <t>Raquel</t>
  </si>
  <si>
    <t>Valencia</t>
  </si>
  <si>
    <t>Raquel.valencia@abcgb.net</t>
  </si>
  <si>
    <t>1321 N 6th Ave</t>
  </si>
  <si>
    <t>Small World Preschool</t>
  </si>
  <si>
    <t>Sharon</t>
  </si>
  <si>
    <t>Mendoza</t>
  </si>
  <si>
    <t>Sharon.mendoza@abcgb.net</t>
  </si>
  <si>
    <t>3637 E 3rd St</t>
  </si>
  <si>
    <t>Small World Preschool II</t>
  </si>
  <si>
    <t>Hannah</t>
  </si>
  <si>
    <t>Verbridge</t>
  </si>
  <si>
    <t>hannah.verbridge@abcgb.net</t>
  </si>
  <si>
    <t>Creative Beginnings Preschool</t>
  </si>
  <si>
    <t>Chelsea</t>
  </si>
  <si>
    <t>Hyvonen</t>
  </si>
  <si>
    <t>Chelsea.hyvonen@abcgb.net</t>
  </si>
  <si>
    <t>2690 N. 1st Ave</t>
  </si>
  <si>
    <t>Britney</t>
  </si>
  <si>
    <t>Crowder</t>
  </si>
  <si>
    <t>Britney.crowder@abcgb.net</t>
  </si>
  <si>
    <t>Marjorie</t>
  </si>
  <si>
    <t>Dailey</t>
  </si>
  <si>
    <t>Fatih</t>
  </si>
  <si>
    <t>Karatas</t>
  </si>
  <si>
    <t>Fkaratas@sonoranschools.org</t>
  </si>
  <si>
    <t>2325 W. Sunset Rd Building 4</t>
  </si>
  <si>
    <t>Alice</t>
  </si>
  <si>
    <t>Karnes</t>
  </si>
  <si>
    <t>5335 E Comanche St BLDG 2614</t>
  </si>
  <si>
    <t>Davis-Monthan AFB</t>
  </si>
  <si>
    <t>School Age Program</t>
  </si>
  <si>
    <t>5915 E Quijota Blvd</t>
  </si>
  <si>
    <t>DMAFB</t>
  </si>
  <si>
    <t>DeColores Learning Center &amp; Childcare</t>
  </si>
  <si>
    <t>Rosana</t>
  </si>
  <si>
    <t>Ivonne</t>
  </si>
  <si>
    <t>Haynes</t>
  </si>
  <si>
    <t>ivonne.haynes@dvusd.org</t>
  </si>
  <si>
    <t>Katrina</t>
  </si>
  <si>
    <t>Sandy-Colon</t>
  </si>
  <si>
    <t>katrina.sandy-colon@dvusd.org</t>
  </si>
  <si>
    <t>Colleen</t>
  </si>
  <si>
    <t>Mortensen</t>
  </si>
  <si>
    <t>Munn</t>
  </si>
  <si>
    <t>Melanie</t>
  </si>
  <si>
    <t>Dixon</t>
  </si>
  <si>
    <t>melanie.dixon@dvusd.org</t>
  </si>
  <si>
    <t>Kim</t>
  </si>
  <si>
    <t>Czosnyka</t>
  </si>
  <si>
    <t>kimberly.czosnyka@dvusd.org</t>
  </si>
  <si>
    <t>Walmsley</t>
  </si>
  <si>
    <t>Elizabeth.Walmsley@dvusd.org</t>
  </si>
  <si>
    <t>Sharp</t>
  </si>
  <si>
    <t>Lupo-Mueller</t>
  </si>
  <si>
    <t>susan.lupo-mueller@dvusd.org</t>
  </si>
  <si>
    <t>Jacinta</t>
  </si>
  <si>
    <t>Baruti</t>
  </si>
  <si>
    <t>Davila</t>
  </si>
  <si>
    <t>tammy.davila@dvusd.org</t>
  </si>
  <si>
    <t>Aimie</t>
  </si>
  <si>
    <t>Reuter</t>
  </si>
  <si>
    <t>aimie.reuter@dvusd.org</t>
  </si>
  <si>
    <t>Premier Children's Center</t>
  </si>
  <si>
    <t>Armstrong</t>
  </si>
  <si>
    <t>ronnie@premierchildrenscenter.net</t>
  </si>
  <si>
    <t>3335 W Greenway Rd</t>
  </si>
  <si>
    <t>Great Explorers</t>
  </si>
  <si>
    <t>Dora</t>
  </si>
  <si>
    <t>Moore</t>
  </si>
  <si>
    <t>lemoore@honorhealth.com</t>
  </si>
  <si>
    <t>Desert Mission Inc. dba Lincoln Learning Center</t>
  </si>
  <si>
    <t>Sara</t>
  </si>
  <si>
    <t>Pederson</t>
  </si>
  <si>
    <t>Desert Rock Church</t>
  </si>
  <si>
    <t>Desert Rock Preschool and Childcare</t>
  </si>
  <si>
    <t>Melinda</t>
  </si>
  <si>
    <t>Velasquez</t>
  </si>
  <si>
    <t>mylinda456@hotmail.com</t>
  </si>
  <si>
    <t>7294 W Candlewood way</t>
  </si>
  <si>
    <t>Destiny School, Inc.</t>
  </si>
  <si>
    <t>Destiny School</t>
  </si>
  <si>
    <t>Cindy</t>
  </si>
  <si>
    <t>Cothrun</t>
  </si>
  <si>
    <t>destinyschool@yahoo.com</t>
  </si>
  <si>
    <t>798 E. Prickly Pear Dr.</t>
  </si>
  <si>
    <t>Dilcon Community School, Inc.</t>
  </si>
  <si>
    <t>Chischillie</t>
  </si>
  <si>
    <t>virgiewc@yahoo.com</t>
  </si>
  <si>
    <t>Highway 87 East on Navajo Route 15</t>
  </si>
  <si>
    <t>Dilcon</t>
  </si>
  <si>
    <t>Discovery Time Childcare, LLC</t>
  </si>
  <si>
    <t>Discovery Time Childcare</t>
  </si>
  <si>
    <t>Rajsekhar</t>
  </si>
  <si>
    <t>Koneru</t>
  </si>
  <si>
    <t>koneruraj23@gmail.com</t>
  </si>
  <si>
    <t>Dorothy</t>
  </si>
  <si>
    <t>Thornton</t>
  </si>
  <si>
    <t>Early Steps Learning L.L.C</t>
  </si>
  <si>
    <t>Early Steps Learning</t>
  </si>
  <si>
    <t>Dobrasevic</t>
  </si>
  <si>
    <t>edobrasevic@msn.com</t>
  </si>
  <si>
    <t>6501 N. 27th Ave</t>
  </si>
  <si>
    <t>Leivas</t>
  </si>
  <si>
    <t>sheila.leivas@imagineschools.org</t>
  </si>
  <si>
    <t>Blake-Children's Achievement Center - Head Start</t>
  </si>
  <si>
    <t>Lorraine R</t>
  </si>
  <si>
    <t>Mansfield</t>
  </si>
  <si>
    <t>lmansfield@blake.easterseals.com</t>
  </si>
  <si>
    <t>330 N Commerce Park Loop Suite 100</t>
  </si>
  <si>
    <t>Luisa</t>
  </si>
  <si>
    <t>Kidwell</t>
  </si>
  <si>
    <t>Director of Early Childhood Education</t>
  </si>
  <si>
    <t>lkidwell@blake.easterseals.com</t>
  </si>
  <si>
    <t>250 W 15 th St</t>
  </si>
  <si>
    <t>EDU L2, LLC DBA Lifeprints Childcare &amp; Learning Center</t>
  </si>
  <si>
    <t>Lifeprints Childcare &amp; Learning Centers - Phoenix</t>
  </si>
  <si>
    <t>Jennifer</t>
  </si>
  <si>
    <t>Werner</t>
  </si>
  <si>
    <t>werner327@live.com</t>
  </si>
  <si>
    <t>15630 N 7th St</t>
  </si>
  <si>
    <t>EDU L3, LLC DBA Lifeprints Childcare &amp; Learning Center</t>
  </si>
  <si>
    <t>Lifeprints Childcare</t>
  </si>
  <si>
    <t>Kimberly</t>
  </si>
  <si>
    <t>Brown</t>
  </si>
  <si>
    <t>kim.brown@lifeprintschildcare.com</t>
  </si>
  <si>
    <t>5680 W. Peoria Ave</t>
  </si>
  <si>
    <t>Curiel School</t>
  </si>
  <si>
    <t>Irene</t>
  </si>
  <si>
    <t>Patino</t>
  </si>
  <si>
    <t>1000 North Curiel Street</t>
  </si>
  <si>
    <t>Eloy Intermediate School</t>
  </si>
  <si>
    <t>1005 N. Santa Cruz</t>
  </si>
  <si>
    <t>Espiritu Community Development Corp.</t>
  </si>
  <si>
    <t>NFL YET College Prep Academy</t>
  </si>
  <si>
    <t>Xocoyotzin</t>
  </si>
  <si>
    <t>nruiz@espiritu.org</t>
  </si>
  <si>
    <t>222 East Olympic</t>
  </si>
  <si>
    <t>Reyes Maria Ruiz Leadership Academy</t>
  </si>
  <si>
    <t>4848 S. 2nd Street</t>
  </si>
  <si>
    <t>Espiritu Schools</t>
  </si>
  <si>
    <t>AIM Higher College Prep Academy</t>
  </si>
  <si>
    <t>222 E Olympic Dr</t>
  </si>
  <si>
    <t>Paula</t>
  </si>
  <si>
    <t>Celaya</t>
  </si>
  <si>
    <t>Life Christian Preschool and Childcare</t>
  </si>
  <si>
    <t>Miller-White</t>
  </si>
  <si>
    <t>First Steps Childcare</t>
  </si>
  <si>
    <t>Carrie</t>
  </si>
  <si>
    <t>Hockenbery</t>
  </si>
  <si>
    <t>firstst3377@hotmail.com</t>
  </si>
  <si>
    <t>First United Methodist Preschool/Day Care Center</t>
  </si>
  <si>
    <t>Palma</t>
  </si>
  <si>
    <t>1020 S 10th Ave</t>
  </si>
  <si>
    <t>Maria Elizabeth</t>
  </si>
  <si>
    <t>Sosa Mendoza</t>
  </si>
  <si>
    <t>Food Service Administrative Assistant</t>
  </si>
  <si>
    <t>msosa-mendoza@fusd1.org</t>
  </si>
  <si>
    <t>Charles W Sechrist Elementary School</t>
  </si>
  <si>
    <t>2230 N Fort Valley Rd</t>
  </si>
  <si>
    <t>40 Miles East of Flagstaff on Leupp Rd</t>
  </si>
  <si>
    <t>Florence Unified School District</t>
  </si>
  <si>
    <t>San Tan Heights Elementary</t>
  </si>
  <si>
    <t>Gabriela</t>
  </si>
  <si>
    <t>Medina</t>
  </si>
  <si>
    <t>gmedina@fusdaz.org</t>
  </si>
  <si>
    <t>2500 W San Tan Heights Blvd</t>
  </si>
  <si>
    <t>Skyline Ranch Elementary School</t>
  </si>
  <si>
    <t>FeMaria</t>
  </si>
  <si>
    <t>Estrada</t>
  </si>
  <si>
    <t>feestrada@fusdaz.org</t>
  </si>
  <si>
    <t>1084 W. Santan Hills Drive</t>
  </si>
  <si>
    <t>Luz</t>
  </si>
  <si>
    <t>Emily Meschter Early Learning Center - Prince Rd.</t>
  </si>
  <si>
    <t>1440 W. Prince Rd.</t>
  </si>
  <si>
    <t>2830 N 43rd Ave</t>
  </si>
  <si>
    <t>Adult Day Health Services - Glendale</t>
  </si>
  <si>
    <t>Valerie</t>
  </si>
  <si>
    <t>Blair</t>
  </si>
  <si>
    <t>16209 N. 67th Ave</t>
  </si>
  <si>
    <t>Adult Day Health Care Center - Tempe</t>
  </si>
  <si>
    <t>Hutchens</t>
  </si>
  <si>
    <t>Shree</t>
  </si>
  <si>
    <t>Jude</t>
  </si>
  <si>
    <t>Erika</t>
  </si>
  <si>
    <t>Foxworth</t>
  </si>
  <si>
    <t>Azaratou</t>
  </si>
  <si>
    <t>Diarra</t>
  </si>
  <si>
    <t>zaza@icareforchildren.com</t>
  </si>
  <si>
    <t>1620 w. Camelback rd</t>
  </si>
  <si>
    <t>Gadsden Elementary District</t>
  </si>
  <si>
    <t>Gadsden Elementary School</t>
  </si>
  <si>
    <t>Uriarte</t>
  </si>
  <si>
    <t>auriarte@gesd32.org</t>
  </si>
  <si>
    <t>18745  S. Gadsden Street</t>
  </si>
  <si>
    <t>Gadsden</t>
  </si>
  <si>
    <t>Rio Colorado Elementary School</t>
  </si>
  <si>
    <t>Patricia</t>
  </si>
  <si>
    <t>pmendoza@gesd32.org</t>
  </si>
  <si>
    <t>1055 N.MAIN ST.</t>
  </si>
  <si>
    <t>SAN LUIS</t>
  </si>
  <si>
    <t>San Luis Middle School</t>
  </si>
  <si>
    <t>Ojeda</t>
  </si>
  <si>
    <t>cojeda@gesd32.org</t>
  </si>
  <si>
    <t>1135 N.. MAIN STREET</t>
  </si>
  <si>
    <t>Teresa</t>
  </si>
  <si>
    <t>Ruvalcaba</t>
  </si>
  <si>
    <t>truvalcaba@gesd32.org</t>
  </si>
  <si>
    <t>1453 N.MAIN STREET</t>
  </si>
  <si>
    <t>Cesar Chavez Elementary</t>
  </si>
  <si>
    <t>lnhernandez@gesd32.org</t>
  </si>
  <si>
    <t>1130 N. 10TH AVENUE</t>
  </si>
  <si>
    <t>Desert View Elementary</t>
  </si>
  <si>
    <t>lmanriquez@gesd32.org</t>
  </si>
  <si>
    <t>1508 N. 10TH AVE.</t>
  </si>
  <si>
    <t>Southwest Jr. High School</t>
  </si>
  <si>
    <t>Flor</t>
  </si>
  <si>
    <t>Carrasco</t>
  </si>
  <si>
    <t>fcamargo@gesd32.org</t>
  </si>
  <si>
    <t>963 N. 8TH AVENUE</t>
  </si>
  <si>
    <t>Ed Pastor Elementary 4</t>
  </si>
  <si>
    <t>Monica</t>
  </si>
  <si>
    <t>monicagonzalez@gesd32.org</t>
  </si>
  <si>
    <t>985 N.6TH AVENUE</t>
  </si>
  <si>
    <t>Southern Arizona Community Academy</t>
  </si>
  <si>
    <t>Tom</t>
  </si>
  <si>
    <t>Bell</t>
  </si>
  <si>
    <t>principal</t>
  </si>
  <si>
    <t>tbell@sacaeagles.com</t>
  </si>
  <si>
    <t>2470 N. Tucson Blvd</t>
  </si>
  <si>
    <t>County of Pima - Ellie Towne Flowing Wells Community Center</t>
  </si>
  <si>
    <t>Cerina</t>
  </si>
  <si>
    <t>Quiroz</t>
  </si>
  <si>
    <t>cerinaquiroz@pima.gov</t>
  </si>
  <si>
    <t>1660 w. Ruthrauff Rd</t>
  </si>
  <si>
    <t>County of Pima - Drexel Heights Community Center</t>
  </si>
  <si>
    <t>JOSH</t>
  </si>
  <si>
    <t>EMSLIE</t>
  </si>
  <si>
    <t>COORDINATOR</t>
  </si>
  <si>
    <t>JOSH.EMSLIE@PIMA.GOV</t>
  </si>
  <si>
    <t>5220 S san joaquin ave</t>
  </si>
  <si>
    <t>County of Pima - Robles Ranch Community Center</t>
  </si>
  <si>
    <t>ADRIENNE</t>
  </si>
  <si>
    <t>RIVAS</t>
  </si>
  <si>
    <t>ADRIENNE.RIVAS@PIMA.GOV</t>
  </si>
  <si>
    <t>16150 W AJO WAY</t>
  </si>
  <si>
    <t>County of Pima - Picture Rocks Community Center</t>
  </si>
  <si>
    <t>Cassandra</t>
  </si>
  <si>
    <t>Hohn</t>
  </si>
  <si>
    <t>coordinator</t>
  </si>
  <si>
    <t>communityfoods@gapmin.com</t>
  </si>
  <si>
    <t>5615 n. sanders rd</t>
  </si>
  <si>
    <t>Gila Bend Unified District</t>
  </si>
  <si>
    <t>Gila Bend Elementary</t>
  </si>
  <si>
    <t>Knutson</t>
  </si>
  <si>
    <t>elizabethk@gbusd.org</t>
  </si>
  <si>
    <t>777 N Logan Ave</t>
  </si>
  <si>
    <t>Gila Bend</t>
  </si>
  <si>
    <t>Gila Bend High School</t>
  </si>
  <si>
    <t>777 N. Logan Ave</t>
  </si>
  <si>
    <t>Gila River Indian Community DBA Headstart And Disabilities Program</t>
  </si>
  <si>
    <t>Josephine</t>
  </si>
  <si>
    <t>Escalante</t>
  </si>
  <si>
    <t>Esther</t>
  </si>
  <si>
    <t>D 4 GRIC</t>
  </si>
  <si>
    <t>Amy</t>
  </si>
  <si>
    <t>Johns</t>
  </si>
  <si>
    <t>amy.johns1@gric.nsn</t>
  </si>
  <si>
    <t>BlackElk</t>
  </si>
  <si>
    <t>Alyssa</t>
  </si>
  <si>
    <t>alyssa.lopez@gric.nsn.us</t>
  </si>
  <si>
    <t>Antanelle</t>
  </si>
  <si>
    <t>Duywenie</t>
  </si>
  <si>
    <t>antanelle.duwyenie@globeschools.org</t>
  </si>
  <si>
    <t>Craig</t>
  </si>
  <si>
    <t>Hagen</t>
  </si>
  <si>
    <t>Foodservice Supervisor</t>
  </si>
  <si>
    <t>Craig.hagen@globeschools.org</t>
  </si>
  <si>
    <t>cassandra.courtney@globeschools.org</t>
  </si>
  <si>
    <t>Cobre Valley Youth Club</t>
  </si>
  <si>
    <t>marcella.hagen@globeschools.org</t>
  </si>
  <si>
    <t>2140 E Ash Street</t>
  </si>
  <si>
    <t>LaTesha</t>
  </si>
  <si>
    <t>Souder</t>
  </si>
  <si>
    <t>15450 W Goodyear Blvd Suite 135</t>
  </si>
  <si>
    <t>Grace Evangelical Lutheran Church Of Southern Arizona</t>
  </si>
  <si>
    <t>Grace Lutheran Child Learning Center</t>
  </si>
  <si>
    <t>Heiman</t>
  </si>
  <si>
    <t>director@gracelutheransaz.org</t>
  </si>
  <si>
    <t>75 W. Sahuarita Rd.</t>
  </si>
  <si>
    <t>Sahuarita</t>
  </si>
  <si>
    <t>Great Minds Learning Center LLC</t>
  </si>
  <si>
    <t>Ayala</t>
  </si>
  <si>
    <t>greatmindslearningc@gmail.com</t>
  </si>
  <si>
    <t>2375 S Ave A</t>
  </si>
  <si>
    <t>Greater Phoenix Urban League, Inc.</t>
  </si>
  <si>
    <t>Pendergast Learning Center</t>
  </si>
  <si>
    <t>MaryJane</t>
  </si>
  <si>
    <t>3841 N. 91st Ave.</t>
  </si>
  <si>
    <t>Greater Phoenix Urban League Head Start-Avalon Villas</t>
  </si>
  <si>
    <t>825 W. Broadway Rd.</t>
  </si>
  <si>
    <t>Grubenhoff</t>
  </si>
  <si>
    <t>Active Learning Center #8</t>
  </si>
  <si>
    <t>Wathan-Hultquist</t>
  </si>
  <si>
    <t>Melody</t>
  </si>
  <si>
    <t>Andrews</t>
  </si>
  <si>
    <t>mandrews@handmaker.org</t>
  </si>
  <si>
    <t>5101 E. Farness Drive</t>
  </si>
  <si>
    <t>Rozalynn</t>
  </si>
  <si>
    <t>Koch</t>
  </si>
  <si>
    <t>802 WEST 19TH STREET</t>
  </si>
  <si>
    <t>Shilpa</t>
  </si>
  <si>
    <t>Godiwala</t>
  </si>
  <si>
    <t>13033 N. 35th Ave</t>
  </si>
  <si>
    <t>Happy Dayz Learning Center II</t>
  </si>
  <si>
    <t>Pankaj</t>
  </si>
  <si>
    <t>9202 N. 35th Ave.</t>
  </si>
  <si>
    <t>Araceli</t>
  </si>
  <si>
    <t>Gamez</t>
  </si>
  <si>
    <t>agamez@harvestprep.com</t>
  </si>
  <si>
    <t>1793 S. 1st Avenue</t>
  </si>
  <si>
    <t>La Paloma Academy Marana</t>
  </si>
  <si>
    <t>13644 N. Sandario Rd</t>
  </si>
  <si>
    <t>Burch</t>
  </si>
  <si>
    <t>kimburch@me.com</t>
  </si>
  <si>
    <t>306 W 5th Place</t>
  </si>
  <si>
    <t>Hogan Hozhoni Christian Child Care Services LLC</t>
  </si>
  <si>
    <t>Hogan Hozhoni</t>
  </si>
  <si>
    <t>Loren</t>
  </si>
  <si>
    <t>gallupcccoffice@gmail.com</t>
  </si>
  <si>
    <t>12C Honora Rd</t>
  </si>
  <si>
    <t>Saint Michaels</t>
  </si>
  <si>
    <t>Rayma</t>
  </si>
  <si>
    <t>Duyongwa</t>
  </si>
  <si>
    <t>Moencopi Center Head Start</t>
  </si>
  <si>
    <t>TC Badger Moenkopi St Headstar</t>
  </si>
  <si>
    <t>Hwy 264 Mile post 383.75</t>
  </si>
  <si>
    <t>Chira</t>
  </si>
  <si>
    <t>Walema</t>
  </si>
  <si>
    <t>chira.walema@hualapai-nsn.gov</t>
  </si>
  <si>
    <t>475 Hualapai Way</t>
  </si>
  <si>
    <t>Hunters Point Boarding School</t>
  </si>
  <si>
    <t>Relando</t>
  </si>
  <si>
    <t>Catron</t>
  </si>
  <si>
    <t>relando.catron@hpbsaz.org</t>
  </si>
  <si>
    <t>Hwy 12 South Lupton Road</t>
  </si>
  <si>
    <t>86511</t>
  </si>
  <si>
    <t>Mayra</t>
  </si>
  <si>
    <t>Jaime</t>
  </si>
  <si>
    <t>Cariann</t>
  </si>
  <si>
    <t>Wade</t>
  </si>
  <si>
    <t>NSLP  Lead Coordinator</t>
  </si>
  <si>
    <t>1290 W. Vah Ki Inn Road Bldg A</t>
  </si>
  <si>
    <t>NSLP Lead  Coordinator</t>
  </si>
  <si>
    <t>1290B W. Vah Ki Inn Road Bldg B</t>
  </si>
  <si>
    <t>Matilde</t>
  </si>
  <si>
    <t>Francisca</t>
  </si>
  <si>
    <t>Camacho</t>
  </si>
  <si>
    <t>Maide</t>
  </si>
  <si>
    <t>Carmona</t>
  </si>
  <si>
    <t>Nancy</t>
  </si>
  <si>
    <t>Arvizo</t>
  </si>
  <si>
    <t>Haydee</t>
  </si>
  <si>
    <t>Candida</t>
  </si>
  <si>
    <t>Ruiz De Hernandez</t>
  </si>
  <si>
    <t>Palomino</t>
  </si>
  <si>
    <t>Blanca</t>
  </si>
  <si>
    <t>Rosa</t>
  </si>
  <si>
    <t>Fatima</t>
  </si>
  <si>
    <t>Valenzuela</t>
  </si>
  <si>
    <t>Roberts</t>
  </si>
  <si>
    <t>Satheesh</t>
  </si>
  <si>
    <t>Ambadi</t>
  </si>
  <si>
    <t>Lovable Kids Kare Mesa</t>
  </si>
  <si>
    <t>lovablekidskareaz@gmail.com</t>
  </si>
  <si>
    <t>925 N Orange</t>
  </si>
  <si>
    <t>Kids First Preschool &amp; Childcare</t>
  </si>
  <si>
    <t>Jeff</t>
  </si>
  <si>
    <t>Paye</t>
  </si>
  <si>
    <t>jjpaye92@gmail.com</t>
  </si>
  <si>
    <t>Jardin Angelical</t>
  </si>
  <si>
    <t>GUADALUPE</t>
  </si>
  <si>
    <t>CENTENO</t>
  </si>
  <si>
    <t>4240 W. DAISY STREET</t>
  </si>
  <si>
    <t>Anais</t>
  </si>
  <si>
    <t>Santiago</t>
  </si>
  <si>
    <t>Kids World Preschool East</t>
  </si>
  <si>
    <t>Lisa</t>
  </si>
  <si>
    <t>Cochran</t>
  </si>
  <si>
    <t>4761 East 5th Street</t>
  </si>
  <si>
    <t>Jeehdeez'a Elementary</t>
  </si>
  <si>
    <t>Charlie</t>
  </si>
  <si>
    <t>School Cook</t>
  </si>
  <si>
    <t>anna.charlie@bie.edu</t>
  </si>
  <si>
    <t>3 miles East on Navajo Route</t>
  </si>
  <si>
    <t>Pinon,</t>
  </si>
  <si>
    <t>Lloyd</t>
  </si>
  <si>
    <t>Beal</t>
  </si>
  <si>
    <t>Ronald</t>
  </si>
  <si>
    <t>Lutostanski</t>
  </si>
  <si>
    <t>4940 E McDowell Rd</t>
  </si>
  <si>
    <t>Kadiri</t>
  </si>
  <si>
    <t>242 w. Lester street</t>
  </si>
  <si>
    <t>Alison</t>
  </si>
  <si>
    <t>Yazzie</t>
  </si>
  <si>
    <t>East HWY 160/98</t>
  </si>
  <si>
    <t>Karousel Kids Childcare</t>
  </si>
  <si>
    <t>San Miguel</t>
  </si>
  <si>
    <t>7831 N 51st Ave</t>
  </si>
  <si>
    <t>Kayenta Boarding School</t>
  </si>
  <si>
    <t>Kayenta Community School</t>
  </si>
  <si>
    <t>Evelyn T.</t>
  </si>
  <si>
    <t>Begay</t>
  </si>
  <si>
    <t>Evelyn.Begay@bie.edu</t>
  </si>
  <si>
    <t>Hiway 163</t>
  </si>
  <si>
    <t>86033</t>
  </si>
  <si>
    <t>Kayenta Unified School District #27</t>
  </si>
  <si>
    <t>Baker Middle School</t>
  </si>
  <si>
    <t>Rena</t>
  </si>
  <si>
    <t>Sharkey</t>
  </si>
  <si>
    <t>Kitchen Site lead</t>
  </si>
  <si>
    <t>rena.sharkey@kayenta.k12.az.us</t>
  </si>
  <si>
    <t>North Highway 163</t>
  </si>
  <si>
    <t>Debbie Braff Elementary School</t>
  </si>
  <si>
    <t>Kathrine</t>
  </si>
  <si>
    <t>Stanley</t>
  </si>
  <si>
    <t>Site-Lead</t>
  </si>
  <si>
    <t>kathrine.stnaley@kayenta.k12.az.us</t>
  </si>
  <si>
    <t>Loretta</t>
  </si>
  <si>
    <t>Gilmore</t>
  </si>
  <si>
    <t>Loretta.gilmore@kayenta.k12.az.us</t>
  </si>
  <si>
    <t>Bible</t>
  </si>
  <si>
    <t>Gardner</t>
  </si>
  <si>
    <t>2710 W. Southern Ave ste 101</t>
  </si>
  <si>
    <t>Joe</t>
  </si>
  <si>
    <t>Berkwitt</t>
  </si>
  <si>
    <t>Harjinder</t>
  </si>
  <si>
    <t>Kaur</t>
  </si>
  <si>
    <t>Ryan</t>
  </si>
  <si>
    <t>Perez</t>
  </si>
  <si>
    <t>Kid's Country Club</t>
  </si>
  <si>
    <t>Richards</t>
  </si>
  <si>
    <t>Doumit</t>
  </si>
  <si>
    <t>Puneet</t>
  </si>
  <si>
    <t>Virk</t>
  </si>
  <si>
    <t>Joyce</t>
  </si>
  <si>
    <t>Stockton</t>
  </si>
  <si>
    <t>6025 N. 67th Avenue</t>
  </si>
  <si>
    <t>Kids Incorporated Learning Center</t>
  </si>
  <si>
    <t>Admin</t>
  </si>
  <si>
    <t>2350 S. Gilbert Rd</t>
  </si>
  <si>
    <t>Kids Learning Centers Algodon, L.L.C.</t>
  </si>
  <si>
    <t>Kids Learning Center Ocotillo L.L.C.</t>
  </si>
  <si>
    <t>Kids Play Learning Center, Inc.</t>
  </si>
  <si>
    <t>1430 W Southern #3</t>
  </si>
  <si>
    <t>Kids R' Our Future Preschool/Childcare Center</t>
  </si>
  <si>
    <t>Holbert</t>
  </si>
  <si>
    <t>Magitt</t>
  </si>
  <si>
    <t>Debbie</t>
  </si>
  <si>
    <t>Nickell</t>
  </si>
  <si>
    <t>4055 N 1st Ave</t>
  </si>
  <si>
    <t>Kids World Learning Center, L.L.C.</t>
  </si>
  <si>
    <t>Director of Operations</t>
  </si>
  <si>
    <t>Kids, Intelligent, Dynamic, Superstars, Inc.</t>
  </si>
  <si>
    <t>Kids Klub Inc</t>
  </si>
  <si>
    <t>Roderick</t>
  </si>
  <si>
    <t>Culver IV</t>
  </si>
  <si>
    <t>roderickculver4@gmail.com</t>
  </si>
  <si>
    <t>1840 S. Az Blvd</t>
  </si>
  <si>
    <t>Kidzco Early Learning Center/Golf Links</t>
  </si>
  <si>
    <t>Hale</t>
  </si>
  <si>
    <t>Marcie</t>
  </si>
  <si>
    <t>Berman</t>
  </si>
  <si>
    <t>Eman</t>
  </si>
  <si>
    <t>Basha</t>
  </si>
  <si>
    <t>Skyrise School on Golf Links Road</t>
  </si>
  <si>
    <t>Veronica</t>
  </si>
  <si>
    <t>Judson</t>
  </si>
  <si>
    <t>ansmith@kc-education.com</t>
  </si>
  <si>
    <t>8277 E. Golf Links Road</t>
  </si>
  <si>
    <t>Skyrise School on Southern Avenue</t>
  </si>
  <si>
    <t>Patton</t>
  </si>
  <si>
    <t>Skyrise School of Black Canyon</t>
  </si>
  <si>
    <t>Cecilia</t>
  </si>
  <si>
    <t>10653 N. 25th Avenue</t>
  </si>
  <si>
    <t>Skyrise School at 51st &amp; Peoria</t>
  </si>
  <si>
    <t>Candice</t>
  </si>
  <si>
    <t>Watson</t>
  </si>
  <si>
    <t>10406 N. 51st Avenue</t>
  </si>
  <si>
    <t>Kindercare Learning Center #1365 - McKellips</t>
  </si>
  <si>
    <t>Kellie</t>
  </si>
  <si>
    <t>Rexrode</t>
  </si>
  <si>
    <t>1063 East McKellips Rd</t>
  </si>
  <si>
    <t>Skyrise School of Alma Mesa</t>
  </si>
  <si>
    <t>Nylin</t>
  </si>
  <si>
    <t>Kindercare Learning Center #000385 - Ina</t>
  </si>
  <si>
    <t>Jerriko</t>
  </si>
  <si>
    <t>Kindercare Learning Center #000413 - La Canada</t>
  </si>
  <si>
    <t>Aimee</t>
  </si>
  <si>
    <t>Durant</t>
  </si>
  <si>
    <t>10455 N. La Canada Drive</t>
  </si>
  <si>
    <t>Skyrise School Old Spanish Trail</t>
  </si>
  <si>
    <t>Johnson</t>
  </si>
  <si>
    <t>Skyrise School in Superstition</t>
  </si>
  <si>
    <t>Gracie</t>
  </si>
  <si>
    <t>Liggans</t>
  </si>
  <si>
    <t>Kindercare Learning Center #301103 - Union Hills</t>
  </si>
  <si>
    <t>Capistrant</t>
  </si>
  <si>
    <t>Kindercare Learning Center #301663 - Goodyear</t>
  </si>
  <si>
    <t>Melendez</t>
  </si>
  <si>
    <t>13746 West McDowell Road</t>
  </si>
  <si>
    <t>Skyrise School of Laveen</t>
  </si>
  <si>
    <t>Kelly</t>
  </si>
  <si>
    <t>Lister</t>
  </si>
  <si>
    <t>7755 S. 51st Avenue</t>
  </si>
  <si>
    <t>Kindercare Learning Center #301822 - Estrella</t>
  </si>
  <si>
    <t>Vega</t>
  </si>
  <si>
    <t>15630 W. Van Buren</t>
  </si>
  <si>
    <t>Kindercare Learning Center #000253 - East Mesa</t>
  </si>
  <si>
    <t>Munden</t>
  </si>
  <si>
    <t>Kindercare Learning Center #301795 - Surprise</t>
  </si>
  <si>
    <t>Hanafi</t>
  </si>
  <si>
    <t>Kindercare Learning Center #301721 - South Chandler</t>
  </si>
  <si>
    <t>Denise</t>
  </si>
  <si>
    <t>Langlois</t>
  </si>
  <si>
    <t>Kindercare Learning Center #301818 - Power Ranch</t>
  </si>
  <si>
    <t>Banks-Rickert</t>
  </si>
  <si>
    <t>3269 East Germann Road</t>
  </si>
  <si>
    <t>Kindercare Learning Center #000156 - North Elm</t>
  </si>
  <si>
    <t>Rachelle</t>
  </si>
  <si>
    <t>Harris</t>
  </si>
  <si>
    <t>150 N Elm Street</t>
  </si>
  <si>
    <t>Kindercare Learning Center #000477 - Mountain Park Ranch</t>
  </si>
  <si>
    <t>Christi</t>
  </si>
  <si>
    <t>Kindercare Learning Center #000564 - Ocotillo</t>
  </si>
  <si>
    <t>Shamekia</t>
  </si>
  <si>
    <t>Anderson</t>
  </si>
  <si>
    <t>Kindercare Learning Center #14 #301462 - Arrowhead</t>
  </si>
  <si>
    <t>Jamie</t>
  </si>
  <si>
    <t>Dickson</t>
  </si>
  <si>
    <t>20245 North 67th Avenue</t>
  </si>
  <si>
    <t>Kinderland Daycare, L.L.C</t>
  </si>
  <si>
    <t>sonia@kinderlandaz.com</t>
  </si>
  <si>
    <t>Kingdom Kids Preschool</t>
  </si>
  <si>
    <t>Jeannette</t>
  </si>
  <si>
    <t>Russell</t>
  </si>
  <si>
    <t>Jrussell@Kpa88.com</t>
  </si>
  <si>
    <t>8838 South 2nd Ave</t>
  </si>
  <si>
    <t>Green</t>
  </si>
  <si>
    <t>Boys &amp; Girls Club - Kingman Branch</t>
  </si>
  <si>
    <t>2160 Airway Avenue</t>
  </si>
  <si>
    <t>McCready</t>
  </si>
  <si>
    <t>La Casita Day Care East</t>
  </si>
  <si>
    <t>luz</t>
  </si>
  <si>
    <t>andraux</t>
  </si>
  <si>
    <t>Hermelinda</t>
  </si>
  <si>
    <t>Prado</t>
  </si>
  <si>
    <t>hermelindaprado@yahoo.com/saenzsurprise33@yahoo.com</t>
  </si>
  <si>
    <t>Lady Bug Child Care LLC</t>
  </si>
  <si>
    <t>Lady Bug Child Care</t>
  </si>
  <si>
    <t>kika64az@gmail.com</t>
  </si>
  <si>
    <t>5814 W Camelback Rd</t>
  </si>
  <si>
    <t>Lake Havasu Unified District</t>
  </si>
  <si>
    <t>Smoketree Elementary School</t>
  </si>
  <si>
    <t>Anne</t>
  </si>
  <si>
    <t>Taffe</t>
  </si>
  <si>
    <t>Child Nutrition Supervisor</t>
  </si>
  <si>
    <t>Anne.Taffe@lhusd.org</t>
  </si>
  <si>
    <t>2395 Smoketree Ave.</t>
  </si>
  <si>
    <t>Havasupai Elementary School</t>
  </si>
  <si>
    <t>880 Cashmere Blvd.</t>
  </si>
  <si>
    <t>Nautilus Elementary School</t>
  </si>
  <si>
    <t>1425 Patrician Dr.</t>
  </si>
  <si>
    <t>La Petite Academy - 7184</t>
  </si>
  <si>
    <t>Mindy</t>
  </si>
  <si>
    <t>Duffy</t>
  </si>
  <si>
    <t>La Petite Academy - 7183</t>
  </si>
  <si>
    <t>Grace</t>
  </si>
  <si>
    <t>La Petite Academy - 7185</t>
  </si>
  <si>
    <t>Julie</t>
  </si>
  <si>
    <t>Gutierrez</t>
  </si>
  <si>
    <t>La Petite Academy - 7186</t>
  </si>
  <si>
    <t>Delia</t>
  </si>
  <si>
    <t>Riffle</t>
  </si>
  <si>
    <t>La Petite Academy - 7188</t>
  </si>
  <si>
    <t>Christie</t>
  </si>
  <si>
    <t>McGrath</t>
  </si>
  <si>
    <t>La Petite Academy - 7187</t>
  </si>
  <si>
    <t>Mihoki</t>
  </si>
  <si>
    <t>La Petite Academy - 7165</t>
  </si>
  <si>
    <t>McNally</t>
  </si>
  <si>
    <t>13003 W McDowell Road</t>
  </si>
  <si>
    <t>La Petite Academy - 7167</t>
  </si>
  <si>
    <t>Tami</t>
  </si>
  <si>
    <t>Bowen</t>
  </si>
  <si>
    <t>20195 North 67th Ave</t>
  </si>
  <si>
    <t>La Petite Academy - 7172</t>
  </si>
  <si>
    <t>Jena</t>
  </si>
  <si>
    <t>Hilderbrand</t>
  </si>
  <si>
    <t>La Petite Academy - 7181</t>
  </si>
  <si>
    <t>Soreghen</t>
  </si>
  <si>
    <t>Christopher</t>
  </si>
  <si>
    <t>Madrid</t>
  </si>
  <si>
    <t>Cazares</t>
  </si>
  <si>
    <t>vrodriguez@laveeneld.org</t>
  </si>
  <si>
    <t>Chavez</t>
  </si>
  <si>
    <t>Neisch</t>
  </si>
  <si>
    <t>ajimenez@laveeneld.org</t>
  </si>
  <si>
    <t>Rogers Ranch STEM Academy</t>
  </si>
  <si>
    <t>Contreras</t>
  </si>
  <si>
    <t>Paseo Pointe Dual Language Academy</t>
  </si>
  <si>
    <t>Garcia-Ocampo</t>
  </si>
  <si>
    <t>LEARN AND PLAY DAYCARE/PRESCHOOL LLC</t>
  </si>
  <si>
    <t>Learn and Play Daycare Preschool</t>
  </si>
  <si>
    <t>MOHAMED</t>
  </si>
  <si>
    <t>YUSUF</t>
  </si>
  <si>
    <t>LEARNPLAY.AZ@GMAIL.COM</t>
  </si>
  <si>
    <t>151 W ORANGE GROVE RD</t>
  </si>
  <si>
    <t>Learn -N- Grow Child Care Center</t>
  </si>
  <si>
    <t>Beauty</t>
  </si>
  <si>
    <t>Adun</t>
  </si>
  <si>
    <t>Jacki</t>
  </si>
  <si>
    <t>Willis</t>
  </si>
  <si>
    <t>15626 S. 42nd Street</t>
  </si>
  <si>
    <t>Learning Bee Preschool and Day Care Center</t>
  </si>
  <si>
    <t>Evelyn</t>
  </si>
  <si>
    <t>3975 E. 22nd Street</t>
  </si>
  <si>
    <t>Learning Enrichment After-School Program (LEAP)</t>
  </si>
  <si>
    <t>The Salvation Army - Kroc Center Phoenix</t>
  </si>
  <si>
    <t>Jasmine</t>
  </si>
  <si>
    <t>Moody</t>
  </si>
  <si>
    <t>Arts, Education, Camp Manager</t>
  </si>
  <si>
    <t>jasmine.moody@usw.salvationarmy.org</t>
  </si>
  <si>
    <t>1375 E Broadway Rd,</t>
  </si>
  <si>
    <t>Learning to Grow Child Care LLC</t>
  </si>
  <si>
    <t>Learning to Grow Child Care, L.L.C.</t>
  </si>
  <si>
    <t>TORGERSEN</t>
  </si>
  <si>
    <t>learningtogrow@outlook.com</t>
  </si>
  <si>
    <t>655 N. Craycroft Rd</t>
  </si>
  <si>
    <t>Pearlstein</t>
  </si>
  <si>
    <t>10726 N. 96th Ave</t>
  </si>
  <si>
    <t>Kendra</t>
  </si>
  <si>
    <t>Hall</t>
  </si>
  <si>
    <t>krosehall@yahoo.com</t>
  </si>
  <si>
    <t>3071 W Hunt Hwy ste 104</t>
  </si>
  <si>
    <t>Quinn</t>
  </si>
  <si>
    <t>quinnc@lesd.k12.az.us</t>
  </si>
  <si>
    <t>Carl</t>
  </si>
  <si>
    <t>brownca@lesd.k12.az.us</t>
  </si>
  <si>
    <t>Quinnc@lesd.k12.az.us</t>
  </si>
  <si>
    <t>Hiral</t>
  </si>
  <si>
    <t>Parikh</t>
  </si>
  <si>
    <t>ANGELA</t>
  </si>
  <si>
    <t>PICO</t>
  </si>
  <si>
    <t>6425 S PACHECO AVE</t>
  </si>
  <si>
    <t>Gildardo</t>
  </si>
  <si>
    <t>Pico</t>
  </si>
  <si>
    <t>Pico Jr</t>
  </si>
  <si>
    <t>Marci</t>
  </si>
  <si>
    <t>Sawyer</t>
  </si>
  <si>
    <t>Little Einstein Preschool LLC- Chandler</t>
  </si>
  <si>
    <t>7100 W Chandler BLVD</t>
  </si>
  <si>
    <t>Little Einstein Preschool Elliot</t>
  </si>
  <si>
    <t>1997 W Elliot Rd</t>
  </si>
  <si>
    <t>Auden</t>
  </si>
  <si>
    <t>littlesproutsphx@gmail.com</t>
  </si>
  <si>
    <t>3301 N 32nd ST</t>
  </si>
  <si>
    <t>Lynnette</t>
  </si>
  <si>
    <t>Bole</t>
  </si>
  <si>
    <t>YVONNE</t>
  </si>
  <si>
    <t>VIDAL</t>
  </si>
  <si>
    <t>Little Geniuses Childcare Center LLC</t>
  </si>
  <si>
    <t>Little Geniuses Childcare Center</t>
  </si>
  <si>
    <t>Crystal</t>
  </si>
  <si>
    <t>Jabar</t>
  </si>
  <si>
    <t>littlegeniuseschildcarecenter@gmail.com</t>
  </si>
  <si>
    <t>6515 E Main St suite 101</t>
  </si>
  <si>
    <t>Roman</t>
  </si>
  <si>
    <t>Little Hands Academy L.L.C.</t>
  </si>
  <si>
    <t>Little Hands Academy</t>
  </si>
  <si>
    <t>Holcombe</t>
  </si>
  <si>
    <t>angieroman65@gmail.com</t>
  </si>
  <si>
    <t>3780 South 4th Avenue</t>
  </si>
  <si>
    <t>Little Hands Childcare LLC</t>
  </si>
  <si>
    <t>Little hands childcare LLC</t>
  </si>
  <si>
    <t>Daniela</t>
  </si>
  <si>
    <t>Chacon</t>
  </si>
  <si>
    <t>daycarelittlehands23@gmail.com</t>
  </si>
  <si>
    <t>108 w 27th st</t>
  </si>
  <si>
    <t>Little Knights and Ladies CDC</t>
  </si>
  <si>
    <t>Danya</t>
  </si>
  <si>
    <t>Moncada</t>
  </si>
  <si>
    <t>Maria.M@SmallMiraclesEdu.Com</t>
  </si>
  <si>
    <t>Lorin</t>
  </si>
  <si>
    <t>Gatson</t>
  </si>
  <si>
    <t>5220 N Dysart Rd B112</t>
  </si>
  <si>
    <t>Little Rascals Learning Center LLC</t>
  </si>
  <si>
    <t>3400 s mill ave suite 334</t>
  </si>
  <si>
    <t>TIFFANY</t>
  </si>
  <si>
    <t>JACKSON</t>
  </si>
  <si>
    <t>1116 S MCClintock Dr</t>
  </si>
  <si>
    <t>139 e southern ave</t>
  </si>
  <si>
    <t>Little Scholars Academy - 67</t>
  </si>
  <si>
    <t>Dowell</t>
  </si>
  <si>
    <t>lsapeoria@yahoo.com</t>
  </si>
  <si>
    <t>Little Scholars Academy - 43</t>
  </si>
  <si>
    <t>lsaglendale@yahoo.com</t>
  </si>
  <si>
    <t>17220 N. 43rd Ave.</t>
  </si>
  <si>
    <t>Little Scooters Preschool LLC</t>
  </si>
  <si>
    <t>Jody</t>
  </si>
  <si>
    <t>Howick</t>
  </si>
  <si>
    <t>Little Swans Preschool Inc</t>
  </si>
  <si>
    <t>Rebecca</t>
  </si>
  <si>
    <t>Bohstedt</t>
  </si>
  <si>
    <t>10889 N 19th Ave</t>
  </si>
  <si>
    <t>Little Wildkatz Learning Center, LLC</t>
  </si>
  <si>
    <t>Little Wildkatz Learning Center</t>
  </si>
  <si>
    <t>Castillo</t>
  </si>
  <si>
    <t>Littlewildcatz216@outlook.com</t>
  </si>
  <si>
    <t>Yubani</t>
  </si>
  <si>
    <t>Figueroa Valenzuela</t>
  </si>
  <si>
    <t>Lakin Prep Academy</t>
  </si>
  <si>
    <t>12050 W Broadway Rd</t>
  </si>
  <si>
    <t>Justin</t>
  </si>
  <si>
    <t>justin@raisingarizonapreschool.com</t>
  </si>
  <si>
    <t>Loving Care Day Care Center</t>
  </si>
  <si>
    <t>Pavoggi</t>
  </si>
  <si>
    <t>Loving Care Day Care II</t>
  </si>
  <si>
    <t>Eugene</t>
  </si>
  <si>
    <t>Luke AFB Child Development Center</t>
  </si>
  <si>
    <t>Chantell</t>
  </si>
  <si>
    <t>Guice-Woods</t>
  </si>
  <si>
    <t>chantell.guice-woods.1@us.af.mil</t>
  </si>
  <si>
    <t>7205 North 137th Ave Bldg #1119</t>
  </si>
  <si>
    <t>Luke Afb School Age Program</t>
  </si>
  <si>
    <t>Luke AFB School Age Program - 1</t>
  </si>
  <si>
    <t>Walker</t>
  </si>
  <si>
    <t>School Age Coordinator</t>
  </si>
  <si>
    <t>tiffany.walker.14@us.af.mil</t>
  </si>
  <si>
    <t>13722 West Lightening St Bldg 1143</t>
  </si>
  <si>
    <t>Luke AFB</t>
  </si>
  <si>
    <t>LUTO3 Ventures LLC</t>
  </si>
  <si>
    <t>Just Like Home Daycare &amp; Preschool - Scottsdale</t>
  </si>
  <si>
    <t>Chantel</t>
  </si>
  <si>
    <t>azchantel@gmail.com</t>
  </si>
  <si>
    <t>2339 N Hayden Rd</t>
  </si>
  <si>
    <t>Hidden Treasures Christian Preschool &amp; Child Care</t>
  </si>
  <si>
    <t>Grady</t>
  </si>
  <si>
    <t>Human Resources</t>
  </si>
  <si>
    <t>Sgrady@hiddentreasurespre.com</t>
  </si>
  <si>
    <t>4426 N. 31st Avenue</t>
  </si>
  <si>
    <t>Deborah</t>
  </si>
  <si>
    <t>6202 N. 12th Street</t>
  </si>
  <si>
    <t>Cecelia</t>
  </si>
  <si>
    <t>Araiza</t>
  </si>
  <si>
    <t>Buckley</t>
  </si>
  <si>
    <t>2232 N. 36th Street</t>
  </si>
  <si>
    <t>5522 E. Grant road</t>
  </si>
  <si>
    <t>Many Farms High School</t>
  </si>
  <si>
    <t>Arnold</t>
  </si>
  <si>
    <t>Dan</t>
  </si>
  <si>
    <t>School Cook (Supervisor)</t>
  </si>
  <si>
    <t>arnold.dan@bie.edu</t>
  </si>
  <si>
    <t>#1 Loop Drive</t>
  </si>
  <si>
    <t>Kalahar</t>
  </si>
  <si>
    <t>Komal</t>
  </si>
  <si>
    <t>Chaudhary</t>
  </si>
  <si>
    <t>8515 N 51st Ave</t>
  </si>
  <si>
    <t>5933 W McDowell Road</t>
  </si>
  <si>
    <t>Morgan</t>
  </si>
  <si>
    <t>Mateco, Inc.</t>
  </si>
  <si>
    <t>Imagination Station Child Care</t>
  </si>
  <si>
    <t>Waun</t>
  </si>
  <si>
    <t>ste2143479@gmail.com</t>
  </si>
  <si>
    <t>6454 S McClintock Dr</t>
  </si>
  <si>
    <t>Maxwell Preschool Academy - Stapley</t>
  </si>
  <si>
    <t>mesa</t>
  </si>
  <si>
    <t>Sevilla</t>
  </si>
  <si>
    <t>MiaMichelle</t>
  </si>
  <si>
    <t>Henry</t>
  </si>
  <si>
    <t>Susie</t>
  </si>
  <si>
    <t>susie.allen@musd43.org</t>
  </si>
  <si>
    <t>McCormick Preschool</t>
  </si>
  <si>
    <t>Mickinze</t>
  </si>
  <si>
    <t>Huitt</t>
  </si>
  <si>
    <t>Rocio</t>
  </si>
  <si>
    <t>Humphreys</t>
  </si>
  <si>
    <t>rhumphreys@mcnary.k12.az.us</t>
  </si>
  <si>
    <t>Ryann</t>
  </si>
  <si>
    <t>DeYoung</t>
  </si>
  <si>
    <t>Campus Director</t>
  </si>
  <si>
    <t>ryann@wkpreschool.com</t>
  </si>
  <si>
    <t>Kvavle</t>
  </si>
  <si>
    <t>Highland Arts Elementary</t>
  </si>
  <si>
    <t>Sirrine Montessori Center</t>
  </si>
  <si>
    <t>Kerr Center for Agriscience</t>
  </si>
  <si>
    <t>K-8 STEM Academy at Red Mountain Ranch</t>
  </si>
  <si>
    <t>Franklin Accelerated Academy - Jordan Campus</t>
  </si>
  <si>
    <t>3320 N Carriage Lane</t>
  </si>
  <si>
    <t>Franklin Accelerated Academy - Brimhall Campus</t>
  </si>
  <si>
    <t>Sherry</t>
  </si>
  <si>
    <t>Dorathy</t>
  </si>
  <si>
    <t>ESS Director</t>
  </si>
  <si>
    <t>Milestone Learning Center</t>
  </si>
  <si>
    <t>Slade</t>
  </si>
  <si>
    <t>Na Talya</t>
  </si>
  <si>
    <t>ma@smallmiraclesedu.com</t>
  </si>
  <si>
    <t>Mingus Mountain Estate Residential Center, Inc.</t>
  </si>
  <si>
    <t>Mingus Mountain Youth Treatment Center</t>
  </si>
  <si>
    <t>Sapp</t>
  </si>
  <si>
    <t>David.Sapp@cgaaz.com</t>
  </si>
  <si>
    <t>15801 E. Don Carlos Dr</t>
  </si>
  <si>
    <t>Casa Grande Academy</t>
  </si>
  <si>
    <t>1120 E. 6th Street</t>
  </si>
  <si>
    <t>Simpson</t>
  </si>
  <si>
    <t>psimpson@morristowneld75.org</t>
  </si>
  <si>
    <t>christine</t>
  </si>
  <si>
    <t>martinez</t>
  </si>
  <si>
    <t>chandler</t>
  </si>
  <si>
    <t>Shannon</t>
  </si>
  <si>
    <t>Munchkin's Place Learning Center</t>
  </si>
  <si>
    <t>NAVA</t>
  </si>
  <si>
    <t>THURAISINGHAM</t>
  </si>
  <si>
    <t>2111 S. ALMA SCHOOL ROAD SUITE 15</t>
  </si>
  <si>
    <t>MESA</t>
  </si>
  <si>
    <t>Jack L Kuban Elementary School</t>
  </si>
  <si>
    <t>Soledad</t>
  </si>
  <si>
    <t>schavez@msdaz.org</t>
  </si>
  <si>
    <t>3401 West Sherman Street</t>
  </si>
  <si>
    <t>Elvia</t>
  </si>
  <si>
    <t>1415 w. St. Marys Road</t>
  </si>
  <si>
    <t>Nadaburg Unified School District</t>
  </si>
  <si>
    <t>Nadaburg Elementary School</t>
  </si>
  <si>
    <t>Barbara</t>
  </si>
  <si>
    <t>Hogan</t>
  </si>
  <si>
    <t>bhogan@nadaburgsd.org</t>
  </si>
  <si>
    <t>21419 W. Dove Valley Rd</t>
  </si>
  <si>
    <t>Wittmann</t>
  </si>
  <si>
    <t>85361</t>
  </si>
  <si>
    <t>Cafeteria  Manager</t>
  </si>
  <si>
    <t>17161 W. Bajada Road</t>
  </si>
  <si>
    <t>85387</t>
  </si>
  <si>
    <t>Mountainside High School</t>
  </si>
  <si>
    <t>29715 N Crozier Road</t>
  </si>
  <si>
    <t>Nan-Dee, Incorporated</t>
  </si>
  <si>
    <t>Whiz Kidz Preschool - Midtown</t>
  </si>
  <si>
    <t>Erickson</t>
  </si>
  <si>
    <t>nicole@wkpreschool.com</t>
  </si>
  <si>
    <t>3821 North 3rd Street</t>
  </si>
  <si>
    <t>Nanny's Daycare / Preschool</t>
  </si>
  <si>
    <t>Mildred</t>
  </si>
  <si>
    <t>Whitfield</t>
  </si>
  <si>
    <t>Katy's Kids At Neighborhood Ministries</t>
  </si>
  <si>
    <t>Leonard</t>
  </si>
  <si>
    <t>Reel</t>
  </si>
  <si>
    <t>lenny.reel@nmphx.com</t>
  </si>
  <si>
    <t>New Beginnings Preschool</t>
  </si>
  <si>
    <t>Alissa</t>
  </si>
  <si>
    <t>Thompson</t>
  </si>
  <si>
    <t>New Horizon School for the Performing Arts</t>
  </si>
  <si>
    <t>Tania</t>
  </si>
  <si>
    <t>Alba Gonzalez</t>
  </si>
  <si>
    <t>Lunch Coordinator</t>
  </si>
  <si>
    <t>tania@nhorizon.net</t>
  </si>
  <si>
    <t>446 E. Broadway Rd.</t>
  </si>
  <si>
    <t>New Life Church of God Inc.</t>
  </si>
  <si>
    <t>Bertha</t>
  </si>
  <si>
    <t>Durazo</t>
  </si>
  <si>
    <t>Ninas Family Child Care Llc</t>
  </si>
  <si>
    <t>Ninas Family Child Care L.L.C.</t>
  </si>
  <si>
    <t>zaza@ninasfamilychildcare.com</t>
  </si>
  <si>
    <t>3502 E. Indian School RD</t>
  </si>
  <si>
    <t>Nogales Unified District</t>
  </si>
  <si>
    <t>Desert Shadows Middle School</t>
  </si>
  <si>
    <t>Alcantar</t>
  </si>
  <si>
    <t>Student Activites/Food Service Specialist</t>
  </si>
  <si>
    <t>salcantar@nusd.k12.az.us</t>
  </si>
  <si>
    <t>340 Blvd Del Rey David</t>
  </si>
  <si>
    <t>Francisco Vasquez De Coronado Elementary School</t>
  </si>
  <si>
    <t>Rojas</t>
  </si>
  <si>
    <t>Lunch Clerk</t>
  </si>
  <si>
    <t>grojas@nusd.k12.az.us</t>
  </si>
  <si>
    <t>2301 N Al Harrison Blvd</t>
  </si>
  <si>
    <t>Wade Carpenter Middle School</t>
  </si>
  <si>
    <t>Student Activity/Food Service Specialist</t>
  </si>
  <si>
    <t>595 W Kino St</t>
  </si>
  <si>
    <t>Valdez</t>
  </si>
  <si>
    <t>ivaldez@nusd.k12.az.us</t>
  </si>
  <si>
    <t>652 N Tyler Avenue</t>
  </si>
  <si>
    <t>A J Mitchell Elementary School</t>
  </si>
  <si>
    <t>Valeria</t>
  </si>
  <si>
    <t>Ledezma</t>
  </si>
  <si>
    <t>vledezma@nusd.k12.az.us</t>
  </si>
  <si>
    <t>855 N. Bautista</t>
  </si>
  <si>
    <t>Mary L Welty Elementary School</t>
  </si>
  <si>
    <t>cfelix@nusd.k12.az.us</t>
  </si>
  <si>
    <t>1050 W Cimarron</t>
  </si>
  <si>
    <t>Challenger Elementary School</t>
  </si>
  <si>
    <t>Bojorquez</t>
  </si>
  <si>
    <t>dbojorquez@nusd.k12.az.us</t>
  </si>
  <si>
    <t>901 E Calle Mayer</t>
  </si>
  <si>
    <t>Nogales High School</t>
  </si>
  <si>
    <t>Student Activities/Food Service Specialist</t>
  </si>
  <si>
    <t>1905 N Apache Blvd</t>
  </si>
  <si>
    <t>Robert Bracker Elementary</t>
  </si>
  <si>
    <t>marthat@nusd.k12.az.us</t>
  </si>
  <si>
    <t>121 Camino Diez Mandamientos</t>
  </si>
  <si>
    <t>Northern Arizona Council of Governments (NACOG)</t>
  </si>
  <si>
    <t>Tina</t>
  </si>
  <si>
    <t>Beaman</t>
  </si>
  <si>
    <t>Parrillo</t>
  </si>
  <si>
    <t>2500 North 1st Street</t>
  </si>
  <si>
    <t>N.A.C.O.G. - Panther Path Head Start</t>
  </si>
  <si>
    <t>6955 Panther Path</t>
  </si>
  <si>
    <t>Alayna</t>
  </si>
  <si>
    <t>Stotts</t>
  </si>
  <si>
    <t>Snowflake Head Start</t>
  </si>
  <si>
    <t>Dush</t>
  </si>
  <si>
    <t>680 W 4th St</t>
  </si>
  <si>
    <t>Old Country Club on Airport Road</t>
  </si>
  <si>
    <t>Round Valley Head Start</t>
  </si>
  <si>
    <t>Morris</t>
  </si>
  <si>
    <t>roundvalley@nacog.org</t>
  </si>
  <si>
    <t>940 Maricopa Dr, Unit B</t>
  </si>
  <si>
    <t>Janea</t>
  </si>
  <si>
    <t>Baughman</t>
  </si>
  <si>
    <t>St. Johns Head Start</t>
  </si>
  <si>
    <t>Tamara</t>
  </si>
  <si>
    <t>601 Cleveland</t>
  </si>
  <si>
    <t>St Johns</t>
  </si>
  <si>
    <t>Show Low Head Start</t>
  </si>
  <si>
    <t>Timberly</t>
  </si>
  <si>
    <t>Perkins</t>
  </si>
  <si>
    <t>20 N 6th St</t>
  </si>
  <si>
    <t>Holbrook Head Start</t>
  </si>
  <si>
    <t>Bitsui</t>
  </si>
  <si>
    <t>165 W Arizona</t>
  </si>
  <si>
    <t>Breanne</t>
  </si>
  <si>
    <t>Gaunt</t>
  </si>
  <si>
    <t>270 E Mingus</t>
  </si>
  <si>
    <t>Williams Head Start</t>
  </si>
  <si>
    <t>Travis</t>
  </si>
  <si>
    <t>310 W Sherman</t>
  </si>
  <si>
    <t>Gonzales-Jaramillo</t>
  </si>
  <si>
    <t>Snyder</t>
  </si>
  <si>
    <t>Bowman</t>
  </si>
  <si>
    <t>Socorro</t>
  </si>
  <si>
    <t>Chogolla</t>
  </si>
  <si>
    <t>Rasmussen</t>
  </si>
  <si>
    <t>Fleming</t>
  </si>
  <si>
    <t>Puente De Hozho Head Start</t>
  </si>
  <si>
    <t>Dahna</t>
  </si>
  <si>
    <t>Cancino</t>
  </si>
  <si>
    <t>puente@nacog.org</t>
  </si>
  <si>
    <t>34012 North 4th Street</t>
  </si>
  <si>
    <t>Clear Creek Head Start</t>
  </si>
  <si>
    <t>Larissa</t>
  </si>
  <si>
    <t>Barela</t>
  </si>
  <si>
    <t>clearcreek@nacog.org</t>
  </si>
  <si>
    <t>1400 E 3rd Street</t>
  </si>
  <si>
    <t>Glassford Hills Head Start</t>
  </si>
  <si>
    <t>glassford@nacog.org</t>
  </si>
  <si>
    <t>6901 Panther Path</t>
  </si>
  <si>
    <t>Marcia</t>
  </si>
  <si>
    <t>Burns</t>
  </si>
  <si>
    <t>ost@SmallMiraclesEdu.Com</t>
  </si>
  <si>
    <t>Oldford LLC</t>
  </si>
  <si>
    <t>Desert Blossom Early Learning Center</t>
  </si>
  <si>
    <t>OLDFORD</t>
  </si>
  <si>
    <t>8185 E. 22ND ST.</t>
  </si>
  <si>
    <t>Open Arms Preschool &amp; Kindergarten LLC</t>
  </si>
  <si>
    <t>Jimile</t>
  </si>
  <si>
    <t>Weber</t>
  </si>
  <si>
    <t>oapk@smallmiraclesedu.com</t>
  </si>
  <si>
    <t>Nanez</t>
  </si>
  <si>
    <t>tpcc@smallmiraclesedu.com</t>
  </si>
  <si>
    <t>15530 W Ajo Hwy</t>
  </si>
  <si>
    <t>Ornelas</t>
  </si>
  <si>
    <t>pcds@SmallMiraclesEdu.Com</t>
  </si>
  <si>
    <t>Mona</t>
  </si>
  <si>
    <t>ltds@smallmiraclesedu.com</t>
  </si>
  <si>
    <t>4517 East 29th Street</t>
  </si>
  <si>
    <t>Caprice</t>
  </si>
  <si>
    <t>Hyde</t>
  </si>
  <si>
    <t>caprice.h@SmallMiraclesEdu.Com</t>
  </si>
  <si>
    <t>2837 East 22nd Street</t>
  </si>
  <si>
    <t>Minnie</t>
  </si>
  <si>
    <t>psds@SmallMiraclesEdu.Com</t>
  </si>
  <si>
    <t>Mabel</t>
  </si>
  <si>
    <t>Tovar</t>
  </si>
  <si>
    <t>epds@smallmiraclesedu.com</t>
  </si>
  <si>
    <t>Nayra</t>
  </si>
  <si>
    <t>Amado</t>
  </si>
  <si>
    <t>Dagnino</t>
  </si>
  <si>
    <t>mdagnino@osbornsd.org</t>
  </si>
  <si>
    <t>Houston</t>
  </si>
  <si>
    <t>JoAnna</t>
  </si>
  <si>
    <t>Page Unified School District #8</t>
  </si>
  <si>
    <t>Page Middle School</t>
  </si>
  <si>
    <t>Ashlyn</t>
  </si>
  <si>
    <t>Benally</t>
  </si>
  <si>
    <t>District Liaison</t>
  </si>
  <si>
    <t>abenally@pageud.org</t>
  </si>
  <si>
    <t>101 El Mirage</t>
  </si>
  <si>
    <t>Page High School</t>
  </si>
  <si>
    <t>434 Lake Powell Boulevard</t>
  </si>
  <si>
    <t>Palm Valley Preschool Inc. - Dba Teach N' Fun</t>
  </si>
  <si>
    <t>sheila.leivas@cortezpark.com</t>
  </si>
  <si>
    <t>Mary Jo</t>
  </si>
  <si>
    <t>Turvey-Kammerude</t>
  </si>
  <si>
    <t>Payson High School</t>
  </si>
  <si>
    <t>301 South McLane Road</t>
  </si>
  <si>
    <t>ktorres.chartwells@pesd92.org</t>
  </si>
  <si>
    <t>Liliana</t>
  </si>
  <si>
    <t>Anchondo</t>
  </si>
  <si>
    <t>lanchondo.chartwells@pesd92.org</t>
  </si>
  <si>
    <t>Roxana</t>
  </si>
  <si>
    <t>Islas</t>
  </si>
  <si>
    <t>Martina</t>
  </si>
  <si>
    <t>mlopez.chartwells@pesd92.org</t>
  </si>
  <si>
    <t>Melina</t>
  </si>
  <si>
    <t>maguirre.chartwells@ped92.org</t>
  </si>
  <si>
    <t>Reyes</t>
  </si>
  <si>
    <t>treyes.chartwells@pesd92.org</t>
  </si>
  <si>
    <t>Black</t>
  </si>
  <si>
    <t>cblack@pesd92.org</t>
  </si>
  <si>
    <t>Schossow</t>
  </si>
  <si>
    <t>Miranda</t>
  </si>
  <si>
    <t>Sandner</t>
  </si>
  <si>
    <t>miranda.sandner@phxschools.org</t>
  </si>
  <si>
    <t>miranda.martin@phxschools.org</t>
  </si>
  <si>
    <t>Alvina</t>
  </si>
  <si>
    <t>Zenon</t>
  </si>
  <si>
    <t>zdelgado@phoenixunion.org</t>
  </si>
  <si>
    <t>Isela</t>
  </si>
  <si>
    <t>Barnett</t>
  </si>
  <si>
    <t>ibarnett@phoenixunion.org</t>
  </si>
  <si>
    <t>Yeiny</t>
  </si>
  <si>
    <t>ymartinez1@phoenixunion.org</t>
  </si>
  <si>
    <t>Frances</t>
  </si>
  <si>
    <t>Farinas</t>
  </si>
  <si>
    <t>Lorre</t>
  </si>
  <si>
    <t>lvega2@PhoenixUnion.org</t>
  </si>
  <si>
    <t>Mary Ann</t>
  </si>
  <si>
    <t>Gauna</t>
  </si>
  <si>
    <t>Pima County JTED - Mountain View</t>
  </si>
  <si>
    <t>Pima County JTED - Camino Seco</t>
  </si>
  <si>
    <t>8727 E. 22nd Street</t>
  </si>
  <si>
    <t>Tera</t>
  </si>
  <si>
    <t>Leigh</t>
  </si>
  <si>
    <t>Kerry</t>
  </si>
  <si>
    <t>Lara</t>
  </si>
  <si>
    <t>227 West Pinkley Avenue</t>
  </si>
  <si>
    <t>Larez</t>
  </si>
  <si>
    <t>114 E. 3rd Street</t>
  </si>
  <si>
    <t>Silva</t>
  </si>
  <si>
    <t>44931 W. Edwards Circle</t>
  </si>
  <si>
    <t>Carreon</t>
  </si>
  <si>
    <t>3905 W Marsh Avenue</t>
  </si>
  <si>
    <t>Keeton</t>
  </si>
  <si>
    <t>468 West McMurray Blvd.</t>
  </si>
  <si>
    <t>Geiger</t>
  </si>
  <si>
    <t>Allysia</t>
  </si>
  <si>
    <t>Perea</t>
  </si>
  <si>
    <t>40 E. Celaya Street</t>
  </si>
  <si>
    <t>Tonia</t>
  </si>
  <si>
    <t>Bizahaloni</t>
  </si>
  <si>
    <t>Gladys</t>
  </si>
  <si>
    <t>Tullie</t>
  </si>
  <si>
    <t>10046 N. 43rd Avenue</t>
  </si>
  <si>
    <t>Fanning</t>
  </si>
  <si>
    <t>183 E. 24th Street #8</t>
  </si>
  <si>
    <t>Patty</t>
  </si>
  <si>
    <t>Carreras</t>
  </si>
  <si>
    <t>Patty.Carreras@prescottschools.com</t>
  </si>
  <si>
    <t>Abia Judd Elementary School</t>
  </si>
  <si>
    <t>Leya</t>
  </si>
  <si>
    <t>Presnell</t>
  </si>
  <si>
    <t>leya.presnell@prescottschools.com</t>
  </si>
  <si>
    <t>1749 Williamson Valley Rd</t>
  </si>
  <si>
    <t>Alina</t>
  </si>
  <si>
    <t>Coria</t>
  </si>
  <si>
    <t>alina.coria@prescottschools.com</t>
  </si>
  <si>
    <t>Prescott Valley Charter School</t>
  </si>
  <si>
    <t>Prescott Valley School</t>
  </si>
  <si>
    <t>Erik</t>
  </si>
  <si>
    <t>Stieber</t>
  </si>
  <si>
    <t>estieber@pvschool.com</t>
  </si>
  <si>
    <t>9500 Lorna Lane</t>
  </si>
  <si>
    <t>Promesas de Esperanza Child Care, LLC</t>
  </si>
  <si>
    <t>Summer</t>
  </si>
  <si>
    <t>Palacios</t>
  </si>
  <si>
    <t>promesaschildcare@gmail.com</t>
  </si>
  <si>
    <t>6736 W Camelback Rd</t>
  </si>
  <si>
    <t>Roberta</t>
  </si>
  <si>
    <t>18631 N 19th Ave Ste 120</t>
  </si>
  <si>
    <t>Raising Arizona Preschool - Bell Road</t>
  </si>
  <si>
    <t>Laina</t>
  </si>
  <si>
    <t>Baucum</t>
  </si>
  <si>
    <t>laina@raisingarizonapreschool.com</t>
  </si>
  <si>
    <t>Raising Arizona Preschool L L C - Olive Ave</t>
  </si>
  <si>
    <t>Janiece</t>
  </si>
  <si>
    <t>Dukes</t>
  </si>
  <si>
    <t>Raising Arizona - Tolleson</t>
  </si>
  <si>
    <t>Krystal</t>
  </si>
  <si>
    <t>Crow</t>
  </si>
  <si>
    <t>krystal@raisingarizonapreschool.com</t>
  </si>
  <si>
    <t>1616 N. 89th Ave</t>
  </si>
  <si>
    <t>Rays Of Sunshine Center</t>
  </si>
  <si>
    <t>Shawna</t>
  </si>
  <si>
    <t>Norris</t>
  </si>
  <si>
    <t>Rincon Learning Center</t>
  </si>
  <si>
    <t>Rincon</t>
  </si>
  <si>
    <t>5643 S. 7th Ave.</t>
  </si>
  <si>
    <t>Pauley</t>
  </si>
  <si>
    <t>Eva</t>
  </si>
  <si>
    <t>Chalabi</t>
  </si>
  <si>
    <t>echalabi@riverside.k12.az.us</t>
  </si>
  <si>
    <t>Jerri</t>
  </si>
  <si>
    <t>Ferro</t>
  </si>
  <si>
    <t>denise.allen@rsd.k12.az.us</t>
  </si>
  <si>
    <t>Olivas</t>
  </si>
  <si>
    <t>Aida</t>
  </si>
  <si>
    <t>aida.flores@rsd.k12.az.us</t>
  </si>
  <si>
    <t>Martin Luther King Jr. Elementary School</t>
  </si>
  <si>
    <t>maria.flores@rsd.k12.az.us</t>
  </si>
  <si>
    <t>4615 South 22nd Street</t>
  </si>
  <si>
    <t>sandra</t>
  </si>
  <si>
    <t>jackson</t>
  </si>
  <si>
    <t>Maggie</t>
  </si>
  <si>
    <t>Berthila</t>
  </si>
  <si>
    <t>Konnie</t>
  </si>
  <si>
    <t>Baker</t>
  </si>
  <si>
    <t>Patsy</t>
  </si>
  <si>
    <t>May</t>
  </si>
  <si>
    <t>Fujibayashi</t>
  </si>
  <si>
    <t>Angie</t>
  </si>
  <si>
    <t>Kernette</t>
  </si>
  <si>
    <t>Fero</t>
  </si>
  <si>
    <t>Chao</t>
  </si>
  <si>
    <t>Anselma</t>
  </si>
  <si>
    <t>Desert Choice Schools - Amy L. Houston Academy</t>
  </si>
  <si>
    <t>Specialist</t>
  </si>
  <si>
    <t>7139 South 10th Street</t>
  </si>
  <si>
    <t>Haley</t>
  </si>
  <si>
    <t>Fosdick</t>
  </si>
  <si>
    <t>3539 W Bell Rd Suite 11</t>
  </si>
  <si>
    <t>Sage Child Development Center, LLC</t>
  </si>
  <si>
    <t>Sage Child Development Center</t>
  </si>
  <si>
    <t>Letcher</t>
  </si>
  <si>
    <t>lynnette@sageacademyaz.com</t>
  </si>
  <si>
    <t>10220 N 25th Avenue</t>
  </si>
  <si>
    <t>Tanima</t>
  </si>
  <si>
    <t>Lawrence</t>
  </si>
  <si>
    <t>13424 N. 32nd St.</t>
  </si>
  <si>
    <t>Stacey</t>
  </si>
  <si>
    <t>McGuire</t>
  </si>
  <si>
    <t>6390 N. 59th Ave</t>
  </si>
  <si>
    <t>Kitcheyan</t>
  </si>
  <si>
    <t>nathan.gooday@scat-nsn.gov</t>
  </si>
  <si>
    <t>Nathan</t>
  </si>
  <si>
    <t>Gooday</t>
  </si>
  <si>
    <t>rose.phillips@scat-nsn.gov</t>
  </si>
  <si>
    <t>Bonito</t>
  </si>
  <si>
    <t>Victor</t>
  </si>
  <si>
    <t>Carman</t>
  </si>
  <si>
    <t>Area General Manager</t>
  </si>
  <si>
    <t>mcarman@scv35.org</t>
  </si>
  <si>
    <t>Scottsdale Preschool</t>
  </si>
  <si>
    <t>bill@SmallMiraclesEdu.Com</t>
  </si>
  <si>
    <t>12630 N. 48th Street</t>
  </si>
  <si>
    <t>Patti</t>
  </si>
  <si>
    <t>Bilbrey</t>
  </si>
  <si>
    <t>Tonalea Middle School</t>
  </si>
  <si>
    <t>Yavapai Elementary School</t>
  </si>
  <si>
    <t>Director, Nutrition Services</t>
  </si>
  <si>
    <t>701 N. Miller Rd</t>
  </si>
  <si>
    <t>Brian</t>
  </si>
  <si>
    <t>Haenel</t>
  </si>
  <si>
    <t>Boys &amp; Girls Club - Ladmo Branch - Tempe</t>
  </si>
  <si>
    <t>7070 S. Rural Rd</t>
  </si>
  <si>
    <t>Chris-Town YMCA</t>
  </si>
  <si>
    <t>5517 N 17th Ave</t>
  </si>
  <si>
    <t>Watts Family Maryvale YMCA</t>
  </si>
  <si>
    <t>701 N Miller Rd</t>
  </si>
  <si>
    <t>350 1st Ave</t>
  </si>
  <si>
    <t>East Valley Family YMCA</t>
  </si>
  <si>
    <t>Northwest Valley Family YMCA</t>
  </si>
  <si>
    <t>12450 W Cinnabar</t>
  </si>
  <si>
    <t>85335</t>
  </si>
  <si>
    <t>Boys &amp; Girls Club - Grant Woods Branch &amp; Teen Center - Mesa</t>
  </si>
  <si>
    <t>Boys &amp; Girls Club - Metro North Branch</t>
  </si>
  <si>
    <t>2133 W Peoria Ave</t>
  </si>
  <si>
    <t>Salt River Community Building</t>
  </si>
  <si>
    <t>1880 N Longmore Rd</t>
  </si>
  <si>
    <t>YMCA at Discover U</t>
  </si>
  <si>
    <t>YMCA Early Learning Center- Arcadia Campus</t>
  </si>
  <si>
    <t>3811 N 44th St</t>
  </si>
  <si>
    <t>Y Academy at Montery Park</t>
  </si>
  <si>
    <t>2301 N 3rd St</t>
  </si>
  <si>
    <t>Shepherds Fold Child Care Center</t>
  </si>
  <si>
    <t>Tammara</t>
  </si>
  <si>
    <t>Haas</t>
  </si>
  <si>
    <t>21805 S. Ellsworth Road Suite B101</t>
  </si>
  <si>
    <t>Shonto Governing Board of Education, Inc.</t>
  </si>
  <si>
    <t>Shonto Preparatory Technology High School</t>
  </si>
  <si>
    <t>Tiffannee</t>
  </si>
  <si>
    <t>Bryant</t>
  </si>
  <si>
    <t>tibryant@shontoprep.org</t>
  </si>
  <si>
    <t>Hwy 160 and Route 98</t>
  </si>
  <si>
    <t>86054</t>
  </si>
  <si>
    <t>Shonto Preparatory School</t>
  </si>
  <si>
    <t>Highway 160/ Route 98</t>
  </si>
  <si>
    <t>Ardessa</t>
  </si>
  <si>
    <t>Gilder</t>
  </si>
  <si>
    <t>agilder@skylineschools.com</t>
  </si>
  <si>
    <t>7500 S. 40th Street</t>
  </si>
  <si>
    <t>2020 N. Arizona Avenue Suite 109</t>
  </si>
  <si>
    <t>7450 S. 40th street</t>
  </si>
  <si>
    <t>7470 S. 40th Street Building 4</t>
  </si>
  <si>
    <t>Clute</t>
  </si>
  <si>
    <t>16232 N Cave Creek Rd</t>
  </si>
  <si>
    <t>Kidz Kampus</t>
  </si>
  <si>
    <t>Gabbard</t>
  </si>
  <si>
    <t>azchildcare@outlook.com</t>
  </si>
  <si>
    <t>Small Prints Child Care LLC</t>
  </si>
  <si>
    <t>Small Prints Child Care</t>
  </si>
  <si>
    <t>Juan</t>
  </si>
  <si>
    <t>juanjramirez02@hotmail.com</t>
  </si>
  <si>
    <t>6601 E. Broadway Blvd</t>
  </si>
  <si>
    <t>Dahlia</t>
  </si>
  <si>
    <t>Olloren</t>
  </si>
  <si>
    <t>Simmons</t>
  </si>
  <si>
    <t>lsimmons@swhd.org</t>
  </si>
  <si>
    <t>501 N. 36th St</t>
  </si>
  <si>
    <t>Longview Head Start</t>
  </si>
  <si>
    <t>Jorge</t>
  </si>
  <si>
    <t>jsanchez@swhd.org</t>
  </si>
  <si>
    <t>1209 E Indian School Rd</t>
  </si>
  <si>
    <t>Brendt</t>
  </si>
  <si>
    <t>Blevins</t>
  </si>
  <si>
    <t>2140 E Virginia Ave</t>
  </si>
  <si>
    <t>Alfonso</t>
  </si>
  <si>
    <t>Fraire</t>
  </si>
  <si>
    <t>afraire@swhd.org</t>
  </si>
  <si>
    <t>2052 North 36th Street</t>
  </si>
  <si>
    <t>Wright</t>
  </si>
  <si>
    <t>2802 E McDowell Rd.</t>
  </si>
  <si>
    <t>3310 North 10th Avenue</t>
  </si>
  <si>
    <t>1100 N 35th St.</t>
  </si>
  <si>
    <t>2181 East McDowell Rd</t>
  </si>
  <si>
    <t>Aysia</t>
  </si>
  <si>
    <t>avaldez@swhd.org</t>
  </si>
  <si>
    <t>Sabina</t>
  </si>
  <si>
    <t>storres@swhd.org</t>
  </si>
  <si>
    <t>Palomino Head Start (CACFP)</t>
  </si>
  <si>
    <t>15833 N 29th St</t>
  </si>
  <si>
    <t>Keri</t>
  </si>
  <si>
    <t>Flethers</t>
  </si>
  <si>
    <t>kflethers@swhd.org</t>
  </si>
  <si>
    <t>1350 N 48th Street</t>
  </si>
  <si>
    <t>Kennedy Head Start (CACFP)</t>
  </si>
  <si>
    <t>2702 E Osborn Rd.</t>
  </si>
  <si>
    <t>Solano Early Head Start</t>
  </si>
  <si>
    <t>1526 W Missiouri</t>
  </si>
  <si>
    <t>Kristen</t>
  </si>
  <si>
    <t>1300 N 48th Street</t>
  </si>
  <si>
    <t>Southwest Human Development Head Start @ Park Lee</t>
  </si>
  <si>
    <t>Program Manager EHSCCP</t>
  </si>
  <si>
    <t>4710 N 15th Dr</t>
  </si>
  <si>
    <t>St David Unified District</t>
  </si>
  <si>
    <t>St David Elementary School</t>
  </si>
  <si>
    <t>Lopshire</t>
  </si>
  <si>
    <t>jlopshire@stdavid.org</t>
  </si>
  <si>
    <t>70 Patton Hwy</t>
  </si>
  <si>
    <t>St. David</t>
  </si>
  <si>
    <t>85630</t>
  </si>
  <si>
    <t>Happy Trails School - St. James</t>
  </si>
  <si>
    <t>Terri</t>
  </si>
  <si>
    <t>Shabnam</t>
  </si>
  <si>
    <t>Ta'ati</t>
  </si>
  <si>
    <t>shabnamtaati@gmail.com</t>
  </si>
  <si>
    <t>3330 E Lockett Rd, Flagstaff 86004</t>
  </si>
  <si>
    <t>Heather</t>
  </si>
  <si>
    <t>Windham</t>
  </si>
  <si>
    <t>hwindham@wusd2.org</t>
  </si>
  <si>
    <t>601 N 7th Street</t>
  </si>
  <si>
    <t>Fallon</t>
  </si>
  <si>
    <t>Williamson</t>
  </si>
  <si>
    <t>fwiliamson@buckeyeaz.gov</t>
  </si>
  <si>
    <t>23800 W Hadley St, Buckeye AZ 85326</t>
  </si>
  <si>
    <t>Alejo</t>
  </si>
  <si>
    <t>salejo@pvlearners.net</t>
  </si>
  <si>
    <t>Taylor</t>
  </si>
  <si>
    <t>tataylor@pvschools.net</t>
  </si>
  <si>
    <t>1700 E. Union Hills Drive</t>
  </si>
  <si>
    <t>Jarhman</t>
  </si>
  <si>
    <t>kjarhman@isaacschools.org</t>
  </si>
  <si>
    <t>3402 W McDowell</t>
  </si>
  <si>
    <t>Rouse</t>
  </si>
  <si>
    <t>Rocha</t>
  </si>
  <si>
    <t>Viramontes</t>
  </si>
  <si>
    <t>eviramontes@isaacschools.org</t>
  </si>
  <si>
    <t>3025 W. McDowell Rd</t>
  </si>
  <si>
    <t>Whiteman</t>
  </si>
  <si>
    <t>heather.whiteman@wesdschools.org</t>
  </si>
  <si>
    <t>13425 N 19th Ave, Phoenix, AZ 85029</t>
  </si>
  <si>
    <t>Coordinator</t>
  </si>
  <si>
    <t>Heather.Whiteman@wesdschools.org</t>
  </si>
  <si>
    <t>3225 West Ocotillo Road</t>
  </si>
  <si>
    <t>7337 N 19th Ave, Phoenix, AZ 85021</t>
  </si>
  <si>
    <t>12202 N 21st Ave, Phoenix, AZ 85029</t>
  </si>
  <si>
    <t>8033 N. 27th Ave</t>
  </si>
  <si>
    <t>Franco</t>
  </si>
  <si>
    <t>Site specialist</t>
  </si>
  <si>
    <t>tfranco@wsd7.org</t>
  </si>
  <si>
    <t>415 N. 30th St.</t>
  </si>
  <si>
    <t>Griffith Elementary School</t>
  </si>
  <si>
    <t>Estephania</t>
  </si>
  <si>
    <t>EGonzalezVillanueva@balsz.org</t>
  </si>
  <si>
    <t>4505 E Palm Lane, Phoenix AZ 85008</t>
  </si>
  <si>
    <t>William</t>
  </si>
  <si>
    <t>Stern</t>
  </si>
  <si>
    <t>Santa Maria Middle School</t>
  </si>
  <si>
    <t>Amelia</t>
  </si>
  <si>
    <t>asanchez@fesd.org</t>
  </si>
  <si>
    <t>7250 W Lower Buckeye Rd, Phoenix, AZ 85043</t>
  </si>
  <si>
    <t>Woods</t>
  </si>
  <si>
    <t>twoods@phoenixunion.org</t>
  </si>
  <si>
    <t>3839 W Camelback Rd</t>
  </si>
  <si>
    <t>Agua Fria High School</t>
  </si>
  <si>
    <t>Staci</t>
  </si>
  <si>
    <t>sgrady@aguafria.org</t>
  </si>
  <si>
    <t>530 E Riley Dr, Avondale AZ 85323</t>
  </si>
  <si>
    <t>Genesis Academy</t>
  </si>
  <si>
    <t>mcastro@genesiscity.org</t>
  </si>
  <si>
    <t>525 E McDowell Rd</t>
  </si>
  <si>
    <t>Belinda</t>
  </si>
  <si>
    <t>Suggs</t>
  </si>
  <si>
    <t>Belindas@midtownprimaryschool.com</t>
  </si>
  <si>
    <t>4735 North 19th Avenue</t>
  </si>
  <si>
    <t>Intelli-School - Metro Center</t>
  </si>
  <si>
    <t>Nick</t>
  </si>
  <si>
    <t>Tadin</t>
  </si>
  <si>
    <t>ntadin@intellischool.org</t>
  </si>
  <si>
    <t>3327 W Peoria Ave</t>
  </si>
  <si>
    <t>Calderon</t>
  </si>
  <si>
    <t>7702 N 39th Ave, Phoenix, AZ 85051</t>
  </si>
  <si>
    <t>Kahle</t>
  </si>
  <si>
    <t>ckahle@amerischools.org</t>
  </si>
  <si>
    <t>1333 W. Camelback Rd</t>
  </si>
  <si>
    <t>Intelli-School - Paradise Valley</t>
  </si>
  <si>
    <t>mmarquez@intellischool.org</t>
  </si>
  <si>
    <t>1427 E Bell Rd Suite 102</t>
  </si>
  <si>
    <t>Rachel</t>
  </si>
  <si>
    <t>rruiz@westlandschool.net</t>
  </si>
  <si>
    <t>4141 N. 67th Ave</t>
  </si>
  <si>
    <t>Compass Educational Programs - Maryvale</t>
  </si>
  <si>
    <t>Anayeli</t>
  </si>
  <si>
    <t>Alvarado</t>
  </si>
  <si>
    <t>anayeli.alvarado@compassedprograms.org</t>
  </si>
  <si>
    <t>3950 North 53rd Avenue</t>
  </si>
  <si>
    <t>bmendoza@championschools.org</t>
  </si>
  <si>
    <t>Kaizen Education Foundation dba South Pointe Elementary School</t>
  </si>
  <si>
    <t>Delores</t>
  </si>
  <si>
    <t>Jones-Bell</t>
  </si>
  <si>
    <t>delores.bell@leonaschools.com</t>
  </si>
  <si>
    <t>2033 E. Southern Avenue</t>
  </si>
  <si>
    <t>Shashi</t>
  </si>
  <si>
    <t>Tiwari</t>
  </si>
  <si>
    <t>Petunia</t>
  </si>
  <si>
    <t>Wainwright</t>
  </si>
  <si>
    <t>Adarah</t>
  </si>
  <si>
    <t>aparker@isaacschools.org</t>
  </si>
  <si>
    <t>406 N. 41st Ave</t>
  </si>
  <si>
    <t>Our Lady of Perpetual Help School Glendale</t>
  </si>
  <si>
    <t>Bernal</t>
  </si>
  <si>
    <t>Quirk</t>
  </si>
  <si>
    <t>Prinicpal</t>
  </si>
  <si>
    <t>jquirk@fesd.org</t>
  </si>
  <si>
    <t>6250 W. Durango Street, Phoenix AZ 85043</t>
  </si>
  <si>
    <t>Zozoya</t>
  </si>
  <si>
    <t>jzozoya@balsz.org</t>
  </si>
  <si>
    <t>1350 N 48th St</t>
  </si>
  <si>
    <t>City of Phoenix - Harmon Park</t>
  </si>
  <si>
    <t>Joseph</t>
  </si>
  <si>
    <t>Aleman</t>
  </si>
  <si>
    <t>joseph.aleman@phoenix.gov</t>
  </si>
  <si>
    <t>1425 S. 5th Ave</t>
  </si>
  <si>
    <t>City of Phoenix - University Park</t>
  </si>
  <si>
    <t>Selena</t>
  </si>
  <si>
    <t>Desamais</t>
  </si>
  <si>
    <t>selena.desamais@phoenix.gov</t>
  </si>
  <si>
    <t>1002 W Cocopah St</t>
  </si>
  <si>
    <t>Erica</t>
  </si>
  <si>
    <t>erica@clubriver.org</t>
  </si>
  <si>
    <t>Priscilla</t>
  </si>
  <si>
    <t>Diaz</t>
  </si>
  <si>
    <t>Tuscano Elementary School</t>
  </si>
  <si>
    <t>Matthew</t>
  </si>
  <si>
    <t>Program Coodinator</t>
  </si>
  <si>
    <t>mstewart@fesd.org</t>
  </si>
  <si>
    <t>3850 S 79th Ave, Phoenix AZ 85043</t>
  </si>
  <si>
    <t>City of Phoenix - Coffelt-Lamoreaux Recreation Center</t>
  </si>
  <si>
    <t>Javier</t>
  </si>
  <si>
    <t>Habre</t>
  </si>
  <si>
    <t>1510 S. 19th Drive</t>
  </si>
  <si>
    <t>Whispering Pines - Apartments</t>
  </si>
  <si>
    <t>whispering@rscrainbow.org</t>
  </si>
  <si>
    <t>2601 N 36th St</t>
  </si>
  <si>
    <t>Van Duyne</t>
  </si>
  <si>
    <t>sarah.vanduyne@phoenix.gov</t>
  </si>
  <si>
    <t>1104 E. Grovers Ave. Building B</t>
  </si>
  <si>
    <t>City of Tempe - Escalante Recreation Center</t>
  </si>
  <si>
    <t>Nicholas</t>
  </si>
  <si>
    <t>Nicholas_Escalante@tempe.gov</t>
  </si>
  <si>
    <t>Schaffran</t>
  </si>
  <si>
    <t>sarah.schraffan@dysart.org</t>
  </si>
  <si>
    <t>ThrivePoint High School at Metro</t>
  </si>
  <si>
    <t>Cathy</t>
  </si>
  <si>
    <t>Schneider</t>
  </si>
  <si>
    <t>cathy.schneider@thrivepointhighschool.com</t>
  </si>
  <si>
    <t>9640 N Metro Parkway West, STE147</t>
  </si>
  <si>
    <t>Intelli-School Glendale</t>
  </si>
  <si>
    <t>Lidija</t>
  </si>
  <si>
    <t>Alt</t>
  </si>
  <si>
    <t>lalt@intellischool.org</t>
  </si>
  <si>
    <t>4961 W Bell Rd Suite B9</t>
  </si>
  <si>
    <t>City of Phoenix - Sunnyslope Community Center</t>
  </si>
  <si>
    <t>Dallon</t>
  </si>
  <si>
    <t>Bartleman</t>
  </si>
  <si>
    <t>AJ</t>
  </si>
  <si>
    <t>aj.green@phoenix.gov</t>
  </si>
  <si>
    <t>4420 N. 51st AVe</t>
  </si>
  <si>
    <t>City of Buckeye - Dr. Saide Recreation Center</t>
  </si>
  <si>
    <t>fwilliamson@buckeyeaz.gov</t>
  </si>
  <si>
    <t>City of Phoenix - Washington Activity Center</t>
  </si>
  <si>
    <t>Antonio</t>
  </si>
  <si>
    <t>Tarango</t>
  </si>
  <si>
    <t>City of Phoenix - Desert West Community Center</t>
  </si>
  <si>
    <t>Capriolo</t>
  </si>
  <si>
    <t>jay.capriolo@phoenix.gov</t>
  </si>
  <si>
    <t>City of Phoenix - Marc Atkinson Recreation Center</t>
  </si>
  <si>
    <t>Chris</t>
  </si>
  <si>
    <t>Ayo</t>
  </si>
  <si>
    <t>chris.ayo@phoenix.gov</t>
  </si>
  <si>
    <t>4535 N. 23rd Ave</t>
  </si>
  <si>
    <t>Kourtnei</t>
  </si>
  <si>
    <t>Briese</t>
  </si>
  <si>
    <t>kbriese@topamail.com</t>
  </si>
  <si>
    <t>Mercy House</t>
  </si>
  <si>
    <t>Diaz Bracero</t>
  </si>
  <si>
    <t>info@mercyhouseaz.org</t>
  </si>
  <si>
    <t>1249 S 111th Ave, Cashion AZ 85329</t>
  </si>
  <si>
    <t>Cashion</t>
  </si>
  <si>
    <t>City of Phoenix - Faye Gray Recreation Center</t>
  </si>
  <si>
    <t>Zahira</t>
  </si>
  <si>
    <t>Rangel</t>
  </si>
  <si>
    <t>5550 South 20th Street</t>
  </si>
  <si>
    <t>City of Phoenix - Longview Neighborhood Recreation Center</t>
  </si>
  <si>
    <t>Still</t>
  </si>
  <si>
    <t>bonnie.still@phoenix.gov</t>
  </si>
  <si>
    <t>4040 N. 14th St</t>
  </si>
  <si>
    <t>The Odyssey Preparatory Academy Goodyear</t>
  </si>
  <si>
    <t>Price</t>
  </si>
  <si>
    <t>17532 W Harrison St, Goodyear AZ 85338</t>
  </si>
  <si>
    <t>Rolando</t>
  </si>
  <si>
    <t>Rhymes</t>
  </si>
  <si>
    <t>Cisneros</t>
  </si>
  <si>
    <t>Milinda</t>
  </si>
  <si>
    <t>Crawford</t>
  </si>
  <si>
    <t>maryslaceys.camacho@cplc.org</t>
  </si>
  <si>
    <t>3216 W. Van Buren St</t>
  </si>
  <si>
    <t>Cara</t>
  </si>
  <si>
    <t>Gunn</t>
  </si>
  <si>
    <t>cara.gunn@stepupschoolsmesa.org</t>
  </si>
  <si>
    <t>44 E. 5th St.</t>
  </si>
  <si>
    <t>Natalie</t>
  </si>
  <si>
    <t>Gregory</t>
  </si>
  <si>
    <t>4425 W Olive St #176</t>
  </si>
  <si>
    <t>City of Phoenix - Muriel Smith Recreation Center</t>
  </si>
  <si>
    <t>Rascon</t>
  </si>
  <si>
    <t>jessica.rascon@phoenix.gov</t>
  </si>
  <si>
    <t>2230 W Roeser Rd</t>
  </si>
  <si>
    <t>Rose Lane Aquatic Center</t>
  </si>
  <si>
    <t>Isabelle</t>
  </si>
  <si>
    <t>iflores@glendaleaz.com</t>
  </si>
  <si>
    <t>5003 W Marlette Ave</t>
  </si>
  <si>
    <t>Project Access - The Peaks on 4th</t>
  </si>
  <si>
    <t>Miriam</t>
  </si>
  <si>
    <t>Lechuga</t>
  </si>
  <si>
    <t>mlechuga@project-access.org</t>
  </si>
  <si>
    <t>102 S. Fourth Avenue</t>
  </si>
  <si>
    <t>Susana</t>
  </si>
  <si>
    <t>802 N 30th St</t>
  </si>
  <si>
    <t>City of Glendale - Glendale Community Center</t>
  </si>
  <si>
    <t>bespinoza1@glendaleaz.com</t>
  </si>
  <si>
    <t>Shelby</t>
  </si>
  <si>
    <t>Yellowhorse</t>
  </si>
  <si>
    <t>shelby.yellowhorse@nativeconnections.org</t>
  </si>
  <si>
    <t>4545 N. 15th St</t>
  </si>
  <si>
    <t>Rehoboth Place</t>
  </si>
  <si>
    <t>Arredondo</t>
  </si>
  <si>
    <t>barrendoondo@rehobothphx-cdc.org</t>
  </si>
  <si>
    <t>2650 W Hazelwood St</t>
  </si>
  <si>
    <t>City of Phoenix - Sunnyslope Youth Center</t>
  </si>
  <si>
    <t>Thomas</t>
  </si>
  <si>
    <t>Licurgo</t>
  </si>
  <si>
    <t>thomas.licurgo@phoenix.gov</t>
  </si>
  <si>
    <t>1702 W. Peoria Avenue</t>
  </si>
  <si>
    <t>O'Neil Recreation Center</t>
  </si>
  <si>
    <t>acrow@glendaleaz.com</t>
  </si>
  <si>
    <t>6448 W Missouri Ave</t>
  </si>
  <si>
    <t>Lilliana</t>
  </si>
  <si>
    <t>Villasenor</t>
  </si>
  <si>
    <t>8047 N 35th Ave</t>
  </si>
  <si>
    <t>Saneil</t>
  </si>
  <si>
    <t>Honyaktewa</t>
  </si>
  <si>
    <t>s.honyakteaw@nativeconnections.org</t>
  </si>
  <si>
    <t>650 N. 2nd Ave</t>
  </si>
  <si>
    <t>Overturf</t>
  </si>
  <si>
    <t>s.overturf@nativeconnections.org</t>
  </si>
  <si>
    <t>4570 N. Central Ave</t>
  </si>
  <si>
    <t>Compass Educational Programs - South Mountain</t>
  </si>
  <si>
    <t>2450 W South Mountain Rd</t>
  </si>
  <si>
    <t>rruiz@brightoncharterschool.com</t>
  </si>
  <si>
    <t>MentorKids USA - Palomino Primary</t>
  </si>
  <si>
    <t>Alejandra</t>
  </si>
  <si>
    <t>Arellano</t>
  </si>
  <si>
    <t>aarellano@mentorkidsusa.org</t>
  </si>
  <si>
    <t>16033 N. 32nd St, Phoenix AZ 85032</t>
  </si>
  <si>
    <t>City of Phoenix - Vernell Coleman Recreation Center</t>
  </si>
  <si>
    <t>City of Phoenix - Burton Barr Central Library</t>
  </si>
  <si>
    <t>Maura</t>
  </si>
  <si>
    <t>Mellring</t>
  </si>
  <si>
    <t>Megan</t>
  </si>
  <si>
    <t>Erdody</t>
  </si>
  <si>
    <t>megan@bgcflag.org</t>
  </si>
  <si>
    <t>301 S. Paseo del Flag</t>
  </si>
  <si>
    <t>Minette</t>
  </si>
  <si>
    <t>Klenner</t>
  </si>
  <si>
    <t>minette.klenner@empowercollegeprep.org</t>
  </si>
  <si>
    <t>Nichole</t>
  </si>
  <si>
    <t>Smallcanyon</t>
  </si>
  <si>
    <t>Program Specalist</t>
  </si>
  <si>
    <t>n.smallcanyon@nativeconnections.org</t>
  </si>
  <si>
    <t>City of Flagstaff - Hal Jensen Recreation Center</t>
  </si>
  <si>
    <t>Warden</t>
  </si>
  <si>
    <t>Ak-Chin Indian Community Library</t>
  </si>
  <si>
    <t>Brill</t>
  </si>
  <si>
    <t>lbrill@ak-chin.nsn.us</t>
  </si>
  <si>
    <t>46521 W Farrell Road Maricopa, AZ 85138</t>
  </si>
  <si>
    <t>City of Flagstaff - East Flagstaff Community Library</t>
  </si>
  <si>
    <t>Nick Rullman</t>
  </si>
  <si>
    <t>nrullman@flagstaffpubliclibrary.org</t>
  </si>
  <si>
    <t>3000 N Fourth St Suite 5</t>
  </si>
  <si>
    <t>Nadia</t>
  </si>
  <si>
    <t>nadia.moreno@phoenix.gov</t>
  </si>
  <si>
    <t>1725 E. McKinley St</t>
  </si>
  <si>
    <t>Deshay</t>
  </si>
  <si>
    <t>Benson</t>
  </si>
  <si>
    <t>deshay.benson@bgcs.or</t>
  </si>
  <si>
    <t>479 Diamond Creek Rd</t>
  </si>
  <si>
    <t>Raymond</t>
  </si>
  <si>
    <t>Blossom</t>
  </si>
  <si>
    <t>Madison Heights Housing Authority</t>
  </si>
  <si>
    <t>1110 North Dysart Rd. Bldg 6</t>
  </si>
  <si>
    <t>McKinley</t>
  </si>
  <si>
    <t>2120 N Central Ave Suite 130</t>
  </si>
  <si>
    <t>Annie</t>
  </si>
  <si>
    <t>Ansell</t>
  </si>
  <si>
    <t>City of Tempe - Tempe Public Library</t>
  </si>
  <si>
    <t>Grethcen</t>
  </si>
  <si>
    <t>Oates</t>
  </si>
  <si>
    <t>gretchen_oates@tempe.gov</t>
  </si>
  <si>
    <t>3500 S. Rural Road</t>
  </si>
  <si>
    <t>3300 E Elder Drive</t>
  </si>
  <si>
    <t>Samuel</t>
  </si>
  <si>
    <t>Frances Vazquez</t>
  </si>
  <si>
    <t>Sandoval</t>
  </si>
  <si>
    <t>4762 La Riqueza</t>
  </si>
  <si>
    <t>Adilene</t>
  </si>
  <si>
    <t>Leyva</t>
  </si>
  <si>
    <t>Rosie's House A Music Academy For Children</t>
  </si>
  <si>
    <t>Marvin</t>
  </si>
  <si>
    <t>919 E Jefferson St</t>
  </si>
  <si>
    <t>City of Page - Page Public Library</t>
  </si>
  <si>
    <t>Winlock</t>
  </si>
  <si>
    <t>Heritage at Surprise Apartments</t>
  </si>
  <si>
    <t>Duenaz</t>
  </si>
  <si>
    <t>Program Specialist</t>
  </si>
  <si>
    <t>dcc.priscillad@gmail.com</t>
  </si>
  <si>
    <t>12669 W. Rimrock</t>
  </si>
  <si>
    <t>Project Access - The Palms at South Mountain Apartments</t>
  </si>
  <si>
    <t>bcrawford@project-access.org</t>
  </si>
  <si>
    <t>4424 E. Baseline Rd Phoenix, AZ 85042</t>
  </si>
  <si>
    <t>Cher</t>
  </si>
  <si>
    <t>Hayou</t>
  </si>
  <si>
    <t>c.hayou@nativeconnections.org</t>
  </si>
  <si>
    <t>609 N 2nd Ave</t>
  </si>
  <si>
    <t>Viviana</t>
  </si>
  <si>
    <t>viviana@familyserviceaides.com</t>
  </si>
  <si>
    <t>201 W Indian School Rd</t>
  </si>
  <si>
    <t>Venesa</t>
  </si>
  <si>
    <t>Griego</t>
  </si>
  <si>
    <t>MentorKids USA - United In One Vision</t>
  </si>
  <si>
    <t>Varela</t>
  </si>
  <si>
    <t>rvarela@mentorkidsusa.org</t>
  </si>
  <si>
    <t>6902 W Heatherbrae Dr</t>
  </si>
  <si>
    <t>Phoenix Conservatory of Music</t>
  </si>
  <si>
    <t>Regina</t>
  </si>
  <si>
    <t>Nixon</t>
  </si>
  <si>
    <t>regnixon@pcmrocks.org</t>
  </si>
  <si>
    <t>1316 East Cheery Lynn Road</t>
  </si>
  <si>
    <t>City of Phoenix - Cesar Chavez Community Center</t>
  </si>
  <si>
    <t>jasmine.ortiz@phoenix.gov</t>
  </si>
  <si>
    <t>7858 S 35th Ave</t>
  </si>
  <si>
    <t>Black Mother's Forum - Phoenix</t>
  </si>
  <si>
    <t>Dudley</t>
  </si>
  <si>
    <t>tiffanydudley@blackmothersforums.com</t>
  </si>
  <si>
    <t>2929 W Greenway Rd BLDG A</t>
  </si>
  <si>
    <t>Kingman First Southern Baptist Church</t>
  </si>
  <si>
    <t>Molby</t>
  </si>
  <si>
    <t>christbigkid@gmail.com</t>
  </si>
  <si>
    <t>3120 Hualapai Mountain Road</t>
  </si>
  <si>
    <t>Alice Cooper's Solid Rock Teen Centers</t>
  </si>
  <si>
    <t>Program coordinator</t>
  </si>
  <si>
    <t>alexis@alicecoopersolidrock.com</t>
  </si>
  <si>
    <t>122 N Country Club Dr Mesa, AZ 85201</t>
  </si>
  <si>
    <t>Project Access - Country Club Verandas Apartments</t>
  </si>
  <si>
    <t>Luttrell</t>
  </si>
  <si>
    <t>cluttrell@project-access.org</t>
  </si>
  <si>
    <t>1415 N Country Club Drive,</t>
  </si>
  <si>
    <t>Confianza Health - West</t>
  </si>
  <si>
    <t>Moran</t>
  </si>
  <si>
    <t>Carmen.m@confianzahealth.org</t>
  </si>
  <si>
    <t>919 N Dysart Rd STE F, Avondale AZ 85323 Suite F</t>
  </si>
  <si>
    <t>The Reserve at Thunderbird</t>
  </si>
  <si>
    <t>Hoffler</t>
  </si>
  <si>
    <t>thunderbirdmgr@celticpropertymanagement.com</t>
  </si>
  <si>
    <t>13404 N 30th Ave, Phoenix AZ 85029</t>
  </si>
  <si>
    <t>Sparks Community Schools</t>
  </si>
  <si>
    <t>Darla</t>
  </si>
  <si>
    <t>Baquedano</t>
  </si>
  <si>
    <t>darla.baquedano@goodwillaz.org</t>
  </si>
  <si>
    <t>817 N Country Club Dr, Mesa AZ 85201</t>
  </si>
  <si>
    <t>Verano Townhome Rentals</t>
  </si>
  <si>
    <t>verano@apartmentlife.org</t>
  </si>
  <si>
    <t>13820 S 44th St, Phoenix AZ 85044</t>
  </si>
  <si>
    <t>Gila River Indian Community -  Ira H. Hayes Memorial Library</t>
  </si>
  <si>
    <t>Toledo-Matteson</t>
  </si>
  <si>
    <t>melanie.toledo-matteson@gric.nsn.us</t>
  </si>
  <si>
    <t>94 Church St, Sacaton AZ 85147</t>
  </si>
  <si>
    <t>Satellite Home Polk Shelter - Child Crisis Arizona</t>
  </si>
  <si>
    <t>EJ</t>
  </si>
  <si>
    <t>Hughes</t>
  </si>
  <si>
    <t>EJ.hughes@childcrisisaz.org</t>
  </si>
  <si>
    <t>428 N 24th St, Phoenix AZ 85008</t>
  </si>
  <si>
    <t>Francisco</t>
  </si>
  <si>
    <t>Ceballos</t>
  </si>
  <si>
    <t>Deann</t>
  </si>
  <si>
    <t>Daniell</t>
  </si>
  <si>
    <t>Garden City Child Development Center - Buckeye</t>
  </si>
  <si>
    <t>Victoria</t>
  </si>
  <si>
    <t>Miller</t>
  </si>
  <si>
    <t>406 N. 1st St.</t>
  </si>
  <si>
    <t>Yesenia</t>
  </si>
  <si>
    <t>Tran</t>
  </si>
  <si>
    <t>Benevilla, Peoria Adult Day Program</t>
  </si>
  <si>
    <t>Lindsey</t>
  </si>
  <si>
    <t>Nichols</t>
  </si>
  <si>
    <t>lnichols@benevilla.org</t>
  </si>
  <si>
    <t>Benevilla, Mary's Place Adult Day Program</t>
  </si>
  <si>
    <t>Lakesha</t>
  </si>
  <si>
    <t>Shavers</t>
  </si>
  <si>
    <t>lshavers@benevilla.org</t>
  </si>
  <si>
    <t>Baca</t>
  </si>
  <si>
    <t>cbaca@benevilla.org</t>
  </si>
  <si>
    <t>Benevilla, Lucy Anne's Place</t>
  </si>
  <si>
    <t>Dawna</t>
  </si>
  <si>
    <t>Gallant</t>
  </si>
  <si>
    <t>Kid's Corner Preschool</t>
  </si>
  <si>
    <t>Soto</t>
  </si>
  <si>
    <t>Sunnyside Unified District</t>
  </si>
  <si>
    <t>S.U.S.D.#12 - Ocotillo Preschool</t>
  </si>
  <si>
    <t>Walter</t>
  </si>
  <si>
    <t>Chief Financial Officer</t>
  </si>
  <si>
    <t>karlaw@susd12.org</t>
  </si>
  <si>
    <t>5702 S. Campbell Ave.</t>
  </si>
  <si>
    <t>ashleyhall8@gmail.com</t>
  </si>
  <si>
    <t>16830 N. 12th Street</t>
  </si>
  <si>
    <t>Sweet Pea Kids Preschool &amp; Child Care LLC</t>
  </si>
  <si>
    <t>Baljit (Bill)</t>
  </si>
  <si>
    <t>Rai</t>
  </si>
  <si>
    <t>teachandcare@hotmail.com</t>
  </si>
  <si>
    <t>Neal</t>
  </si>
  <si>
    <t>Janay</t>
  </si>
  <si>
    <t>Watts</t>
  </si>
  <si>
    <t>Janay.watts@tempeschools.org</t>
  </si>
  <si>
    <t>4001 S McAllistar</t>
  </si>
  <si>
    <t>janay.watts@tempeschools.org</t>
  </si>
  <si>
    <t>311 Aepli Drive</t>
  </si>
  <si>
    <t>1326 W. 18th. St.</t>
  </si>
  <si>
    <t>janay.watts@temepschools.org</t>
  </si>
  <si>
    <t>Joseph P. Spracale Elementary School</t>
  </si>
  <si>
    <t>1325 E Malibu Dr</t>
  </si>
  <si>
    <t>1115 W Fifth St</t>
  </si>
  <si>
    <t>1974 E Meadow Drive</t>
  </si>
  <si>
    <t>1330 E Carson Dr</t>
  </si>
  <si>
    <t>727 W Cornell Dr</t>
  </si>
  <si>
    <t>Nutrition Services Director</t>
  </si>
  <si>
    <t>5800 S. Forest Avenue</t>
  </si>
  <si>
    <t>1300 E Watson Dr</t>
  </si>
  <si>
    <t>1975 E Cornell Dr</t>
  </si>
  <si>
    <t>1965 E. Hermosa Dr.</t>
  </si>
  <si>
    <t>Maranatha Day Care Center</t>
  </si>
  <si>
    <t>Fernando</t>
  </si>
  <si>
    <t>Fernandez Sr</t>
  </si>
  <si>
    <t>fernando3002@live.com, Maranathachildcare@gmail.com</t>
  </si>
  <si>
    <t>Maranatha Child Care Center</t>
  </si>
  <si>
    <t>3002 N 27th Ave</t>
  </si>
  <si>
    <t>Day</t>
  </si>
  <si>
    <t>sarah@tfsphx.org</t>
  </si>
  <si>
    <t>1127 W. McDowell Rd.</t>
  </si>
  <si>
    <t>Anglene</t>
  </si>
  <si>
    <t>Health and Nutrition Specialist</t>
  </si>
  <si>
    <t>anglenejoe@nndode.org</t>
  </si>
  <si>
    <t>4 miles NE of Chinle Visitor Center on Tsaile Rd.</t>
  </si>
  <si>
    <t>Lukachukai Head Start</t>
  </si>
  <si>
    <t>800 yrd. W of Lukachukai Chapter House</t>
  </si>
  <si>
    <t>Many Farms Head Start</t>
  </si>
  <si>
    <t>500 yards SW of Many Farms Chapter House</t>
  </si>
  <si>
    <t>12 Cone Hill Phase 1, Rough Rock, AZ 86503</t>
  </si>
  <si>
    <t>1/2 miles Norht of the Tsaile Store</t>
  </si>
  <si>
    <t>900 SW of Blue Gap Chapter House</t>
  </si>
  <si>
    <t>N. Navajo Route 37 MP 37</t>
  </si>
  <si>
    <t>Chinle, AZ</t>
  </si>
  <si>
    <t>1/2 mile SE of Low Mountian Chapter</t>
  </si>
  <si>
    <t>Pinon Unified School Campus S of Security Office</t>
  </si>
  <si>
    <t>300 yards S of Whippoorwill Chapter House</t>
  </si>
  <si>
    <t>50 yrds of Sawmill Chapter House</t>
  </si>
  <si>
    <t>3/4 miles W of St Michaels Chapter House</t>
  </si>
  <si>
    <t>50 yard NW of Cornfields Chapter House</t>
  </si>
  <si>
    <t>500 yrd west of Kindhlichi Chapter House</t>
  </si>
  <si>
    <t>Nahata Dziil Head Start</t>
  </si>
  <si>
    <t>50 yards w of New Land Chapter House</t>
  </si>
  <si>
    <t>300 yards NE of Camaron Chapter House</t>
  </si>
  <si>
    <t>100 yard ES of Gap Chapter House</t>
  </si>
  <si>
    <t>Tsaile Early Head Start (CACFP)</t>
  </si>
  <si>
    <t>1/2 miles North of Tsaile Store</t>
  </si>
  <si>
    <t>100 yrds. NW of Steamboat Chapter House</t>
  </si>
  <si>
    <t>Worley</t>
  </si>
  <si>
    <t>7985 E 24th st</t>
  </si>
  <si>
    <t>Tiny Tots Daycare Center, LLC</t>
  </si>
  <si>
    <t>Misty</t>
  </si>
  <si>
    <t>Dolan</t>
  </si>
  <si>
    <t>tinytotsmisty@yahoo.com</t>
  </si>
  <si>
    <t>Tiny Treasures Pre-School</t>
  </si>
  <si>
    <t>Higareda</t>
  </si>
  <si>
    <t>4123 N 15th Ave</t>
  </si>
  <si>
    <t>Sumner</t>
  </si>
  <si>
    <t>10701 N 15th ave</t>
  </si>
  <si>
    <t>Pisinemo Child Care</t>
  </si>
  <si>
    <t>Conde</t>
  </si>
  <si>
    <t>Program Manager Sr</t>
  </si>
  <si>
    <t>Cheryl.Conde@tonation-nsn.gov</t>
  </si>
  <si>
    <t>cheryl.conde@tonation-nsn.gov</t>
  </si>
  <si>
    <t>Anita</t>
  </si>
  <si>
    <t>Percell</t>
  </si>
  <si>
    <t>apercell@tesd17.org</t>
  </si>
  <si>
    <t>City of Tolleson - Parks and Recreation Center</t>
  </si>
  <si>
    <t>Acosta</t>
  </si>
  <si>
    <t>Melissa.Acosta@compass-usa.com</t>
  </si>
  <si>
    <t>Tamayo</t>
  </si>
  <si>
    <t>Ivonne.tamayo@tuhsd.org</t>
  </si>
  <si>
    <t>alejandra.morales@tuhsd.org</t>
  </si>
  <si>
    <t>Barraza</t>
  </si>
  <si>
    <t>diana.barraza@tuhsd.org</t>
  </si>
  <si>
    <t>roxana.campos@tuhsd.org</t>
  </si>
  <si>
    <t>ana.jimenez@tuhsd.org</t>
  </si>
  <si>
    <t>Chase</t>
  </si>
  <si>
    <t>Ison</t>
  </si>
  <si>
    <t>TRCC - Foothills Inc</t>
  </si>
  <si>
    <t>Whiz Kids Preschool - Ahwatukee</t>
  </si>
  <si>
    <t>Kraus</t>
  </si>
  <si>
    <t>theresa@wkpreschool.com</t>
  </si>
  <si>
    <t>1442 E Chandler Blvd Suite #101</t>
  </si>
  <si>
    <t>Renee</t>
  </si>
  <si>
    <t>Meeks</t>
  </si>
  <si>
    <t>Stephen</t>
  </si>
  <si>
    <t>Protz</t>
  </si>
  <si>
    <t>5060 W Calle Tetakusim</t>
  </si>
  <si>
    <t>Lindsay</t>
  </si>
  <si>
    <t>8310 E. Pima St.</t>
  </si>
  <si>
    <t>Borman K-8 School</t>
  </si>
  <si>
    <t>5000 E. Andrew St.</t>
  </si>
  <si>
    <t>425 N. Sahuara Ave.</t>
  </si>
  <si>
    <t>421 N. Arcadia Blvd.</t>
  </si>
  <si>
    <t>University High School</t>
  </si>
  <si>
    <t>Boys &amp; Girls Club of Tucson - Steve Daru Clubhouse</t>
  </si>
  <si>
    <t>Madelyn</t>
  </si>
  <si>
    <t>Evenson</t>
  </si>
  <si>
    <t>madelyn.evenson@tusd1.org</t>
  </si>
  <si>
    <t>Boys &amp; Girls Club of Tucson - Jim and Vickie Click Clubhouse</t>
  </si>
  <si>
    <t>Boys &amp; Girls Club of Tucson - Roy Drachman Clubhouse</t>
  </si>
  <si>
    <t>Boys &amp; Girls Club of Tucson - Pascua Yaqui Clubhouse</t>
  </si>
  <si>
    <t>5305 W. Calle Torim Building 3</t>
  </si>
  <si>
    <t>Tutor Time Child Care/ Learning Centers #6062 - East Bell Rd &amp; 7th St</t>
  </si>
  <si>
    <t>Natelia</t>
  </si>
  <si>
    <t>Dalgai</t>
  </si>
  <si>
    <t>Tutor Time Child Care/ Learning Centers #6064 - Mesa</t>
  </si>
  <si>
    <t>Rawls</t>
  </si>
  <si>
    <t>Tutor Time Child Care/ Learning Centers #6066 - East Guadalupe Rd</t>
  </si>
  <si>
    <t>DeeDee</t>
  </si>
  <si>
    <t>Tutor Time Child Care/ Learning Centers #6072 - East Bell Rd &amp; 42nd St</t>
  </si>
  <si>
    <t>Tutor Time Child Care/ Learning Centers #6075 - Deer Valley Rd</t>
  </si>
  <si>
    <t>Sue</t>
  </si>
  <si>
    <t>Gibbs</t>
  </si>
  <si>
    <t>6075@tutortime.com</t>
  </si>
  <si>
    <t>8348 W Deer Valley Rd.</t>
  </si>
  <si>
    <t>Tutor Time Child Care/ Learning Centers #6076 - North 67th Ave</t>
  </si>
  <si>
    <t>Roya</t>
  </si>
  <si>
    <t>Mohammadzadeh</t>
  </si>
  <si>
    <t>10260 N 67th Ave</t>
  </si>
  <si>
    <t>Tutor Time Child Care/ Learning Centers #6080 - West Ray Rd</t>
  </si>
  <si>
    <t>Teague</t>
  </si>
  <si>
    <t>Tutor Time Child Care/ Learning Centers #6081 - West Bell Rd</t>
  </si>
  <si>
    <t>Power</t>
  </si>
  <si>
    <t>Tutor Time Child Care/ Learning Centers #6082 - Goodyear</t>
  </si>
  <si>
    <t>Ericka</t>
  </si>
  <si>
    <t>Mercado</t>
  </si>
  <si>
    <t>Tutor Time Child Care/ Learning Centers #6084 - West Thunderbird Rd</t>
  </si>
  <si>
    <t>Caitlyn</t>
  </si>
  <si>
    <t>Willicombe</t>
  </si>
  <si>
    <t>Tutor Time Child Care/ Learning Centers #6088 - East Baseline</t>
  </si>
  <si>
    <t>Jeanette</t>
  </si>
  <si>
    <t>Jepsen</t>
  </si>
  <si>
    <t>Tutor Time Child Care/ Learning Centers #6095 - West Lower Buckeye Rd</t>
  </si>
  <si>
    <t>Gryzkewicz</t>
  </si>
  <si>
    <t>Tutor Time Child Care/ Learning Centers #6093 - South 48th St</t>
  </si>
  <si>
    <t>McDermott</t>
  </si>
  <si>
    <t>15365 S. 48th Street</t>
  </si>
  <si>
    <t>Tutor Time Child Care/ Learning Centers #6068 - East Elliot Rd</t>
  </si>
  <si>
    <t>Jaimie</t>
  </si>
  <si>
    <t>Otterson</t>
  </si>
  <si>
    <t>Tutor Time Child Care/ Learning Centers #6090 - Queen Creek</t>
  </si>
  <si>
    <t>Genesis</t>
  </si>
  <si>
    <t>Murello</t>
  </si>
  <si>
    <t>Tutor Time Child Care/ Learning Centers #6078 - Anthem</t>
  </si>
  <si>
    <t>Jen</t>
  </si>
  <si>
    <t>Westcott</t>
  </si>
  <si>
    <t>Tutor Time Child Care/ Learning Centers #6083 - West Warner Rd</t>
  </si>
  <si>
    <t>Bryngelson</t>
  </si>
  <si>
    <t>Tutor Time Child Care/ Learning Centers #6067 - South Alma School Rd</t>
  </si>
  <si>
    <t>Gunsten</t>
  </si>
  <si>
    <t>Tutor Time Child Care/ Learning Centers #6096 - North McClintock</t>
  </si>
  <si>
    <t>Harrison</t>
  </si>
  <si>
    <t>905 N McClintock</t>
  </si>
  <si>
    <t>Tutor Time Child Care/ Learning Centers #6087 - Surprise</t>
  </si>
  <si>
    <t>Franzen</t>
  </si>
  <si>
    <t>Tutor Time Child Care/ Learning Centers #6092 - Happy Valley</t>
  </si>
  <si>
    <t>Biddle</t>
  </si>
  <si>
    <t>6092@tutortime.com</t>
  </si>
  <si>
    <t>24745 N 23rd Ave</t>
  </si>
  <si>
    <t>Tutor Time Child Care/ Learning Centers #6086 - Indian School</t>
  </si>
  <si>
    <t>Barrett</t>
  </si>
  <si>
    <t>6086@ltutortime.com</t>
  </si>
  <si>
    <t>15365 S. 48th Sreet</t>
  </si>
  <si>
    <t>Cactus Kids Preschool</t>
  </si>
  <si>
    <t>Kase</t>
  </si>
  <si>
    <t>Arpasinee</t>
  </si>
  <si>
    <t>Somanandana</t>
  </si>
  <si>
    <t>128 N 7th St</t>
  </si>
  <si>
    <t>Marlenne</t>
  </si>
  <si>
    <t>Pineda</t>
  </si>
  <si>
    <t>Matta</t>
  </si>
  <si>
    <t>staceytots@gmail.com</t>
  </si>
  <si>
    <t>Urban Strategies, LLC</t>
  </si>
  <si>
    <t>Urban Strategies Family and Child Academy</t>
  </si>
  <si>
    <t>Shandeen</t>
  </si>
  <si>
    <t>sgomez@urbanstrategies.us</t>
  </si>
  <si>
    <t>2020 West Durango Street</t>
  </si>
  <si>
    <t>Urban Strategies L.L.C. Early Head Start at Hamilton</t>
  </si>
  <si>
    <t>3420 N 35th Ave</t>
  </si>
  <si>
    <t>2235 South Highway 89 Building A</t>
  </si>
  <si>
    <t>Ernesto</t>
  </si>
  <si>
    <t>Sisterna</t>
  </si>
  <si>
    <t>lsisterna@wesleychc.org</t>
  </si>
  <si>
    <t>1625 N. 39th Ave</t>
  </si>
  <si>
    <t>kristinar@wacog.com</t>
  </si>
  <si>
    <t>384 South 13th Avenue</t>
  </si>
  <si>
    <t>2505 West 20th Street</t>
  </si>
  <si>
    <t>Longoria</t>
  </si>
  <si>
    <t>michellel@wacog.com</t>
  </si>
  <si>
    <t>Dykstra</t>
  </si>
  <si>
    <t>Wilbur</t>
  </si>
  <si>
    <t>Teran</t>
  </si>
  <si>
    <t>930 South Avenue C, #800 blg.</t>
  </si>
  <si>
    <t>Consuelo</t>
  </si>
  <si>
    <t>840 East 22nd Street</t>
  </si>
  <si>
    <t>Cervantes</t>
  </si>
  <si>
    <t>brendab@eavog.com</t>
  </si>
  <si>
    <t>29126 San Jose Ave</t>
  </si>
  <si>
    <t>krystal</t>
  </si>
  <si>
    <t>krystalr@wacog.com</t>
  </si>
  <si>
    <t>Trudy</t>
  </si>
  <si>
    <t>Mixon</t>
  </si>
  <si>
    <t>trudym@wacog.com</t>
  </si>
  <si>
    <t>Lopez-Rivera</t>
  </si>
  <si>
    <t>wendy</t>
  </si>
  <si>
    <t>parker</t>
  </si>
  <si>
    <t>wendyp@wacog.com</t>
  </si>
  <si>
    <t>VictoriaC@wacog.com</t>
  </si>
  <si>
    <t>Chinchillas</t>
  </si>
  <si>
    <t>lupec@wacog.com</t>
  </si>
  <si>
    <t>1341 West 5th Street</t>
  </si>
  <si>
    <t>joanar@wacog.com</t>
  </si>
  <si>
    <t>Maribel</t>
  </si>
  <si>
    <t>Vasquez</t>
  </si>
  <si>
    <t>maribelv@wacog.com</t>
  </si>
  <si>
    <t>Saliva Denisse</t>
  </si>
  <si>
    <t>denisseg@wacog.com</t>
  </si>
  <si>
    <t>600 South 21st Avenue</t>
  </si>
  <si>
    <t>Sheral</t>
  </si>
  <si>
    <t>Rolfe</t>
  </si>
  <si>
    <t>Center Manger</t>
  </si>
  <si>
    <t>Cheri</t>
  </si>
  <si>
    <t>Lavender</t>
  </si>
  <si>
    <t>Family Engagement/Culture Advocate</t>
  </si>
  <si>
    <t>cherilavender@wmat.us</t>
  </si>
  <si>
    <t>311 N 1st Street</t>
  </si>
  <si>
    <t>Wide Ruins Community School</t>
  </si>
  <si>
    <t>Gary</t>
  </si>
  <si>
    <t>Woody</t>
  </si>
  <si>
    <t>Lead Food Service worker</t>
  </si>
  <si>
    <t>g.woody@kinteelolta.org</t>
  </si>
  <si>
    <t>Interstate 40, Exit 333 on, S U.S. Hwy 191</t>
  </si>
  <si>
    <t>Wide Ruins</t>
  </si>
  <si>
    <t>86502</t>
  </si>
  <si>
    <t>Window Rock Unified District</t>
  </si>
  <si>
    <t>Window Rock High School</t>
  </si>
  <si>
    <t>Orlando</t>
  </si>
  <si>
    <t>Tapaha</t>
  </si>
  <si>
    <t>Cafeteria Site Manager</t>
  </si>
  <si>
    <t>bthompson@wrschool.net</t>
  </si>
  <si>
    <t>North Route #12</t>
  </si>
  <si>
    <t>Fort Defiance</t>
  </si>
  <si>
    <t>Mowa</t>
  </si>
  <si>
    <t>hmowa@wrhinc.org</t>
  </si>
  <si>
    <t>Wonder Kidz Preschool</t>
  </si>
  <si>
    <t>MARIA</t>
  </si>
  <si>
    <t>HURTADO</t>
  </si>
  <si>
    <t>2332 ARIZONA AVENUE</t>
  </si>
  <si>
    <t>Ashok</t>
  </si>
  <si>
    <t>Patel</t>
  </si>
  <si>
    <t>Therese</t>
  </si>
  <si>
    <t>DiVerde</t>
  </si>
  <si>
    <t>Schwartz</t>
  </si>
  <si>
    <t>VP</t>
  </si>
  <si>
    <t>YMCA - Mulcahy City</t>
  </si>
  <si>
    <t>YMCA - SACC - Jacobs City</t>
  </si>
  <si>
    <t>Yuma Union High School District</t>
  </si>
  <si>
    <t>Yuma High School</t>
  </si>
  <si>
    <t>Smith</t>
  </si>
  <si>
    <t>Student Nutrition Manager</t>
  </si>
  <si>
    <t>csmith5@yumaunion.org</t>
  </si>
  <si>
    <t>400 South 6th Avenue</t>
  </si>
  <si>
    <t>Kofa High School</t>
  </si>
  <si>
    <t>acardenas@yumaunion.org</t>
  </si>
  <si>
    <t>3100 South Avenue A</t>
  </si>
  <si>
    <t>Cibola High School</t>
  </si>
  <si>
    <t>Christian</t>
  </si>
  <si>
    <t>cjuarez1@yumaunion.org</t>
  </si>
  <si>
    <t>4100 West 20th Street</t>
  </si>
  <si>
    <t>Vista High School</t>
  </si>
  <si>
    <t>3150 South Avenue A, Building C</t>
  </si>
  <si>
    <t>San Luis High School</t>
  </si>
  <si>
    <t>Arturo</t>
  </si>
  <si>
    <t>Student Nutriiton Manager</t>
  </si>
  <si>
    <t>aramirez7@yumaunion.org</t>
  </si>
  <si>
    <t>1250 North 8th  Avenue</t>
  </si>
  <si>
    <t>Gila Ridge High School</t>
  </si>
  <si>
    <t>Oceguera</t>
  </si>
  <si>
    <t>ooceguera@yumaunion.org</t>
  </si>
  <si>
    <t>7150 East 24th Street</t>
  </si>
  <si>
    <t>Somerton High School</t>
  </si>
  <si>
    <t>Ramos</t>
  </si>
  <si>
    <t>lramos@yumaunion.org</t>
  </si>
  <si>
    <t>1093 West Jefferson Street</t>
  </si>
  <si>
    <t>85350</t>
  </si>
  <si>
    <t xml:space="preserve">The following is a list of child care centers, at-risk afterschool programs, Head Start programs, outside-school-hours programs, and adult day care centers operating the Child and Adult Care Food Program (CACFP) in Arizona as of June 2025. Please note, this directory has been posted to support those interested in a CACFP facility by providing an easy way to contact current program operators. This directory may not be used for commercial purposes. For general information about the CACFP, please visit www.azed.gov/hns/cacfp/.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</si>
</sst>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5"/>
      <color theme="1"/>
      <name val="Roboto"/>
    </font>
    <font>
      <b/>
      <sz val="12"/>
      <color theme="1"/>
      <name val="Montserrat ExtraBold"/>
    </font>
    <font>
      <sz val="10.75"/>
      <color theme="1"/>
      <name val="Arial"/>
      <family val="2"/>
    </font>
    <font>
      <sz val="10.75"/>
      <color theme="0"/>
      <name val="Arial Black"/>
      <family val="2"/>
    </font>
    <font>
      <sz val="9.5"/>
      <color theme="1"/>
      <name val="Arial Black"/>
      <family val="2"/>
    </font>
    <font>
      <sz val="8"/>
      <color theme="0"/>
      <name val="Arial"/>
      <family val="2"/>
    </font>
    <font>
      <sz val="11"/>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12169"/>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6">
    <xf numFmtId="0" fontId="0" fillId="0" borderId="0" xfId="0"/>
    <xf numFmtId="0" fontId="18" fillId="0" borderId="0" xfId="0" applyFont="1" applyAlignment="1">
      <alignment vertical="center" wrapText="1"/>
    </xf>
    <xf numFmtId="0" fontId="18" fillId="0" borderId="0" xfId="0" applyFont="1" applyAlignment="1">
      <alignment vertical="center"/>
    </xf>
    <xf numFmtId="0" fontId="18" fillId="0" borderId="0" xfId="0" applyFont="1" applyAlignment="1">
      <alignment horizontal="left" vertical="center"/>
    </xf>
    <xf numFmtId="0" fontId="18" fillId="0" borderId="0" xfId="0" applyFont="1" applyAlignment="1">
      <alignment horizontal="center" vertical="center"/>
    </xf>
    <xf numFmtId="0" fontId="19" fillId="0" borderId="0" xfId="0" applyFont="1" applyAlignment="1">
      <alignment horizontal="center" vertical="top" wrapText="1"/>
    </xf>
    <xf numFmtId="0" fontId="21" fillId="33" borderId="0" xfId="0" applyFont="1" applyFill="1" applyAlignment="1">
      <alignment horizontal="center" wrapText="1"/>
    </xf>
    <xf numFmtId="0" fontId="22" fillId="0" borderId="0" xfId="0" applyFont="1" applyAlignment="1">
      <alignment vertical="center"/>
    </xf>
    <xf numFmtId="0" fontId="23" fillId="33" borderId="0" xfId="0" applyFont="1" applyFill="1" applyAlignment="1">
      <alignment horizontal="center" vertical="top" wrapText="1"/>
    </xf>
    <xf numFmtId="0" fontId="24" fillId="0" borderId="10" xfId="0" applyFont="1" applyBorder="1"/>
    <xf numFmtId="164" fontId="24" fillId="0" borderId="10" xfId="0" applyNumberFormat="1" applyFont="1" applyBorder="1" applyAlignment="1">
      <alignment horizontal="left"/>
    </xf>
    <xf numFmtId="0" fontId="24" fillId="0" borderId="10" xfId="0" applyFont="1" applyBorder="1" applyAlignment="1">
      <alignment horizontal="left"/>
    </xf>
    <xf numFmtId="0" fontId="21" fillId="33" borderId="0" xfId="0" applyFont="1" applyFill="1" applyAlignment="1">
      <alignment horizontal="center" vertical="center"/>
    </xf>
    <xf numFmtId="0" fontId="21" fillId="33" borderId="11" xfId="0" applyFont="1" applyFill="1" applyBorder="1" applyAlignment="1">
      <alignment horizontal="center" vertical="center"/>
    </xf>
    <xf numFmtId="0" fontId="21" fillId="33" borderId="0" xfId="0" applyFont="1" applyFill="1" applyAlignment="1">
      <alignment horizontal="center" vertical="center" wrapText="1"/>
    </xf>
    <xf numFmtId="0" fontId="20" fillId="0" borderId="0" xfId="0"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121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1357"/>
  <sheetViews>
    <sheetView showGridLines="0" tabSelected="1" zoomScale="86" zoomScaleNormal="86" workbookViewId="0">
      <selection activeCell="A11" sqref="A11"/>
    </sheetView>
  </sheetViews>
  <sheetFormatPr defaultColWidth="9.1796875" defaultRowHeight="12.5" x14ac:dyDescent="0.35"/>
  <cols>
    <col min="1" max="1" width="46.81640625" style="1" customWidth="1"/>
    <col min="2" max="2" width="42.54296875" style="1" customWidth="1"/>
    <col min="3" max="3" width="26.54296875" style="1" customWidth="1"/>
    <col min="4" max="4" width="24" style="2" hidden="1" customWidth="1"/>
    <col min="5" max="5" width="34.54296875" style="2" hidden="1" customWidth="1"/>
    <col min="6" max="6" width="15.26953125" style="4" bestFit="1" customWidth="1"/>
    <col min="7" max="7" width="38.1796875" style="2" customWidth="1"/>
    <col min="8" max="8" width="19.7265625" style="2" customWidth="1"/>
    <col min="9" max="9" width="61.453125" style="2" bestFit="1" customWidth="1"/>
    <col min="10" max="10" width="50.453125" style="3" bestFit="1" customWidth="1"/>
    <col min="11" max="11" width="20.81640625" style="2" bestFit="1" customWidth="1"/>
    <col min="12" max="16384" width="9.1796875" style="2"/>
  </cols>
  <sheetData>
    <row r="1" spans="1:12" ht="4.5" customHeight="1" x14ac:dyDescent="0.35"/>
    <row r="2" spans="1:12" ht="4.5" customHeight="1" x14ac:dyDescent="0.35"/>
    <row r="3" spans="1:12" ht="37.5" customHeight="1" x14ac:dyDescent="0.35">
      <c r="A3" s="5" t="s">
        <v>0</v>
      </c>
      <c r="B3" s="15" t="s">
        <v>7230</v>
      </c>
      <c r="C3" s="15"/>
      <c r="D3" s="15"/>
      <c r="E3" s="15"/>
      <c r="F3" s="15"/>
      <c r="G3" s="15"/>
      <c r="H3" s="15"/>
      <c r="I3" s="15"/>
      <c r="J3" s="15"/>
      <c r="K3" s="15"/>
      <c r="L3" s="15"/>
    </row>
    <row r="4" spans="1:12" ht="84.75" customHeight="1" x14ac:dyDescent="0.35">
      <c r="A4" s="5" t="e" vm="1">
        <v>#VALUE!</v>
      </c>
      <c r="B4" s="15"/>
      <c r="C4" s="15"/>
      <c r="D4" s="15"/>
      <c r="E4" s="15"/>
      <c r="F4" s="15"/>
      <c r="G4" s="15"/>
      <c r="H4" s="15"/>
      <c r="I4" s="15"/>
      <c r="J4" s="15"/>
      <c r="K4" s="15"/>
      <c r="L4" s="15"/>
    </row>
    <row r="5" spans="1:12" s="7" customFormat="1" ht="19" customHeight="1" x14ac:dyDescent="0.5">
      <c r="A5" s="14" t="s">
        <v>1</v>
      </c>
      <c r="B5" s="14" t="s">
        <v>2</v>
      </c>
      <c r="C5" s="6" t="s">
        <v>4431</v>
      </c>
      <c r="F5" s="12" t="s">
        <v>1570</v>
      </c>
      <c r="G5" s="12" t="s">
        <v>3</v>
      </c>
      <c r="H5" s="12" t="s">
        <v>1568</v>
      </c>
      <c r="I5" s="12" t="s">
        <v>1569</v>
      </c>
      <c r="J5" s="14" t="s">
        <v>4</v>
      </c>
      <c r="K5" s="12" t="s">
        <v>5</v>
      </c>
      <c r="L5" s="12" t="s">
        <v>6</v>
      </c>
    </row>
    <row r="6" spans="1:12" s="7" customFormat="1" ht="24" customHeight="1" x14ac:dyDescent="0.35">
      <c r="A6" s="14"/>
      <c r="B6" s="14"/>
      <c r="C6" s="8" t="s">
        <v>4435</v>
      </c>
      <c r="F6" s="12"/>
      <c r="G6" s="12"/>
      <c r="H6" s="13"/>
      <c r="I6" s="12"/>
      <c r="J6" s="14"/>
      <c r="K6" s="13"/>
      <c r="L6" s="13"/>
    </row>
    <row r="7" spans="1:12" ht="14" x14ac:dyDescent="0.3">
      <c r="A7" s="9" t="s">
        <v>1437</v>
      </c>
      <c r="B7" s="9" t="s">
        <v>1438</v>
      </c>
      <c r="C7" s="9" t="s">
        <v>4432</v>
      </c>
      <c r="D7" s="9" t="s">
        <v>4437</v>
      </c>
      <c r="E7" s="9" t="s">
        <v>4438</v>
      </c>
      <c r="F7" s="9" t="str">
        <f t="shared" ref="F7:F70" si="0">D7&amp;" "&amp;E7</f>
        <v>Theresa Christensen</v>
      </c>
      <c r="G7" s="9" t="s">
        <v>840</v>
      </c>
      <c r="H7" s="10">
        <v>6234878000</v>
      </c>
      <c r="I7" s="9" t="s">
        <v>1439</v>
      </c>
      <c r="J7" s="9" t="s">
        <v>1440</v>
      </c>
      <c r="K7" s="9" t="s">
        <v>307</v>
      </c>
      <c r="L7" s="11">
        <v>85345</v>
      </c>
    </row>
    <row r="8" spans="1:12" ht="12.65" customHeight="1" x14ac:dyDescent="0.3">
      <c r="A8" s="9" t="s">
        <v>452</v>
      </c>
      <c r="B8" s="9" t="s">
        <v>453</v>
      </c>
      <c r="C8" s="9" t="s">
        <v>4432</v>
      </c>
      <c r="D8" s="9" t="s">
        <v>4439</v>
      </c>
      <c r="E8" s="9" t="s">
        <v>4440</v>
      </c>
      <c r="F8" s="9" t="str">
        <f t="shared" si="0"/>
        <v>Sandra Irvine</v>
      </c>
      <c r="G8" s="9" t="s">
        <v>297</v>
      </c>
      <c r="H8" s="10">
        <v>6022781513</v>
      </c>
      <c r="I8" s="9" t="s">
        <v>454</v>
      </c>
      <c r="J8" s="9" t="s">
        <v>4441</v>
      </c>
      <c r="K8" s="9" t="s">
        <v>129</v>
      </c>
      <c r="L8" s="11">
        <v>85009</v>
      </c>
    </row>
    <row r="9" spans="1:12" ht="12.65" customHeight="1" x14ac:dyDescent="0.3">
      <c r="A9" s="9" t="s">
        <v>126</v>
      </c>
      <c r="B9" s="9" t="s">
        <v>4442</v>
      </c>
      <c r="C9" s="9" t="s">
        <v>4432</v>
      </c>
      <c r="D9" s="9" t="s">
        <v>4443</v>
      </c>
      <c r="E9" s="9" t="s">
        <v>4444</v>
      </c>
      <c r="F9" s="9" t="str">
        <f t="shared" si="0"/>
        <v>Toni Davis</v>
      </c>
      <c r="G9" s="9" t="s">
        <v>297</v>
      </c>
      <c r="H9" s="10">
        <v>6022524911</v>
      </c>
      <c r="I9" s="9" t="s">
        <v>4445</v>
      </c>
      <c r="J9" s="9" t="s">
        <v>128</v>
      </c>
      <c r="K9" s="9" t="s">
        <v>129</v>
      </c>
      <c r="L9" s="11">
        <v>85004</v>
      </c>
    </row>
    <row r="10" spans="1:12" ht="12.65" customHeight="1" x14ac:dyDescent="0.3">
      <c r="A10" s="9" t="s">
        <v>126</v>
      </c>
      <c r="B10" s="9" t="s">
        <v>4446</v>
      </c>
      <c r="C10" s="9" t="s">
        <v>4432</v>
      </c>
      <c r="D10" s="9" t="s">
        <v>4447</v>
      </c>
      <c r="E10" s="9" t="s">
        <v>4448</v>
      </c>
      <c r="F10" s="9" t="str">
        <f t="shared" si="0"/>
        <v>Vanessa Mateos</v>
      </c>
      <c r="G10" s="9" t="s">
        <v>127</v>
      </c>
      <c r="H10" s="10">
        <v>6023748770</v>
      </c>
      <c r="I10" s="9" t="s">
        <v>4449</v>
      </c>
      <c r="J10" s="9" t="s">
        <v>4450</v>
      </c>
      <c r="K10" s="9" t="s">
        <v>129</v>
      </c>
      <c r="L10" s="11">
        <v>85015</v>
      </c>
    </row>
    <row r="11" spans="1:12" ht="12.65" customHeight="1" x14ac:dyDescent="0.3">
      <c r="A11" s="9" t="s">
        <v>1170</v>
      </c>
      <c r="B11" s="9" t="s">
        <v>4451</v>
      </c>
      <c r="C11" s="9" t="s">
        <v>4432</v>
      </c>
      <c r="D11" s="9" t="s">
        <v>4452</v>
      </c>
      <c r="E11" s="9" t="s">
        <v>4453</v>
      </c>
      <c r="F11" s="9" t="str">
        <f t="shared" si="0"/>
        <v>Jenell Jones</v>
      </c>
      <c r="G11" s="9" t="s">
        <v>1163</v>
      </c>
      <c r="H11" s="10">
        <v>4803999407</v>
      </c>
      <c r="I11" s="9" t="s">
        <v>1171</v>
      </c>
      <c r="J11" s="9" t="s">
        <v>1172</v>
      </c>
      <c r="K11" s="9" t="s">
        <v>320</v>
      </c>
      <c r="L11" s="11">
        <v>85204</v>
      </c>
    </row>
    <row r="12" spans="1:12" ht="12.65" customHeight="1" x14ac:dyDescent="0.3">
      <c r="A12" s="9" t="s">
        <v>938</v>
      </c>
      <c r="B12" s="9" t="s">
        <v>4454</v>
      </c>
      <c r="C12" s="9" t="s">
        <v>4432</v>
      </c>
      <c r="D12" s="9" t="s">
        <v>4455</v>
      </c>
      <c r="E12" s="9" t="s">
        <v>4456</v>
      </c>
      <c r="F12" s="9" t="str">
        <f t="shared" si="0"/>
        <v>Christine Martinez</v>
      </c>
      <c r="G12" s="9" t="s">
        <v>480</v>
      </c>
      <c r="H12" s="10">
        <v>4808390111</v>
      </c>
      <c r="I12" s="9" t="s">
        <v>939</v>
      </c>
      <c r="J12" s="9" t="s">
        <v>940</v>
      </c>
      <c r="K12" s="9" t="s">
        <v>408</v>
      </c>
      <c r="L12" s="11">
        <v>85283</v>
      </c>
    </row>
    <row r="13" spans="1:12" ht="12.65" customHeight="1" x14ac:dyDescent="0.3">
      <c r="A13" s="9" t="s">
        <v>4457</v>
      </c>
      <c r="B13" s="9" t="s">
        <v>4458</v>
      </c>
      <c r="C13" s="9" t="s">
        <v>4432</v>
      </c>
      <c r="D13" s="9" t="s">
        <v>4459</v>
      </c>
      <c r="E13" s="9" t="s">
        <v>4460</v>
      </c>
      <c r="F13" s="9" t="str">
        <f t="shared" si="0"/>
        <v>Desiree Carrington</v>
      </c>
      <c r="G13" s="9" t="s">
        <v>4461</v>
      </c>
      <c r="H13" s="10">
        <v>4803222341</v>
      </c>
      <c r="I13" s="9" t="s">
        <v>4462</v>
      </c>
      <c r="J13" s="9" t="s">
        <v>4463</v>
      </c>
      <c r="K13" s="9" t="s">
        <v>129</v>
      </c>
      <c r="L13" s="11">
        <v>85053</v>
      </c>
    </row>
    <row r="14" spans="1:12" ht="12.65" customHeight="1" x14ac:dyDescent="0.3">
      <c r="A14" s="9" t="s">
        <v>1574</v>
      </c>
      <c r="B14" s="9" t="s">
        <v>1087</v>
      </c>
      <c r="C14" s="9" t="s">
        <v>4433</v>
      </c>
      <c r="D14" s="9" t="s">
        <v>4464</v>
      </c>
      <c r="E14" s="9" t="s">
        <v>4465</v>
      </c>
      <c r="F14" s="9" t="str">
        <f t="shared" si="0"/>
        <v>Betsabe Lopez</v>
      </c>
      <c r="G14" s="9" t="s">
        <v>4466</v>
      </c>
      <c r="H14" s="10">
        <v>6028889572</v>
      </c>
      <c r="I14" s="9" t="s">
        <v>4467</v>
      </c>
      <c r="J14" s="9" t="s">
        <v>1090</v>
      </c>
      <c r="K14" s="9" t="s">
        <v>129</v>
      </c>
      <c r="L14" s="11" t="str">
        <f>"85017"</f>
        <v>85017</v>
      </c>
    </row>
    <row r="15" spans="1:12" ht="12.65" customHeight="1" x14ac:dyDescent="0.3">
      <c r="A15" s="9" t="s">
        <v>1574</v>
      </c>
      <c r="B15" s="9" t="s">
        <v>1581</v>
      </c>
      <c r="C15" s="9" t="s">
        <v>4433</v>
      </c>
      <c r="D15" s="9" t="s">
        <v>4468</v>
      </c>
      <c r="E15" s="9" t="s">
        <v>4469</v>
      </c>
      <c r="F15" s="9" t="str">
        <f t="shared" si="0"/>
        <v>Karla Espinoza</v>
      </c>
      <c r="G15" s="9" t="s">
        <v>4470</v>
      </c>
      <c r="H15" s="10">
        <v>6232422597</v>
      </c>
      <c r="I15" s="9" t="s">
        <v>1584</v>
      </c>
      <c r="J15" s="9" t="s">
        <v>1585</v>
      </c>
      <c r="K15" s="9" t="s">
        <v>129</v>
      </c>
      <c r="L15" s="11" t="str">
        <f>"85035"</f>
        <v>85035</v>
      </c>
    </row>
    <row r="16" spans="1:12" ht="12.65" customHeight="1" x14ac:dyDescent="0.3">
      <c r="A16" s="9" t="s">
        <v>1574</v>
      </c>
      <c r="B16" s="9" t="s">
        <v>1593</v>
      </c>
      <c r="C16" s="9" t="s">
        <v>4433</v>
      </c>
      <c r="D16" s="9" t="s">
        <v>4471</v>
      </c>
      <c r="E16" s="9" t="s">
        <v>737</v>
      </c>
      <c r="F16" s="9" t="str">
        <f t="shared" si="0"/>
        <v>Jeremy Parker</v>
      </c>
      <c r="G16" s="9" t="s">
        <v>4470</v>
      </c>
      <c r="H16" s="10">
        <v>6238886697</v>
      </c>
      <c r="I16" s="9" t="s">
        <v>4472</v>
      </c>
      <c r="J16" s="9" t="s">
        <v>1597</v>
      </c>
      <c r="K16" s="9" t="s">
        <v>307</v>
      </c>
      <c r="L16" s="11" t="str">
        <f>"85345"</f>
        <v>85345</v>
      </c>
    </row>
    <row r="17" spans="1:12" ht="12.65" customHeight="1" x14ac:dyDescent="0.3">
      <c r="A17" s="9" t="s">
        <v>1574</v>
      </c>
      <c r="B17" s="9" t="s">
        <v>1587</v>
      </c>
      <c r="C17" s="9" t="s">
        <v>4433</v>
      </c>
      <c r="D17" s="9" t="s">
        <v>4473</v>
      </c>
      <c r="E17" s="9" t="s">
        <v>4474</v>
      </c>
      <c r="F17" s="9" t="str">
        <f t="shared" si="0"/>
        <v>Tiffany Fuqua</v>
      </c>
      <c r="G17" s="9" t="s">
        <v>4470</v>
      </c>
      <c r="H17" s="10">
        <v>6238664612</v>
      </c>
      <c r="I17" s="9" t="s">
        <v>4475</v>
      </c>
      <c r="J17" s="9" t="s">
        <v>1591</v>
      </c>
      <c r="K17" s="9" t="s">
        <v>301</v>
      </c>
      <c r="L17" s="11" t="str">
        <f>"85301"</f>
        <v>85301</v>
      </c>
    </row>
    <row r="18" spans="1:12" ht="12.65" customHeight="1" x14ac:dyDescent="0.3">
      <c r="A18" s="9" t="s">
        <v>1574</v>
      </c>
      <c r="B18" s="9" t="s">
        <v>1575</v>
      </c>
      <c r="C18" s="9" t="s">
        <v>4433</v>
      </c>
      <c r="D18" s="9" t="s">
        <v>4476</v>
      </c>
      <c r="E18" s="9" t="s">
        <v>4477</v>
      </c>
      <c r="F18" s="9" t="str">
        <f t="shared" si="0"/>
        <v>Marcus Bethea</v>
      </c>
      <c r="G18" s="9" t="s">
        <v>4470</v>
      </c>
      <c r="H18" s="10">
        <v>6234716556</v>
      </c>
      <c r="I18" s="9" t="s">
        <v>4478</v>
      </c>
      <c r="J18" s="9" t="s">
        <v>1579</v>
      </c>
      <c r="K18" s="9" t="s">
        <v>340</v>
      </c>
      <c r="L18" s="11" t="str">
        <f>"85353"</f>
        <v>85353</v>
      </c>
    </row>
    <row r="19" spans="1:12" ht="12.65" customHeight="1" x14ac:dyDescent="0.3">
      <c r="A19" s="9" t="s">
        <v>1574</v>
      </c>
      <c r="B19" s="9" t="s">
        <v>1142</v>
      </c>
      <c r="C19" s="9" t="s">
        <v>4433</v>
      </c>
      <c r="D19" s="9" t="s">
        <v>4479</v>
      </c>
      <c r="E19" s="9" t="s">
        <v>4480</v>
      </c>
      <c r="F19" s="9" t="str">
        <f t="shared" si="0"/>
        <v>Nohemi Sanchez</v>
      </c>
      <c r="G19" s="9" t="s">
        <v>4470</v>
      </c>
      <c r="H19" s="10">
        <v>6026759696</v>
      </c>
      <c r="I19" s="9" t="s">
        <v>4481</v>
      </c>
      <c r="J19" s="9" t="s">
        <v>1602</v>
      </c>
      <c r="K19" s="9" t="s">
        <v>129</v>
      </c>
      <c r="L19" s="11" t="str">
        <f>"85041"</f>
        <v>85041</v>
      </c>
    </row>
    <row r="20" spans="1:12" ht="12.65" customHeight="1" x14ac:dyDescent="0.3">
      <c r="A20" s="9" t="s">
        <v>1607</v>
      </c>
      <c r="B20" s="9" t="s">
        <v>1614</v>
      </c>
      <c r="C20" s="9" t="s">
        <v>4433</v>
      </c>
      <c r="D20" s="9" t="s">
        <v>4482</v>
      </c>
      <c r="E20" s="9" t="s">
        <v>4483</v>
      </c>
      <c r="F20" s="9" t="str">
        <f t="shared" si="0"/>
        <v>Marcela Dominguez Chavira</v>
      </c>
      <c r="G20" s="9" t="s">
        <v>4470</v>
      </c>
      <c r="H20" s="10">
        <v>5202932676</v>
      </c>
      <c r="I20" s="9" t="s">
        <v>4484</v>
      </c>
      <c r="J20" s="9" t="s">
        <v>1618</v>
      </c>
      <c r="K20" s="9" t="s">
        <v>18</v>
      </c>
      <c r="L20" s="11" t="str">
        <f>"85705"</f>
        <v>85705</v>
      </c>
    </row>
    <row r="21" spans="1:12" ht="12.65" customHeight="1" x14ac:dyDescent="0.3">
      <c r="A21" s="9" t="s">
        <v>1607</v>
      </c>
      <c r="B21" s="9" t="s">
        <v>1608</v>
      </c>
      <c r="C21" s="9" t="s">
        <v>4433</v>
      </c>
      <c r="D21" s="9" t="s">
        <v>4485</v>
      </c>
      <c r="E21" s="9" t="s">
        <v>4486</v>
      </c>
      <c r="F21" s="9" t="str">
        <f t="shared" si="0"/>
        <v>Darryl Hodges</v>
      </c>
      <c r="G21" s="9" t="s">
        <v>4470</v>
      </c>
      <c r="H21" s="10">
        <v>6235475587</v>
      </c>
      <c r="I21" s="9" t="s">
        <v>4487</v>
      </c>
      <c r="J21" s="9" t="s">
        <v>1612</v>
      </c>
      <c r="K21" s="9" t="s">
        <v>129</v>
      </c>
      <c r="L21" s="11" t="str">
        <f>"85033"</f>
        <v>85033</v>
      </c>
    </row>
    <row r="22" spans="1:12" ht="12.65" customHeight="1" x14ac:dyDescent="0.3">
      <c r="A22" s="9" t="s">
        <v>759</v>
      </c>
      <c r="B22" s="9" t="s">
        <v>4488</v>
      </c>
      <c r="C22" s="9" t="s">
        <v>4432</v>
      </c>
      <c r="D22" s="9" t="s">
        <v>4489</v>
      </c>
      <c r="E22" s="9" t="s">
        <v>4490</v>
      </c>
      <c r="F22" s="9" t="str">
        <f t="shared" si="0"/>
        <v>Courtney Atkins</v>
      </c>
      <c r="G22" s="9" t="s">
        <v>760</v>
      </c>
      <c r="H22" s="10">
        <v>9287725225</v>
      </c>
      <c r="I22" s="9" t="s">
        <v>4491</v>
      </c>
      <c r="J22" s="9" t="s">
        <v>761</v>
      </c>
      <c r="K22" s="9" t="s">
        <v>64</v>
      </c>
      <c r="L22" s="11">
        <v>86314</v>
      </c>
    </row>
    <row r="23" spans="1:12" ht="12.65" customHeight="1" x14ac:dyDescent="0.3">
      <c r="A23" s="9" t="s">
        <v>667</v>
      </c>
      <c r="B23" s="9" t="s">
        <v>668</v>
      </c>
      <c r="C23" s="9" t="s">
        <v>4434</v>
      </c>
      <c r="D23" s="9" t="s">
        <v>4492</v>
      </c>
      <c r="E23" s="9" t="s">
        <v>4493</v>
      </c>
      <c r="F23" s="9" t="str">
        <f t="shared" si="0"/>
        <v>Laura Dreibelbis</v>
      </c>
      <c r="G23" s="9" t="s">
        <v>297</v>
      </c>
      <c r="H23" s="10">
        <v>9287753563</v>
      </c>
      <c r="I23" s="9" t="s">
        <v>669</v>
      </c>
      <c r="J23" s="9" t="s">
        <v>670</v>
      </c>
      <c r="K23" s="9" t="s">
        <v>64</v>
      </c>
      <c r="L23" s="11">
        <v>86314</v>
      </c>
    </row>
    <row r="24" spans="1:12" ht="12.65" customHeight="1" x14ac:dyDescent="0.3">
      <c r="A24" s="9" t="s">
        <v>4494</v>
      </c>
      <c r="B24" s="9" t="s">
        <v>1277</v>
      </c>
      <c r="C24" s="9" t="s">
        <v>4432</v>
      </c>
      <c r="D24" s="9" t="s">
        <v>4495</v>
      </c>
      <c r="E24" s="9" t="s">
        <v>4496</v>
      </c>
      <c r="F24" s="9" t="str">
        <f t="shared" si="0"/>
        <v>Aaron Pitts</v>
      </c>
      <c r="G24" s="9" t="s">
        <v>480</v>
      </c>
      <c r="H24" s="10">
        <v>6239101153</v>
      </c>
      <c r="I24" s="9" t="s">
        <v>4497</v>
      </c>
      <c r="J24" s="9" t="s">
        <v>4498</v>
      </c>
      <c r="K24" s="9" t="s">
        <v>4499</v>
      </c>
      <c r="L24" s="11">
        <v>86409</v>
      </c>
    </row>
    <row r="25" spans="1:12" ht="12.65" customHeight="1" x14ac:dyDescent="0.3">
      <c r="A25" s="9" t="s">
        <v>4500</v>
      </c>
      <c r="B25" s="9" t="s">
        <v>4501</v>
      </c>
      <c r="C25" s="9" t="s">
        <v>4432</v>
      </c>
      <c r="D25" s="9" t="s">
        <v>4502</v>
      </c>
      <c r="E25" s="9" t="s">
        <v>4503</v>
      </c>
      <c r="F25" s="9" t="str">
        <f t="shared" si="0"/>
        <v>Tisha Ward</v>
      </c>
      <c r="G25" s="9" t="s">
        <v>297</v>
      </c>
      <c r="H25" s="10">
        <v>6022302689</v>
      </c>
      <c r="I25" s="9" t="s">
        <v>4504</v>
      </c>
      <c r="J25" s="9" t="s">
        <v>4505</v>
      </c>
      <c r="K25" s="9" t="s">
        <v>129</v>
      </c>
      <c r="L25" s="11">
        <v>85014</v>
      </c>
    </row>
    <row r="26" spans="1:12" ht="12.65" customHeight="1" x14ac:dyDescent="0.3">
      <c r="A26" s="9" t="s">
        <v>1620</v>
      </c>
      <c r="B26" s="9" t="s">
        <v>1626</v>
      </c>
      <c r="C26" s="9" t="s">
        <v>4433</v>
      </c>
      <c r="D26" s="9" t="s">
        <v>4506</v>
      </c>
      <c r="E26" s="9" t="s">
        <v>4507</v>
      </c>
      <c r="F26" s="9" t="str">
        <f t="shared" si="0"/>
        <v>Brienne Ross</v>
      </c>
      <c r="G26" s="9" t="s">
        <v>1627</v>
      </c>
      <c r="H26" s="10">
        <v>6023362299</v>
      </c>
      <c r="I26" s="9" t="s">
        <v>1624</v>
      </c>
      <c r="J26" s="9" t="s">
        <v>1628</v>
      </c>
      <c r="K26" s="9" t="s">
        <v>129</v>
      </c>
      <c r="L26" s="11" t="str">
        <f>"85017"</f>
        <v>85017</v>
      </c>
    </row>
    <row r="27" spans="1:12" ht="12.65" customHeight="1" x14ac:dyDescent="0.3">
      <c r="A27" s="9" t="s">
        <v>1620</v>
      </c>
      <c r="B27" s="9" t="s">
        <v>1651</v>
      </c>
      <c r="C27" s="9" t="s">
        <v>4433</v>
      </c>
      <c r="D27" s="9" t="s">
        <v>4506</v>
      </c>
      <c r="E27" s="9" t="s">
        <v>4507</v>
      </c>
      <c r="F27" s="9" t="str">
        <f t="shared" si="0"/>
        <v>Brienne Ross</v>
      </c>
      <c r="G27" s="9" t="s">
        <v>1627</v>
      </c>
      <c r="H27" s="10">
        <v>6023362299</v>
      </c>
      <c r="I27" s="9" t="s">
        <v>1624</v>
      </c>
      <c r="J27" s="9" t="s">
        <v>1652</v>
      </c>
      <c r="K27" s="9" t="s">
        <v>129</v>
      </c>
      <c r="L27" s="11" t="str">
        <f>"85031"</f>
        <v>85031</v>
      </c>
    </row>
    <row r="28" spans="1:12" ht="12.65" customHeight="1" x14ac:dyDescent="0.3">
      <c r="A28" s="9" t="s">
        <v>1620</v>
      </c>
      <c r="B28" s="9" t="s">
        <v>1629</v>
      </c>
      <c r="C28" s="9" t="s">
        <v>4433</v>
      </c>
      <c r="D28" s="9" t="s">
        <v>4506</v>
      </c>
      <c r="E28" s="9" t="s">
        <v>4507</v>
      </c>
      <c r="F28" s="9" t="str">
        <f t="shared" si="0"/>
        <v>Brienne Ross</v>
      </c>
      <c r="G28" s="9" t="s">
        <v>1627</v>
      </c>
      <c r="H28" s="10">
        <v>6023362299</v>
      </c>
      <c r="I28" s="9" t="s">
        <v>1624</v>
      </c>
      <c r="J28" s="9" t="s">
        <v>1630</v>
      </c>
      <c r="K28" s="9" t="s">
        <v>301</v>
      </c>
      <c r="L28" s="11" t="str">
        <f>"85301"</f>
        <v>85301</v>
      </c>
    </row>
    <row r="29" spans="1:12" ht="12.65" customHeight="1" x14ac:dyDescent="0.3">
      <c r="A29" s="9" t="s">
        <v>1620</v>
      </c>
      <c r="B29" s="9" t="s">
        <v>1633</v>
      </c>
      <c r="C29" s="9" t="s">
        <v>4433</v>
      </c>
      <c r="D29" s="9" t="s">
        <v>4506</v>
      </c>
      <c r="E29" s="9" t="s">
        <v>4507</v>
      </c>
      <c r="F29" s="9" t="str">
        <f t="shared" si="0"/>
        <v>Brienne Ross</v>
      </c>
      <c r="G29" s="9" t="s">
        <v>1627</v>
      </c>
      <c r="H29" s="10">
        <v>6023362299</v>
      </c>
      <c r="I29" s="9" t="s">
        <v>1624</v>
      </c>
      <c r="J29" s="9" t="s">
        <v>1634</v>
      </c>
      <c r="K29" s="9" t="s">
        <v>129</v>
      </c>
      <c r="L29" s="11" t="str">
        <f>"85019"</f>
        <v>85019</v>
      </c>
    </row>
    <row r="30" spans="1:12" ht="12.65" customHeight="1" x14ac:dyDescent="0.3">
      <c r="A30" s="9" t="s">
        <v>1620</v>
      </c>
      <c r="B30" s="9" t="s">
        <v>1639</v>
      </c>
      <c r="C30" s="9" t="s">
        <v>4433</v>
      </c>
      <c r="D30" s="9" t="s">
        <v>4506</v>
      </c>
      <c r="E30" s="9" t="s">
        <v>4507</v>
      </c>
      <c r="F30" s="9" t="str">
        <f t="shared" si="0"/>
        <v>Brienne Ross</v>
      </c>
      <c r="G30" s="9" t="s">
        <v>1627</v>
      </c>
      <c r="H30" s="10">
        <v>6023362299</v>
      </c>
      <c r="I30" s="9" t="s">
        <v>1624</v>
      </c>
      <c r="J30" s="9" t="s">
        <v>1640</v>
      </c>
      <c r="K30" s="9" t="s">
        <v>129</v>
      </c>
      <c r="L30" s="11" t="str">
        <f>"85017"</f>
        <v>85017</v>
      </c>
    </row>
    <row r="31" spans="1:12" ht="12.65" customHeight="1" x14ac:dyDescent="0.3">
      <c r="A31" s="9" t="s">
        <v>1620</v>
      </c>
      <c r="B31" s="9" t="s">
        <v>1647</v>
      </c>
      <c r="C31" s="9" t="s">
        <v>4433</v>
      </c>
      <c r="D31" s="9" t="s">
        <v>4506</v>
      </c>
      <c r="E31" s="9" t="s">
        <v>4507</v>
      </c>
      <c r="F31" s="9" t="str">
        <f t="shared" si="0"/>
        <v>Brienne Ross</v>
      </c>
      <c r="G31" s="9" t="s">
        <v>1627</v>
      </c>
      <c r="H31" s="10">
        <v>6023362299</v>
      </c>
      <c r="I31" s="9" t="s">
        <v>1624</v>
      </c>
      <c r="J31" s="9" t="s">
        <v>1648</v>
      </c>
      <c r="K31" s="9" t="s">
        <v>129</v>
      </c>
      <c r="L31" s="11" t="str">
        <f>"85017"</f>
        <v>85017</v>
      </c>
    </row>
    <row r="32" spans="1:12" ht="12.65" customHeight="1" x14ac:dyDescent="0.3">
      <c r="A32" s="9" t="s">
        <v>1620</v>
      </c>
      <c r="B32" s="9" t="s">
        <v>1649</v>
      </c>
      <c r="C32" s="9" t="s">
        <v>4433</v>
      </c>
      <c r="D32" s="9" t="s">
        <v>4506</v>
      </c>
      <c r="E32" s="9" t="s">
        <v>4507</v>
      </c>
      <c r="F32" s="9" t="str">
        <f t="shared" si="0"/>
        <v>Brienne Ross</v>
      </c>
      <c r="G32" s="9" t="s">
        <v>1627</v>
      </c>
      <c r="H32" s="10">
        <v>6023362299</v>
      </c>
      <c r="I32" s="9" t="s">
        <v>1624</v>
      </c>
      <c r="J32" s="9" t="s">
        <v>1650</v>
      </c>
      <c r="K32" s="9" t="s">
        <v>129</v>
      </c>
      <c r="L32" s="11" t="str">
        <f>"85017"</f>
        <v>85017</v>
      </c>
    </row>
    <row r="33" spans="1:12" ht="12.65" customHeight="1" x14ac:dyDescent="0.3">
      <c r="A33" s="9" t="s">
        <v>1620</v>
      </c>
      <c r="B33" s="9" t="s">
        <v>1655</v>
      </c>
      <c r="C33" s="9" t="s">
        <v>4433</v>
      </c>
      <c r="D33" s="9" t="s">
        <v>4506</v>
      </c>
      <c r="E33" s="9" t="s">
        <v>4507</v>
      </c>
      <c r="F33" s="9" t="str">
        <f t="shared" si="0"/>
        <v>Brienne Ross</v>
      </c>
      <c r="G33" s="9" t="s">
        <v>1627</v>
      </c>
      <c r="H33" s="10">
        <v>6023362299</v>
      </c>
      <c r="I33" s="9" t="s">
        <v>1624</v>
      </c>
      <c r="J33" s="9" t="s">
        <v>4508</v>
      </c>
      <c r="K33" s="9" t="s">
        <v>129</v>
      </c>
      <c r="L33" s="11" t="str">
        <f>"85019"</f>
        <v>85019</v>
      </c>
    </row>
    <row r="34" spans="1:12" ht="12.65" customHeight="1" x14ac:dyDescent="0.3">
      <c r="A34" s="9" t="s">
        <v>1620</v>
      </c>
      <c r="B34" s="9" t="s">
        <v>1636</v>
      </c>
      <c r="C34" s="9" t="s">
        <v>4433</v>
      </c>
      <c r="D34" s="9" t="s">
        <v>4506</v>
      </c>
      <c r="E34" s="9" t="s">
        <v>4507</v>
      </c>
      <c r="F34" s="9" t="str">
        <f t="shared" si="0"/>
        <v>Brienne Ross</v>
      </c>
      <c r="G34" s="9" t="s">
        <v>1627</v>
      </c>
      <c r="H34" s="10">
        <v>6023362299</v>
      </c>
      <c r="I34" s="9" t="s">
        <v>1624</v>
      </c>
      <c r="J34" s="9" t="s">
        <v>1637</v>
      </c>
      <c r="K34" s="9" t="s">
        <v>129</v>
      </c>
      <c r="L34" s="11" t="str">
        <f>"85015"</f>
        <v>85015</v>
      </c>
    </row>
    <row r="35" spans="1:12" ht="12.65" customHeight="1" x14ac:dyDescent="0.3">
      <c r="A35" s="9" t="s">
        <v>1620</v>
      </c>
      <c r="B35" s="9" t="s">
        <v>1660</v>
      </c>
      <c r="C35" s="9" t="s">
        <v>4433</v>
      </c>
      <c r="D35" s="9" t="s">
        <v>4506</v>
      </c>
      <c r="E35" s="9" t="s">
        <v>4507</v>
      </c>
      <c r="F35" s="9" t="str">
        <f t="shared" si="0"/>
        <v>Brienne Ross</v>
      </c>
      <c r="G35" s="9" t="s">
        <v>1627</v>
      </c>
      <c r="H35" s="10">
        <v>6023362299</v>
      </c>
      <c r="I35" s="9" t="s">
        <v>1624</v>
      </c>
      <c r="J35" s="9" t="s">
        <v>1661</v>
      </c>
      <c r="K35" s="9" t="s">
        <v>129</v>
      </c>
      <c r="L35" s="11" t="str">
        <f>"85015"</f>
        <v>85015</v>
      </c>
    </row>
    <row r="36" spans="1:12" ht="12.65" customHeight="1" x14ac:dyDescent="0.3">
      <c r="A36" s="9" t="s">
        <v>1620</v>
      </c>
      <c r="B36" s="9" t="s">
        <v>1631</v>
      </c>
      <c r="C36" s="9" t="s">
        <v>4433</v>
      </c>
      <c r="D36" s="9" t="s">
        <v>4506</v>
      </c>
      <c r="E36" s="9" t="s">
        <v>4507</v>
      </c>
      <c r="F36" s="9" t="str">
        <f t="shared" si="0"/>
        <v>Brienne Ross</v>
      </c>
      <c r="G36" s="9" t="s">
        <v>1627</v>
      </c>
      <c r="H36" s="10">
        <v>6023362299</v>
      </c>
      <c r="I36" s="9" t="s">
        <v>1624</v>
      </c>
      <c r="J36" s="9" t="s">
        <v>1632</v>
      </c>
      <c r="K36" s="9" t="s">
        <v>301</v>
      </c>
      <c r="L36" s="11" t="str">
        <f>"85301"</f>
        <v>85301</v>
      </c>
    </row>
    <row r="37" spans="1:12" ht="12.65" customHeight="1" x14ac:dyDescent="0.3">
      <c r="A37" s="9" t="s">
        <v>1620</v>
      </c>
      <c r="B37" s="9" t="s">
        <v>1657</v>
      </c>
      <c r="C37" s="9" t="s">
        <v>4433</v>
      </c>
      <c r="D37" s="9" t="s">
        <v>4506</v>
      </c>
      <c r="E37" s="9" t="s">
        <v>4507</v>
      </c>
      <c r="F37" s="9" t="str">
        <f t="shared" si="0"/>
        <v>Brienne Ross</v>
      </c>
      <c r="G37" s="9" t="s">
        <v>1627</v>
      </c>
      <c r="H37" s="10">
        <v>6023362299</v>
      </c>
      <c r="I37" s="9" t="s">
        <v>1624</v>
      </c>
      <c r="J37" s="9" t="s">
        <v>1658</v>
      </c>
      <c r="K37" s="9" t="s">
        <v>129</v>
      </c>
      <c r="L37" s="11" t="str">
        <f>"85019"</f>
        <v>85019</v>
      </c>
    </row>
    <row r="38" spans="1:12" ht="12.65" customHeight="1" x14ac:dyDescent="0.3">
      <c r="A38" s="9" t="s">
        <v>1620</v>
      </c>
      <c r="B38" s="9" t="s">
        <v>1653</v>
      </c>
      <c r="C38" s="9" t="s">
        <v>4433</v>
      </c>
      <c r="D38" s="9" t="s">
        <v>4506</v>
      </c>
      <c r="E38" s="9" t="s">
        <v>4507</v>
      </c>
      <c r="F38" s="9" t="str">
        <f t="shared" si="0"/>
        <v>Brienne Ross</v>
      </c>
      <c r="G38" s="9" t="s">
        <v>1627</v>
      </c>
      <c r="H38" s="10">
        <v>6023362299</v>
      </c>
      <c r="I38" s="9" t="s">
        <v>1624</v>
      </c>
      <c r="J38" s="9" t="s">
        <v>1654</v>
      </c>
      <c r="K38" s="9" t="s">
        <v>129</v>
      </c>
      <c r="L38" s="11" t="str">
        <f>"85019"</f>
        <v>85019</v>
      </c>
    </row>
    <row r="39" spans="1:12" ht="12.65" customHeight="1" x14ac:dyDescent="0.3">
      <c r="A39" s="9" t="s">
        <v>1620</v>
      </c>
      <c r="B39" s="9" t="s">
        <v>1124</v>
      </c>
      <c r="C39" s="9" t="s">
        <v>4433</v>
      </c>
      <c r="D39" s="9" t="s">
        <v>4506</v>
      </c>
      <c r="E39" s="9" t="s">
        <v>4507</v>
      </c>
      <c r="F39" s="9" t="str">
        <f t="shared" si="0"/>
        <v>Brienne Ross</v>
      </c>
      <c r="G39" s="9" t="s">
        <v>1627</v>
      </c>
      <c r="H39" s="10">
        <v>6023362299</v>
      </c>
      <c r="I39" s="9" t="s">
        <v>1624</v>
      </c>
      <c r="J39" s="9" t="s">
        <v>1659</v>
      </c>
      <c r="K39" s="9" t="s">
        <v>129</v>
      </c>
      <c r="L39" s="11" t="str">
        <f>"85019"</f>
        <v>85019</v>
      </c>
    </row>
    <row r="40" spans="1:12" ht="12.65" customHeight="1" x14ac:dyDescent="0.3">
      <c r="A40" s="9" t="s">
        <v>1620</v>
      </c>
      <c r="B40" s="9" t="s">
        <v>1645</v>
      </c>
      <c r="C40" s="9" t="s">
        <v>4433</v>
      </c>
      <c r="D40" s="9" t="s">
        <v>4506</v>
      </c>
      <c r="E40" s="9" t="s">
        <v>4507</v>
      </c>
      <c r="F40" s="9" t="str">
        <f t="shared" si="0"/>
        <v>Brienne Ross</v>
      </c>
      <c r="G40" s="9" t="s">
        <v>1627</v>
      </c>
      <c r="H40" s="10">
        <v>6023362299</v>
      </c>
      <c r="I40" s="9" t="s">
        <v>1624</v>
      </c>
      <c r="J40" s="9" t="s">
        <v>1646</v>
      </c>
      <c r="K40" s="9" t="s">
        <v>129</v>
      </c>
      <c r="L40" s="11" t="str">
        <f>"85019"</f>
        <v>85019</v>
      </c>
    </row>
    <row r="41" spans="1:12" ht="12.65" customHeight="1" x14ac:dyDescent="0.3">
      <c r="A41" s="9" t="s">
        <v>1620</v>
      </c>
      <c r="B41" s="9" t="s">
        <v>1621</v>
      </c>
      <c r="C41" s="9" t="s">
        <v>4433</v>
      </c>
      <c r="D41" s="9" t="s">
        <v>4506</v>
      </c>
      <c r="E41" s="9" t="s">
        <v>4507</v>
      </c>
      <c r="F41" s="9" t="str">
        <f t="shared" si="0"/>
        <v>Brienne Ross</v>
      </c>
      <c r="G41" s="9" t="s">
        <v>1627</v>
      </c>
      <c r="H41" s="10">
        <v>6023362299</v>
      </c>
      <c r="I41" s="9" t="s">
        <v>1624</v>
      </c>
      <c r="J41" s="9" t="s">
        <v>4509</v>
      </c>
      <c r="K41" s="9" t="s">
        <v>129</v>
      </c>
      <c r="L41" s="11" t="str">
        <f>"85031"</f>
        <v>85031</v>
      </c>
    </row>
    <row r="42" spans="1:12" ht="12.65" customHeight="1" x14ac:dyDescent="0.3">
      <c r="A42" s="9" t="s">
        <v>1297</v>
      </c>
      <c r="B42" s="9" t="s">
        <v>4510</v>
      </c>
      <c r="C42" s="9" t="s">
        <v>4432</v>
      </c>
      <c r="D42" s="9" t="s">
        <v>4511</v>
      </c>
      <c r="E42" s="9" t="s">
        <v>4512</v>
      </c>
      <c r="F42" s="9" t="str">
        <f t="shared" si="0"/>
        <v>Kimberley Allen</v>
      </c>
      <c r="G42" s="9" t="s">
        <v>297</v>
      </c>
      <c r="H42" s="10">
        <v>4808357100</v>
      </c>
      <c r="I42" s="9" t="s">
        <v>1298</v>
      </c>
      <c r="J42" s="9" t="s">
        <v>1299</v>
      </c>
      <c r="K42" s="9" t="s">
        <v>320</v>
      </c>
      <c r="L42" s="11">
        <v>85201</v>
      </c>
    </row>
    <row r="43" spans="1:12" ht="12.65" customHeight="1" x14ac:dyDescent="0.3">
      <c r="A43" s="9" t="s">
        <v>774</v>
      </c>
      <c r="B43" s="9" t="s">
        <v>774</v>
      </c>
      <c r="C43" s="9" t="s">
        <v>4432</v>
      </c>
      <c r="D43" s="9" t="s">
        <v>4513</v>
      </c>
      <c r="E43" s="9" t="s">
        <v>4514</v>
      </c>
      <c r="F43" s="9" t="str">
        <f t="shared" si="0"/>
        <v>Kenneth Wentworth</v>
      </c>
      <c r="G43" s="9" t="s">
        <v>480</v>
      </c>
      <c r="H43" s="10">
        <v>4806109299</v>
      </c>
      <c r="I43" s="9" t="s">
        <v>4515</v>
      </c>
      <c r="J43" s="9" t="s">
        <v>775</v>
      </c>
      <c r="K43" s="9" t="s">
        <v>320</v>
      </c>
      <c r="L43" s="11">
        <v>85202</v>
      </c>
    </row>
    <row r="44" spans="1:12" ht="12.65" customHeight="1" x14ac:dyDescent="0.3">
      <c r="A44" s="9" t="s">
        <v>642</v>
      </c>
      <c r="B44" s="9" t="s">
        <v>643</v>
      </c>
      <c r="C44" s="9" t="s">
        <v>4432</v>
      </c>
      <c r="D44" s="9" t="s">
        <v>4516</v>
      </c>
      <c r="E44" s="9" t="s">
        <v>4517</v>
      </c>
      <c r="F44" s="9" t="str">
        <f t="shared" si="0"/>
        <v>Jacquie Gould</v>
      </c>
      <c r="G44" s="9" t="s">
        <v>297</v>
      </c>
      <c r="H44" s="10">
        <v>5207443919</v>
      </c>
      <c r="I44" s="9" t="s">
        <v>644</v>
      </c>
      <c r="J44" s="9" t="s">
        <v>645</v>
      </c>
      <c r="K44" s="9" t="s">
        <v>18</v>
      </c>
      <c r="L44" s="11">
        <v>85741</v>
      </c>
    </row>
    <row r="45" spans="1:12" ht="12.65" customHeight="1" x14ac:dyDescent="0.3">
      <c r="A45" s="9" t="s">
        <v>1662</v>
      </c>
      <c r="B45" s="9" t="s">
        <v>1663</v>
      </c>
      <c r="C45" s="9" t="s">
        <v>4433</v>
      </c>
      <c r="D45" s="9" t="s">
        <v>4518</v>
      </c>
      <c r="E45" s="9" t="s">
        <v>4519</v>
      </c>
      <c r="F45" s="9" t="str">
        <f t="shared" si="0"/>
        <v>Adriana Barajas</v>
      </c>
      <c r="G45" s="9" t="s">
        <v>1665</v>
      </c>
      <c r="H45" s="10">
        <v>5208229418</v>
      </c>
      <c r="I45" s="9" t="s">
        <v>1667</v>
      </c>
      <c r="J45" s="9" t="s">
        <v>1668</v>
      </c>
      <c r="K45" s="9" t="s">
        <v>18</v>
      </c>
      <c r="L45" s="11" t="str">
        <f>"85735"</f>
        <v>85735</v>
      </c>
    </row>
    <row r="46" spans="1:12" ht="12.65" customHeight="1" x14ac:dyDescent="0.3">
      <c r="A46" s="9" t="s">
        <v>1662</v>
      </c>
      <c r="B46" s="9" t="s">
        <v>1670</v>
      </c>
      <c r="C46" s="9" t="s">
        <v>4433</v>
      </c>
      <c r="D46" s="9" t="s">
        <v>4518</v>
      </c>
      <c r="E46" s="9" t="s">
        <v>4519</v>
      </c>
      <c r="F46" s="9" t="str">
        <f t="shared" si="0"/>
        <v>Adriana Barajas</v>
      </c>
      <c r="G46" s="9" t="s">
        <v>1665</v>
      </c>
      <c r="H46" s="10">
        <v>5208229418</v>
      </c>
      <c r="I46" s="9" t="s">
        <v>1667</v>
      </c>
      <c r="J46" s="9" t="s">
        <v>1671</v>
      </c>
      <c r="K46" s="9" t="s">
        <v>18</v>
      </c>
      <c r="L46" s="11" t="str">
        <f>"85736"</f>
        <v>85736</v>
      </c>
    </row>
    <row r="47" spans="1:12" ht="12.65" customHeight="1" x14ac:dyDescent="0.3">
      <c r="A47" s="9" t="s">
        <v>852</v>
      </c>
      <c r="B47" s="9" t="s">
        <v>853</v>
      </c>
      <c r="C47" s="9" t="s">
        <v>4432</v>
      </c>
      <c r="D47" s="9" t="s">
        <v>4520</v>
      </c>
      <c r="E47" s="9" t="s">
        <v>4521</v>
      </c>
      <c r="F47" s="9" t="str">
        <f t="shared" si="0"/>
        <v>Deepa Sharma</v>
      </c>
      <c r="G47" s="9" t="s">
        <v>480</v>
      </c>
      <c r="H47" s="10">
        <v>6024593231</v>
      </c>
      <c r="I47" s="9" t="s">
        <v>854</v>
      </c>
      <c r="J47" s="9" t="s">
        <v>855</v>
      </c>
      <c r="K47" s="9" t="s">
        <v>129</v>
      </c>
      <c r="L47" s="11">
        <v>85032</v>
      </c>
    </row>
    <row r="48" spans="1:12" ht="12.65" customHeight="1" x14ac:dyDescent="0.3">
      <c r="A48" s="9" t="s">
        <v>4522</v>
      </c>
      <c r="B48" s="9" t="s">
        <v>4523</v>
      </c>
      <c r="C48" s="9" t="s">
        <v>4432</v>
      </c>
      <c r="D48" s="9" t="s">
        <v>4524</v>
      </c>
      <c r="E48" s="9" t="s">
        <v>4525</v>
      </c>
      <c r="F48" s="9" t="str">
        <f t="shared" si="0"/>
        <v>Scott Larson</v>
      </c>
      <c r="G48" s="9" t="s">
        <v>505</v>
      </c>
      <c r="H48" s="10">
        <v>6023205142</v>
      </c>
      <c r="I48" s="9" t="s">
        <v>541</v>
      </c>
      <c r="J48" s="9" t="s">
        <v>4526</v>
      </c>
      <c r="K48" s="9" t="s">
        <v>129</v>
      </c>
      <c r="L48" s="11">
        <v>85033</v>
      </c>
    </row>
    <row r="49" spans="1:12" ht="12.65" customHeight="1" x14ac:dyDescent="0.3">
      <c r="A49" s="9" t="s">
        <v>1673</v>
      </c>
      <c r="B49" s="9" t="s">
        <v>1702</v>
      </c>
      <c r="C49" s="9" t="s">
        <v>4433</v>
      </c>
      <c r="D49" s="9" t="s">
        <v>4527</v>
      </c>
      <c r="E49" s="9" t="s">
        <v>4528</v>
      </c>
      <c r="F49" s="9" t="str">
        <f t="shared" si="0"/>
        <v>David Greeson</v>
      </c>
      <c r="G49" s="9" t="s">
        <v>1013</v>
      </c>
      <c r="H49" s="10">
        <v>5202694772</v>
      </c>
      <c r="I49" s="9" t="s">
        <v>4529</v>
      </c>
      <c r="J49" s="9" t="s">
        <v>1703</v>
      </c>
      <c r="K49" s="9" t="s">
        <v>18</v>
      </c>
      <c r="L49" s="11" t="str">
        <f>"85704"</f>
        <v>85704</v>
      </c>
    </row>
    <row r="50" spans="1:12" ht="12.65" customHeight="1" x14ac:dyDescent="0.3">
      <c r="A50" s="9" t="s">
        <v>1673</v>
      </c>
      <c r="B50" s="9" t="s">
        <v>1689</v>
      </c>
      <c r="C50" s="9" t="s">
        <v>4433</v>
      </c>
      <c r="D50" s="9" t="s">
        <v>4527</v>
      </c>
      <c r="E50" s="9" t="s">
        <v>4528</v>
      </c>
      <c r="F50" s="9" t="str">
        <f t="shared" si="0"/>
        <v>David Greeson</v>
      </c>
      <c r="G50" s="9" t="s">
        <v>1013</v>
      </c>
      <c r="H50" s="10">
        <v>5202694772</v>
      </c>
      <c r="I50" s="9" t="s">
        <v>4529</v>
      </c>
      <c r="J50" s="9" t="s">
        <v>1690</v>
      </c>
      <c r="K50" s="9" t="s">
        <v>18</v>
      </c>
      <c r="L50" s="11" t="str">
        <f>"85719"</f>
        <v>85719</v>
      </c>
    </row>
    <row r="51" spans="1:12" ht="12.65" customHeight="1" x14ac:dyDescent="0.3">
      <c r="A51" s="9" t="s">
        <v>1673</v>
      </c>
      <c r="B51" s="9" t="s">
        <v>1692</v>
      </c>
      <c r="C51" s="9" t="s">
        <v>4433</v>
      </c>
      <c r="D51" s="9" t="s">
        <v>4527</v>
      </c>
      <c r="E51" s="9" t="s">
        <v>4528</v>
      </c>
      <c r="F51" s="9" t="str">
        <f t="shared" si="0"/>
        <v>David Greeson</v>
      </c>
      <c r="G51" s="9" t="s">
        <v>1013</v>
      </c>
      <c r="H51" s="10">
        <v>5202694772</v>
      </c>
      <c r="I51" s="9" t="s">
        <v>4529</v>
      </c>
      <c r="J51" s="9" t="s">
        <v>1693</v>
      </c>
      <c r="K51" s="9" t="s">
        <v>18</v>
      </c>
      <c r="L51" s="11" t="str">
        <f>"85705"</f>
        <v>85705</v>
      </c>
    </row>
    <row r="52" spans="1:12" ht="12.65" customHeight="1" x14ac:dyDescent="0.3">
      <c r="A52" s="9" t="s">
        <v>1673</v>
      </c>
      <c r="B52" s="9" t="s">
        <v>1687</v>
      </c>
      <c r="C52" s="9" t="s">
        <v>4433</v>
      </c>
      <c r="D52" s="9" t="s">
        <v>4527</v>
      </c>
      <c r="E52" s="9" t="s">
        <v>4528</v>
      </c>
      <c r="F52" s="9" t="str">
        <f t="shared" si="0"/>
        <v>David Greeson</v>
      </c>
      <c r="G52" s="9" t="s">
        <v>1013</v>
      </c>
      <c r="H52" s="10">
        <v>5202694772</v>
      </c>
      <c r="I52" s="9" t="s">
        <v>4529</v>
      </c>
      <c r="J52" s="9" t="s">
        <v>1688</v>
      </c>
      <c r="K52" s="9" t="s">
        <v>18</v>
      </c>
      <c r="L52" s="11" t="str">
        <f>"85705"</f>
        <v>85705</v>
      </c>
    </row>
    <row r="53" spans="1:12" ht="12.65" customHeight="1" x14ac:dyDescent="0.3">
      <c r="A53" s="9" t="s">
        <v>1673</v>
      </c>
      <c r="B53" s="9" t="s">
        <v>1694</v>
      </c>
      <c r="C53" s="9" t="s">
        <v>4433</v>
      </c>
      <c r="D53" s="9" t="s">
        <v>4527</v>
      </c>
      <c r="E53" s="9" t="s">
        <v>4528</v>
      </c>
      <c r="F53" s="9" t="str">
        <f t="shared" si="0"/>
        <v>David Greeson</v>
      </c>
      <c r="G53" s="9" t="s">
        <v>1013</v>
      </c>
      <c r="H53" s="10">
        <v>5202694772</v>
      </c>
      <c r="I53" s="9" t="s">
        <v>4529</v>
      </c>
      <c r="J53" s="9" t="s">
        <v>1696</v>
      </c>
      <c r="K53" s="9" t="s">
        <v>18</v>
      </c>
      <c r="L53" s="11" t="str">
        <f>"85705"</f>
        <v>85705</v>
      </c>
    </row>
    <row r="54" spans="1:12" ht="12.65" customHeight="1" x14ac:dyDescent="0.3">
      <c r="A54" s="9" t="s">
        <v>1673</v>
      </c>
      <c r="B54" s="9" t="s">
        <v>1700</v>
      </c>
      <c r="C54" s="9" t="s">
        <v>4433</v>
      </c>
      <c r="D54" s="9" t="s">
        <v>4527</v>
      </c>
      <c r="E54" s="9" t="s">
        <v>4528</v>
      </c>
      <c r="F54" s="9" t="str">
        <f t="shared" si="0"/>
        <v>David Greeson</v>
      </c>
      <c r="G54" s="9" t="s">
        <v>1013</v>
      </c>
      <c r="H54" s="10">
        <v>5202694772</v>
      </c>
      <c r="I54" s="9" t="s">
        <v>4529</v>
      </c>
      <c r="J54" s="9" t="s">
        <v>1701</v>
      </c>
      <c r="K54" s="9" t="s">
        <v>18</v>
      </c>
      <c r="L54" s="11" t="str">
        <f>"85704"</f>
        <v>85704</v>
      </c>
    </row>
    <row r="55" spans="1:12" ht="12.65" customHeight="1" x14ac:dyDescent="0.3">
      <c r="A55" s="9" t="s">
        <v>1673</v>
      </c>
      <c r="B55" s="9" t="s">
        <v>4530</v>
      </c>
      <c r="C55" s="9" t="s">
        <v>4433</v>
      </c>
      <c r="D55" s="9" t="s">
        <v>4527</v>
      </c>
      <c r="E55" s="9" t="s">
        <v>4528</v>
      </c>
      <c r="F55" s="9" t="str">
        <f t="shared" si="0"/>
        <v>David Greeson</v>
      </c>
      <c r="G55" s="9" t="s">
        <v>1013</v>
      </c>
      <c r="H55" s="10">
        <v>5202694772</v>
      </c>
      <c r="I55" s="9" t="s">
        <v>4529</v>
      </c>
      <c r="J55" s="9" t="s">
        <v>4531</v>
      </c>
      <c r="K55" s="9" t="s">
        <v>18</v>
      </c>
      <c r="L55" s="11" t="str">
        <f>"85739"</f>
        <v>85739</v>
      </c>
    </row>
    <row r="56" spans="1:12" ht="12.65" customHeight="1" x14ac:dyDescent="0.3">
      <c r="A56" s="9" t="s">
        <v>1673</v>
      </c>
      <c r="B56" s="9" t="s">
        <v>1711</v>
      </c>
      <c r="C56" s="9" t="s">
        <v>4433</v>
      </c>
      <c r="D56" s="9" t="s">
        <v>4527</v>
      </c>
      <c r="E56" s="9" t="s">
        <v>4528</v>
      </c>
      <c r="F56" s="9" t="str">
        <f t="shared" si="0"/>
        <v>David Greeson</v>
      </c>
      <c r="G56" s="9" t="s">
        <v>1013</v>
      </c>
      <c r="H56" s="10">
        <v>5202694772</v>
      </c>
      <c r="I56" s="9" t="s">
        <v>4529</v>
      </c>
      <c r="J56" s="9" t="s">
        <v>1712</v>
      </c>
      <c r="K56" s="9" t="s">
        <v>18</v>
      </c>
      <c r="L56" s="11" t="str">
        <f>"85719"</f>
        <v>85719</v>
      </c>
    </row>
    <row r="57" spans="1:12" ht="12.65" customHeight="1" x14ac:dyDescent="0.3">
      <c r="A57" s="9" t="s">
        <v>1673</v>
      </c>
      <c r="B57" s="9" t="s">
        <v>1697</v>
      </c>
      <c r="C57" s="9" t="s">
        <v>4433</v>
      </c>
      <c r="D57" s="9" t="s">
        <v>4527</v>
      </c>
      <c r="E57" s="9" t="s">
        <v>4528</v>
      </c>
      <c r="F57" s="9" t="str">
        <f t="shared" si="0"/>
        <v>David Greeson</v>
      </c>
      <c r="G57" s="9" t="s">
        <v>1013</v>
      </c>
      <c r="H57" s="10">
        <v>5202694772</v>
      </c>
      <c r="I57" s="9" t="s">
        <v>4529</v>
      </c>
      <c r="J57" s="9" t="s">
        <v>1698</v>
      </c>
      <c r="K57" s="9" t="s">
        <v>18</v>
      </c>
      <c r="L57" s="11" t="str">
        <f>"85704"</f>
        <v>85704</v>
      </c>
    </row>
    <row r="58" spans="1:12" ht="12.65" customHeight="1" x14ac:dyDescent="0.3">
      <c r="A58" s="9" t="s">
        <v>1673</v>
      </c>
      <c r="B58" s="9" t="s">
        <v>1680</v>
      </c>
      <c r="C58" s="9" t="s">
        <v>4433</v>
      </c>
      <c r="D58" s="9" t="s">
        <v>4527</v>
      </c>
      <c r="E58" s="9" t="s">
        <v>4528</v>
      </c>
      <c r="F58" s="9" t="str">
        <f t="shared" si="0"/>
        <v>David Greeson</v>
      </c>
      <c r="G58" s="9" t="s">
        <v>1013</v>
      </c>
      <c r="H58" s="10">
        <v>5202694772</v>
      </c>
      <c r="I58" s="9" t="s">
        <v>4529</v>
      </c>
      <c r="J58" s="9" t="s">
        <v>1681</v>
      </c>
      <c r="K58" s="9" t="s">
        <v>18</v>
      </c>
      <c r="L58" s="11" t="str">
        <f>"85705"</f>
        <v>85705</v>
      </c>
    </row>
    <row r="59" spans="1:12" ht="12.65" customHeight="1" x14ac:dyDescent="0.3">
      <c r="A59" s="9" t="s">
        <v>1673</v>
      </c>
      <c r="B59" s="9" t="s">
        <v>1674</v>
      </c>
      <c r="C59" s="9" t="s">
        <v>4433</v>
      </c>
      <c r="D59" s="9" t="s">
        <v>4527</v>
      </c>
      <c r="E59" s="9" t="s">
        <v>4528</v>
      </c>
      <c r="F59" s="9" t="str">
        <f t="shared" si="0"/>
        <v>David Greeson</v>
      </c>
      <c r="G59" s="9" t="s">
        <v>1013</v>
      </c>
      <c r="H59" s="10">
        <v>5202694772</v>
      </c>
      <c r="I59" s="9" t="s">
        <v>4529</v>
      </c>
      <c r="J59" s="9" t="s">
        <v>1679</v>
      </c>
      <c r="K59" s="9" t="s">
        <v>18</v>
      </c>
      <c r="L59" s="11" t="str">
        <f>"85705"</f>
        <v>85705</v>
      </c>
    </row>
    <row r="60" spans="1:12" ht="12.65" customHeight="1" x14ac:dyDescent="0.3">
      <c r="A60" s="9" t="s">
        <v>762</v>
      </c>
      <c r="B60" s="9" t="s">
        <v>763</v>
      </c>
      <c r="C60" s="9" t="s">
        <v>4432</v>
      </c>
      <c r="D60" s="9" t="s">
        <v>4532</v>
      </c>
      <c r="E60" s="9" t="s">
        <v>4533</v>
      </c>
      <c r="F60" s="9" t="str">
        <f t="shared" si="0"/>
        <v>YESSENIA MEDINA</v>
      </c>
      <c r="G60" s="9" t="s">
        <v>559</v>
      </c>
      <c r="H60" s="10">
        <v>4809474607</v>
      </c>
      <c r="I60" s="9" t="s">
        <v>764</v>
      </c>
      <c r="J60" s="9" t="s">
        <v>765</v>
      </c>
      <c r="K60" s="9" t="s">
        <v>404</v>
      </c>
      <c r="L60" s="11">
        <v>85257</v>
      </c>
    </row>
    <row r="61" spans="1:12" ht="12.65" customHeight="1" x14ac:dyDescent="0.3">
      <c r="A61" s="9" t="s">
        <v>1725</v>
      </c>
      <c r="B61" s="9" t="s">
        <v>1726</v>
      </c>
      <c r="C61" s="9" t="s">
        <v>4433</v>
      </c>
      <c r="D61" s="9" t="s">
        <v>4534</v>
      </c>
      <c r="E61" s="9" t="s">
        <v>4535</v>
      </c>
      <c r="F61" s="9" t="str">
        <f t="shared" si="0"/>
        <v>Tracy Rowe</v>
      </c>
      <c r="G61" s="9" t="s">
        <v>1728</v>
      </c>
      <c r="H61" s="10">
        <v>4809821110</v>
      </c>
      <c r="I61" s="9" t="s">
        <v>1730</v>
      </c>
      <c r="J61" s="9" t="s">
        <v>1731</v>
      </c>
      <c r="K61" s="9" t="s">
        <v>249</v>
      </c>
      <c r="L61" s="11" t="str">
        <f>"85120"</f>
        <v>85120</v>
      </c>
    </row>
    <row r="62" spans="1:12" ht="12.65" customHeight="1" x14ac:dyDescent="0.3">
      <c r="A62" s="9" t="s">
        <v>1522</v>
      </c>
      <c r="B62" s="9" t="s">
        <v>4536</v>
      </c>
      <c r="C62" s="9" t="s">
        <v>4432</v>
      </c>
      <c r="D62" s="9" t="s">
        <v>4537</v>
      </c>
      <c r="E62" s="9" t="s">
        <v>4538</v>
      </c>
      <c r="F62" s="9" t="str">
        <f t="shared" si="0"/>
        <v>Sofia Molinar</v>
      </c>
      <c r="G62" s="9" t="s">
        <v>297</v>
      </c>
      <c r="H62" s="10">
        <v>6233374471</v>
      </c>
      <c r="I62" s="9" t="s">
        <v>1523</v>
      </c>
      <c r="J62" s="9" t="s">
        <v>1524</v>
      </c>
      <c r="K62" s="9" t="s">
        <v>129</v>
      </c>
      <c r="L62" s="11">
        <v>85037</v>
      </c>
    </row>
    <row r="63" spans="1:12" ht="12.65" customHeight="1" x14ac:dyDescent="0.3">
      <c r="A63" s="9" t="s">
        <v>1455</v>
      </c>
      <c r="B63" s="9" t="s">
        <v>4539</v>
      </c>
      <c r="C63" s="9" t="s">
        <v>4432</v>
      </c>
      <c r="D63" s="9" t="s">
        <v>4540</v>
      </c>
      <c r="E63" s="9" t="s">
        <v>4541</v>
      </c>
      <c r="F63" s="9" t="str">
        <f t="shared" si="0"/>
        <v>Debra White</v>
      </c>
      <c r="G63" s="9" t="s">
        <v>470</v>
      </c>
      <c r="H63" s="10">
        <v>6023219788</v>
      </c>
      <c r="I63" s="9" t="s">
        <v>4542</v>
      </c>
      <c r="J63" s="9" t="s">
        <v>4543</v>
      </c>
      <c r="K63" s="9" t="s">
        <v>401</v>
      </c>
      <c r="L63" s="11">
        <v>85225</v>
      </c>
    </row>
    <row r="64" spans="1:12" ht="12.65" customHeight="1" x14ac:dyDescent="0.3">
      <c r="A64" s="9" t="s">
        <v>1733</v>
      </c>
      <c r="B64" s="9" t="s">
        <v>1734</v>
      </c>
      <c r="C64" s="9" t="s">
        <v>4433</v>
      </c>
      <c r="D64" s="9" t="s">
        <v>4544</v>
      </c>
      <c r="E64" s="9" t="s">
        <v>4545</v>
      </c>
      <c r="F64" s="9" t="str">
        <f t="shared" si="0"/>
        <v>Amanda Herd</v>
      </c>
      <c r="G64" s="9" t="s">
        <v>1013</v>
      </c>
      <c r="H64" s="10">
        <v>6234663068</v>
      </c>
      <c r="I64" s="9" t="s">
        <v>1018</v>
      </c>
      <c r="J64" s="9" t="s">
        <v>1738</v>
      </c>
      <c r="K64" s="9" t="s">
        <v>18</v>
      </c>
      <c r="L64" s="11" t="str">
        <f>"85712"</f>
        <v>85712</v>
      </c>
    </row>
    <row r="65" spans="1:12" ht="12.65" customHeight="1" x14ac:dyDescent="0.3">
      <c r="A65" s="9" t="s">
        <v>1733</v>
      </c>
      <c r="B65" s="9" t="s">
        <v>1740</v>
      </c>
      <c r="C65" s="9" t="s">
        <v>4433</v>
      </c>
      <c r="D65" s="9" t="s">
        <v>4544</v>
      </c>
      <c r="E65" s="9" t="s">
        <v>4545</v>
      </c>
      <c r="F65" s="9" t="str">
        <f t="shared" si="0"/>
        <v>Amanda Herd</v>
      </c>
      <c r="G65" s="9" t="s">
        <v>1013</v>
      </c>
      <c r="H65" s="10">
        <v>6234663068</v>
      </c>
      <c r="I65" s="9" t="s">
        <v>4546</v>
      </c>
      <c r="J65" s="9" t="s">
        <v>1742</v>
      </c>
      <c r="K65" s="9" t="s">
        <v>18</v>
      </c>
      <c r="L65" s="11" t="str">
        <f>"85730"</f>
        <v>85730</v>
      </c>
    </row>
    <row r="66" spans="1:12" ht="12.65" customHeight="1" x14ac:dyDescent="0.3">
      <c r="A66" s="9" t="s">
        <v>1733</v>
      </c>
      <c r="B66" s="9" t="s">
        <v>1744</v>
      </c>
      <c r="C66" s="9" t="s">
        <v>4433</v>
      </c>
      <c r="D66" s="9" t="s">
        <v>4544</v>
      </c>
      <c r="E66" s="9" t="s">
        <v>4545</v>
      </c>
      <c r="F66" s="9" t="str">
        <f t="shared" si="0"/>
        <v>Amanda Herd</v>
      </c>
      <c r="G66" s="9" t="s">
        <v>1013</v>
      </c>
      <c r="H66" s="10">
        <v>6234663068</v>
      </c>
      <c r="I66" s="9" t="s">
        <v>1018</v>
      </c>
      <c r="J66" s="9" t="s">
        <v>1746</v>
      </c>
      <c r="K66" s="9" t="s">
        <v>18</v>
      </c>
      <c r="L66" s="11" t="str">
        <f>"85706"</f>
        <v>85706</v>
      </c>
    </row>
    <row r="67" spans="1:12" ht="12.65" customHeight="1" x14ac:dyDescent="0.3">
      <c r="A67" s="9" t="s">
        <v>4547</v>
      </c>
      <c r="B67" s="9" t="s">
        <v>4548</v>
      </c>
      <c r="C67" s="9" t="s">
        <v>4432</v>
      </c>
      <c r="D67" s="9" t="s">
        <v>4549</v>
      </c>
      <c r="E67" s="9" t="s">
        <v>4550</v>
      </c>
      <c r="F67" s="9" t="str">
        <f t="shared" si="0"/>
        <v>Johanna Perez Hierro</v>
      </c>
      <c r="G67" s="9" t="s">
        <v>4551</v>
      </c>
      <c r="H67" s="10">
        <v>6023094698</v>
      </c>
      <c r="I67" s="9" t="s">
        <v>4552</v>
      </c>
      <c r="J67" s="9" t="s">
        <v>4553</v>
      </c>
      <c r="K67" s="9" t="s">
        <v>129</v>
      </c>
      <c r="L67" s="11">
        <v>85015</v>
      </c>
    </row>
    <row r="68" spans="1:12" ht="12.65" customHeight="1" x14ac:dyDescent="0.3">
      <c r="A68" s="9" t="s">
        <v>1748</v>
      </c>
      <c r="B68" s="9" t="s">
        <v>1756</v>
      </c>
      <c r="C68" s="9" t="s">
        <v>4433</v>
      </c>
      <c r="D68" s="9" t="s">
        <v>4554</v>
      </c>
      <c r="E68" s="9" t="s">
        <v>4555</v>
      </c>
      <c r="F68" s="9" t="str">
        <f t="shared" si="0"/>
        <v>Michael Botello</v>
      </c>
      <c r="G68" s="9" t="s">
        <v>2226</v>
      </c>
      <c r="H68" s="10">
        <v>4802548032</v>
      </c>
      <c r="I68" s="9" t="s">
        <v>4556</v>
      </c>
      <c r="J68" s="9" t="s">
        <v>1758</v>
      </c>
      <c r="K68" s="9" t="s">
        <v>129</v>
      </c>
      <c r="L68" s="11" t="str">
        <f>"85040"</f>
        <v>85040</v>
      </c>
    </row>
    <row r="69" spans="1:12" ht="12.65" customHeight="1" x14ac:dyDescent="0.3">
      <c r="A69" s="9" t="s">
        <v>1748</v>
      </c>
      <c r="B69" s="9" t="s">
        <v>1760</v>
      </c>
      <c r="C69" s="9" t="s">
        <v>4433</v>
      </c>
      <c r="D69" s="9" t="s">
        <v>4554</v>
      </c>
      <c r="E69" s="9" t="s">
        <v>4555</v>
      </c>
      <c r="F69" s="9" t="str">
        <f t="shared" si="0"/>
        <v>Michael Botello</v>
      </c>
      <c r="G69" s="9" t="s">
        <v>2226</v>
      </c>
      <c r="H69" s="10">
        <v>4802548032</v>
      </c>
      <c r="I69" s="9" t="s">
        <v>4556</v>
      </c>
      <c r="J69" s="9" t="s">
        <v>1761</v>
      </c>
      <c r="K69" s="9" t="s">
        <v>129</v>
      </c>
      <c r="L69" s="11" t="str">
        <f>"85006"</f>
        <v>85006</v>
      </c>
    </row>
    <row r="70" spans="1:12" ht="12.65" customHeight="1" x14ac:dyDescent="0.3">
      <c r="A70" s="9" t="s">
        <v>1748</v>
      </c>
      <c r="B70" s="9" t="s">
        <v>4557</v>
      </c>
      <c r="C70" s="9" t="s">
        <v>4433</v>
      </c>
      <c r="D70" s="9" t="s">
        <v>4554</v>
      </c>
      <c r="E70" s="9" t="s">
        <v>4555</v>
      </c>
      <c r="F70" s="9" t="str">
        <f t="shared" si="0"/>
        <v>Michael Botello</v>
      </c>
      <c r="G70" s="9" t="s">
        <v>2226</v>
      </c>
      <c r="H70" s="10">
        <v>4802548032</v>
      </c>
      <c r="I70" s="9" t="s">
        <v>4556</v>
      </c>
      <c r="J70" s="9" t="s">
        <v>1758</v>
      </c>
      <c r="K70" s="9" t="s">
        <v>129</v>
      </c>
      <c r="L70" s="11" t="str">
        <f>"85040"</f>
        <v>85040</v>
      </c>
    </row>
    <row r="71" spans="1:12" ht="12.65" customHeight="1" x14ac:dyDescent="0.3">
      <c r="A71" s="9" t="s">
        <v>1748</v>
      </c>
      <c r="B71" s="9" t="s">
        <v>1762</v>
      </c>
      <c r="C71" s="9" t="s">
        <v>4433</v>
      </c>
      <c r="D71" s="9" t="s">
        <v>4554</v>
      </c>
      <c r="E71" s="9" t="s">
        <v>4555</v>
      </c>
      <c r="F71" s="9" t="str">
        <f t="shared" ref="F71:F134" si="1">D71&amp;" "&amp;E71</f>
        <v>Michael Botello</v>
      </c>
      <c r="G71" s="9" t="s">
        <v>2226</v>
      </c>
      <c r="H71" s="10">
        <v>4802548032</v>
      </c>
      <c r="I71" s="9" t="s">
        <v>4556</v>
      </c>
      <c r="J71" s="9" t="s">
        <v>1754</v>
      </c>
      <c r="K71" s="9" t="s">
        <v>129</v>
      </c>
      <c r="L71" s="11" t="str">
        <f>"85006"</f>
        <v>85006</v>
      </c>
    </row>
    <row r="72" spans="1:12" ht="12.65" customHeight="1" x14ac:dyDescent="0.3">
      <c r="A72" s="9" t="s">
        <v>1748</v>
      </c>
      <c r="B72" s="9" t="s">
        <v>4558</v>
      </c>
      <c r="C72" s="9" t="s">
        <v>4433</v>
      </c>
      <c r="D72" s="9" t="s">
        <v>4554</v>
      </c>
      <c r="E72" s="9" t="s">
        <v>4555</v>
      </c>
      <c r="F72" s="9" t="str">
        <f t="shared" si="1"/>
        <v>Michael Botello</v>
      </c>
      <c r="G72" s="9" t="s">
        <v>2226</v>
      </c>
      <c r="H72" s="10">
        <v>4802548032</v>
      </c>
      <c r="I72" s="9" t="s">
        <v>4556</v>
      </c>
      <c r="J72" s="9" t="s">
        <v>4559</v>
      </c>
      <c r="K72" s="9" t="s">
        <v>129</v>
      </c>
      <c r="L72" s="11" t="str">
        <f>"85040"</f>
        <v>85040</v>
      </c>
    </row>
    <row r="73" spans="1:12" ht="12.65" customHeight="1" x14ac:dyDescent="0.3">
      <c r="A73" s="9" t="s">
        <v>1748</v>
      </c>
      <c r="B73" s="9" t="s">
        <v>1749</v>
      </c>
      <c r="C73" s="9" t="s">
        <v>4433</v>
      </c>
      <c r="D73" s="9" t="s">
        <v>4554</v>
      </c>
      <c r="E73" s="9" t="s">
        <v>4555</v>
      </c>
      <c r="F73" s="9" t="str">
        <f t="shared" si="1"/>
        <v>Michael Botello</v>
      </c>
      <c r="G73" s="9" t="s">
        <v>2226</v>
      </c>
      <c r="H73" s="10">
        <v>4802548032</v>
      </c>
      <c r="I73" s="9" t="s">
        <v>4556</v>
      </c>
      <c r="J73" s="9" t="s">
        <v>1754</v>
      </c>
      <c r="K73" s="9" t="s">
        <v>129</v>
      </c>
      <c r="L73" s="11" t="str">
        <f>"85006"</f>
        <v>85006</v>
      </c>
    </row>
    <row r="74" spans="1:12" ht="12.65" customHeight="1" x14ac:dyDescent="0.3">
      <c r="A74" s="9" t="s">
        <v>1748</v>
      </c>
      <c r="B74" s="9" t="s">
        <v>4560</v>
      </c>
      <c r="C74" s="9" t="s">
        <v>4433</v>
      </c>
      <c r="D74" s="9" t="s">
        <v>4554</v>
      </c>
      <c r="E74" s="9" t="s">
        <v>4555</v>
      </c>
      <c r="F74" s="9" t="str">
        <f t="shared" si="1"/>
        <v>Michael Botello</v>
      </c>
      <c r="G74" s="9" t="s">
        <v>2226</v>
      </c>
      <c r="H74" s="10">
        <v>4802548032</v>
      </c>
      <c r="I74" s="9" t="s">
        <v>4556</v>
      </c>
      <c r="J74" s="9" t="s">
        <v>4561</v>
      </c>
      <c r="K74" s="9" t="s">
        <v>129</v>
      </c>
      <c r="L74" s="11" t="str">
        <f>"85034"</f>
        <v>85034</v>
      </c>
    </row>
    <row r="75" spans="1:12" ht="12.65" customHeight="1" x14ac:dyDescent="0.3">
      <c r="A75" s="9" t="s">
        <v>928</v>
      </c>
      <c r="B75" s="9" t="s">
        <v>929</v>
      </c>
      <c r="C75" s="9" t="s">
        <v>4432</v>
      </c>
      <c r="D75" s="9" t="s">
        <v>4562</v>
      </c>
      <c r="E75" s="9" t="s">
        <v>4563</v>
      </c>
      <c r="F75" s="9" t="str">
        <f t="shared" si="1"/>
        <v>Rima Koussa</v>
      </c>
      <c r="G75" s="9" t="s">
        <v>930</v>
      </c>
      <c r="H75" s="10">
        <v>5207900117</v>
      </c>
      <c r="I75" s="9" t="s">
        <v>931</v>
      </c>
      <c r="J75" s="9" t="s">
        <v>4564</v>
      </c>
      <c r="K75" s="9" t="s">
        <v>18</v>
      </c>
      <c r="L75" s="11">
        <v>85711</v>
      </c>
    </row>
    <row r="76" spans="1:12" ht="12.65" customHeight="1" x14ac:dyDescent="0.3">
      <c r="A76" s="9" t="s">
        <v>1801</v>
      </c>
      <c r="B76" s="9" t="s">
        <v>1802</v>
      </c>
      <c r="C76" s="9" t="s">
        <v>4433</v>
      </c>
      <c r="D76" s="9" t="s">
        <v>4565</v>
      </c>
      <c r="E76" s="9" t="s">
        <v>4566</v>
      </c>
      <c r="F76" s="9" t="str">
        <f t="shared" si="1"/>
        <v>Karen DuFresne</v>
      </c>
      <c r="G76" s="9" t="s">
        <v>1013</v>
      </c>
      <c r="H76" s="10">
        <v>9285674631</v>
      </c>
      <c r="I76" s="9" t="s">
        <v>1805</v>
      </c>
      <c r="J76" s="9" t="s">
        <v>1806</v>
      </c>
      <c r="K76" s="9" t="s">
        <v>102</v>
      </c>
      <c r="L76" s="11" t="str">
        <f>"86335"</f>
        <v>86335</v>
      </c>
    </row>
    <row r="77" spans="1:12" ht="12.65" customHeight="1" x14ac:dyDescent="0.3">
      <c r="A77" s="9" t="s">
        <v>1808</v>
      </c>
      <c r="B77" s="9" t="s">
        <v>1024</v>
      </c>
      <c r="C77" s="9" t="s">
        <v>4433</v>
      </c>
      <c r="D77" s="9" t="s">
        <v>4567</v>
      </c>
      <c r="E77" s="9" t="s">
        <v>4568</v>
      </c>
      <c r="F77" s="9" t="str">
        <f t="shared" si="1"/>
        <v>Rose Vargas</v>
      </c>
      <c r="G77" s="9" t="s">
        <v>4569</v>
      </c>
      <c r="H77" s="10">
        <v>6238243927</v>
      </c>
      <c r="I77" s="9" t="s">
        <v>4570</v>
      </c>
      <c r="J77" s="9" t="s">
        <v>1813</v>
      </c>
      <c r="K77" s="9" t="s">
        <v>129</v>
      </c>
      <c r="L77" s="11" t="str">
        <f>"85053"</f>
        <v>85053</v>
      </c>
    </row>
    <row r="78" spans="1:12" ht="12.65" customHeight="1" x14ac:dyDescent="0.3">
      <c r="A78" s="9" t="s">
        <v>1191</v>
      </c>
      <c r="B78" s="9" t="s">
        <v>4571</v>
      </c>
      <c r="C78" s="9" t="s">
        <v>4432</v>
      </c>
      <c r="D78" s="9" t="s">
        <v>4565</v>
      </c>
      <c r="E78" s="9" t="s">
        <v>4572</v>
      </c>
      <c r="F78" s="9" t="str">
        <f t="shared" si="1"/>
        <v>Karen Depner</v>
      </c>
      <c r="G78" s="9" t="s">
        <v>505</v>
      </c>
      <c r="H78" s="10">
        <v>9282630519</v>
      </c>
      <c r="I78" s="9" t="s">
        <v>1192</v>
      </c>
      <c r="J78" s="9" t="s">
        <v>1193</v>
      </c>
      <c r="K78" s="9" t="s">
        <v>693</v>
      </c>
      <c r="L78" s="11">
        <v>86409</v>
      </c>
    </row>
    <row r="79" spans="1:12" ht="12.65" customHeight="1" x14ac:dyDescent="0.3">
      <c r="A79" s="9" t="s">
        <v>558</v>
      </c>
      <c r="B79" s="9" t="s">
        <v>558</v>
      </c>
      <c r="C79" s="9" t="s">
        <v>4432</v>
      </c>
      <c r="D79" s="9" t="s">
        <v>4573</v>
      </c>
      <c r="E79" s="9" t="s">
        <v>4574</v>
      </c>
      <c r="F79" s="9" t="str">
        <f t="shared" si="1"/>
        <v>Mary Causse</v>
      </c>
      <c r="G79" s="9" t="s">
        <v>559</v>
      </c>
      <c r="H79" s="10">
        <v>6029715954</v>
      </c>
      <c r="I79" s="9" t="s">
        <v>560</v>
      </c>
      <c r="J79" s="9" t="s">
        <v>561</v>
      </c>
      <c r="K79" s="9" t="s">
        <v>129</v>
      </c>
      <c r="L79" s="11">
        <v>85022</v>
      </c>
    </row>
    <row r="80" spans="1:12" ht="12.65" customHeight="1" x14ac:dyDescent="0.3">
      <c r="A80" s="9" t="s">
        <v>1348</v>
      </c>
      <c r="B80" s="9" t="s">
        <v>1349</v>
      </c>
      <c r="C80" s="9" t="s">
        <v>4432</v>
      </c>
      <c r="D80" s="9" t="s">
        <v>4575</v>
      </c>
      <c r="E80" s="9" t="s">
        <v>4576</v>
      </c>
      <c r="F80" s="9" t="str">
        <f t="shared" si="1"/>
        <v>Cristina Robles</v>
      </c>
      <c r="G80" s="9" t="s">
        <v>1350</v>
      </c>
      <c r="H80" s="10">
        <v>9286279342</v>
      </c>
      <c r="I80" s="9" t="s">
        <v>1351</v>
      </c>
      <c r="J80" s="9" t="s">
        <v>4577</v>
      </c>
      <c r="K80" s="9" t="s">
        <v>416</v>
      </c>
      <c r="L80" s="11">
        <v>85349</v>
      </c>
    </row>
    <row r="81" spans="1:12" ht="12.65" customHeight="1" x14ac:dyDescent="0.3">
      <c r="A81" s="9" t="s">
        <v>1348</v>
      </c>
      <c r="B81" s="9" t="s">
        <v>1352</v>
      </c>
      <c r="C81" s="9" t="s">
        <v>4432</v>
      </c>
      <c r="D81" s="9" t="s">
        <v>4575</v>
      </c>
      <c r="E81" s="9" t="s">
        <v>4576</v>
      </c>
      <c r="F81" s="9" t="str">
        <f t="shared" si="1"/>
        <v>Cristina Robles</v>
      </c>
      <c r="G81" s="9" t="s">
        <v>1350</v>
      </c>
      <c r="H81" s="10">
        <v>9285505180</v>
      </c>
      <c r="I81" s="9" t="s">
        <v>1351</v>
      </c>
      <c r="J81" s="9" t="s">
        <v>1353</v>
      </c>
      <c r="K81" s="9" t="s">
        <v>273</v>
      </c>
      <c r="L81" s="11">
        <v>85350</v>
      </c>
    </row>
    <row r="82" spans="1:12" ht="12.65" customHeight="1" x14ac:dyDescent="0.3">
      <c r="A82" s="9" t="s">
        <v>4578</v>
      </c>
      <c r="B82" s="9" t="s">
        <v>4579</v>
      </c>
      <c r="C82" s="9" t="s">
        <v>4436</v>
      </c>
      <c r="D82" s="9" t="s">
        <v>4580</v>
      </c>
      <c r="E82" s="9" t="s">
        <v>4581</v>
      </c>
      <c r="F82" s="9" t="str">
        <f t="shared" si="1"/>
        <v>Josie Ayon</v>
      </c>
      <c r="G82" s="9" t="s">
        <v>475</v>
      </c>
      <c r="H82" s="10">
        <v>6022524743</v>
      </c>
      <c r="I82" s="9" t="s">
        <v>4582</v>
      </c>
      <c r="J82" s="9" t="s">
        <v>4583</v>
      </c>
      <c r="K82" s="9" t="s">
        <v>129</v>
      </c>
      <c r="L82" s="11">
        <v>85034</v>
      </c>
    </row>
    <row r="83" spans="1:12" ht="12.65" customHeight="1" x14ac:dyDescent="0.3">
      <c r="A83" s="9" t="s">
        <v>4578</v>
      </c>
      <c r="B83" s="9" t="s">
        <v>4584</v>
      </c>
      <c r="C83" s="9" t="s">
        <v>4436</v>
      </c>
      <c r="D83" s="9" t="s">
        <v>4585</v>
      </c>
      <c r="E83" s="9" t="s">
        <v>4581</v>
      </c>
      <c r="F83" s="9" t="str">
        <f t="shared" si="1"/>
        <v>J Ayon</v>
      </c>
      <c r="G83" s="9" t="s">
        <v>475</v>
      </c>
      <c r="H83" s="10">
        <v>6022524743</v>
      </c>
      <c r="I83" s="9" t="s">
        <v>4582</v>
      </c>
      <c r="J83" s="9" t="s">
        <v>4586</v>
      </c>
      <c r="K83" s="9" t="s">
        <v>129</v>
      </c>
      <c r="L83" s="11">
        <v>85040</v>
      </c>
    </row>
    <row r="84" spans="1:12" ht="12.65" customHeight="1" x14ac:dyDescent="0.3">
      <c r="A84" s="9" t="s">
        <v>4578</v>
      </c>
      <c r="B84" s="9" t="s">
        <v>4587</v>
      </c>
      <c r="C84" s="9" t="s">
        <v>4436</v>
      </c>
      <c r="D84" s="9" t="s">
        <v>4580</v>
      </c>
      <c r="E84" s="9" t="s">
        <v>4581</v>
      </c>
      <c r="F84" s="9" t="str">
        <f t="shared" si="1"/>
        <v>Josie Ayon</v>
      </c>
      <c r="G84" s="9" t="s">
        <v>475</v>
      </c>
      <c r="H84" s="10">
        <v>6022524743</v>
      </c>
      <c r="I84" s="9" t="s">
        <v>4582</v>
      </c>
      <c r="J84" s="9" t="s">
        <v>4588</v>
      </c>
      <c r="K84" s="9" t="s">
        <v>129</v>
      </c>
      <c r="L84" s="11">
        <v>85009</v>
      </c>
    </row>
    <row r="85" spans="1:12" ht="12.65" customHeight="1" x14ac:dyDescent="0.3">
      <c r="A85" s="9" t="s">
        <v>4578</v>
      </c>
      <c r="B85" s="9" t="s">
        <v>4589</v>
      </c>
      <c r="C85" s="9" t="s">
        <v>4436</v>
      </c>
      <c r="D85" s="9" t="s">
        <v>4580</v>
      </c>
      <c r="E85" s="9" t="s">
        <v>4581</v>
      </c>
      <c r="F85" s="9" t="str">
        <f t="shared" si="1"/>
        <v>Josie Ayon</v>
      </c>
      <c r="G85" s="9" t="s">
        <v>4590</v>
      </c>
      <c r="H85" s="10">
        <v>6022524743</v>
      </c>
      <c r="I85" s="9" t="s">
        <v>4582</v>
      </c>
      <c r="J85" s="9" t="s">
        <v>4591</v>
      </c>
      <c r="K85" s="9" t="s">
        <v>129</v>
      </c>
      <c r="L85" s="11">
        <v>85041</v>
      </c>
    </row>
    <row r="86" spans="1:12" ht="12.65" customHeight="1" x14ac:dyDescent="0.3">
      <c r="A86" s="9" t="s">
        <v>941</v>
      </c>
      <c r="B86" s="9" t="s">
        <v>941</v>
      </c>
      <c r="C86" s="9" t="s">
        <v>4433</v>
      </c>
      <c r="D86" s="9" t="s">
        <v>4592</v>
      </c>
      <c r="E86" s="9" t="s">
        <v>4593</v>
      </c>
      <c r="F86" s="9" t="str">
        <f t="shared" si="1"/>
        <v>Annette Flores</v>
      </c>
      <c r="G86" s="9" t="s">
        <v>942</v>
      </c>
      <c r="H86" s="10">
        <v>5204323010</v>
      </c>
      <c r="I86" s="9" t="s">
        <v>943</v>
      </c>
      <c r="J86" s="9" t="s">
        <v>944</v>
      </c>
      <c r="K86" s="9" t="s">
        <v>152</v>
      </c>
      <c r="L86" s="11">
        <v>85603</v>
      </c>
    </row>
    <row r="87" spans="1:12" ht="12.65" customHeight="1" x14ac:dyDescent="0.3">
      <c r="A87" s="9" t="s">
        <v>4594</v>
      </c>
      <c r="B87" s="9" t="s">
        <v>4595</v>
      </c>
      <c r="C87" s="9" t="s">
        <v>4433</v>
      </c>
      <c r="D87" s="9" t="s">
        <v>4596</v>
      </c>
      <c r="E87" s="9" t="s">
        <v>4597</v>
      </c>
      <c r="F87" s="9" t="str">
        <f t="shared" si="1"/>
        <v>Andrea Luna</v>
      </c>
      <c r="G87" s="9" t="s">
        <v>4598</v>
      </c>
      <c r="H87" s="10">
        <v>6022527968</v>
      </c>
      <c r="I87" s="9" t="s">
        <v>4599</v>
      </c>
      <c r="J87" s="9" t="s">
        <v>4600</v>
      </c>
      <c r="K87" s="9" t="s">
        <v>129</v>
      </c>
      <c r="L87" s="11">
        <v>85006</v>
      </c>
    </row>
    <row r="88" spans="1:12" ht="12.65" customHeight="1" x14ac:dyDescent="0.3">
      <c r="A88" s="9" t="s">
        <v>4594</v>
      </c>
      <c r="B88" s="9" t="s">
        <v>4601</v>
      </c>
      <c r="C88" s="9" t="s">
        <v>4433</v>
      </c>
      <c r="D88" s="9" t="s">
        <v>4602</v>
      </c>
      <c r="E88" s="9" t="s">
        <v>4603</v>
      </c>
      <c r="F88" s="9" t="str">
        <f t="shared" si="1"/>
        <v>Eric James</v>
      </c>
      <c r="G88" s="9" t="s">
        <v>4598</v>
      </c>
      <c r="H88" s="10">
        <v>6022545814</v>
      </c>
      <c r="I88" s="9" t="s">
        <v>304</v>
      </c>
      <c r="J88" s="9" t="s">
        <v>305</v>
      </c>
      <c r="K88" s="9" t="s">
        <v>129</v>
      </c>
      <c r="L88" s="11">
        <v>85007</v>
      </c>
    </row>
    <row r="89" spans="1:12" ht="12.65" customHeight="1" x14ac:dyDescent="0.3">
      <c r="A89" s="9" t="s">
        <v>4594</v>
      </c>
      <c r="B89" s="9" t="s">
        <v>4604</v>
      </c>
      <c r="C89" s="9" t="s">
        <v>4433</v>
      </c>
      <c r="D89" s="9" t="s">
        <v>4605</v>
      </c>
      <c r="E89" s="9" t="s">
        <v>4606</v>
      </c>
      <c r="F89" s="9" t="str">
        <f t="shared" si="1"/>
        <v>Kaimen Slay</v>
      </c>
      <c r="G89" s="9" t="s">
        <v>303</v>
      </c>
      <c r="H89" s="10">
        <v>6022683486</v>
      </c>
      <c r="I89" s="9" t="s">
        <v>4607</v>
      </c>
      <c r="J89" s="9" t="s">
        <v>306</v>
      </c>
      <c r="K89" s="9" t="s">
        <v>129</v>
      </c>
      <c r="L89" s="11">
        <v>85041</v>
      </c>
    </row>
    <row r="90" spans="1:12" ht="12.65" customHeight="1" x14ac:dyDescent="0.3">
      <c r="A90" s="9" t="s">
        <v>4594</v>
      </c>
      <c r="B90" s="9" t="s">
        <v>4608</v>
      </c>
      <c r="C90" s="9" t="s">
        <v>4433</v>
      </c>
      <c r="D90" s="9" t="s">
        <v>4609</v>
      </c>
      <c r="E90" s="9" t="s">
        <v>4610</v>
      </c>
      <c r="F90" s="9" t="str">
        <f t="shared" si="1"/>
        <v>Clarissa Plascencia</v>
      </c>
      <c r="G90" s="9" t="s">
        <v>4598</v>
      </c>
      <c r="H90" s="10">
        <v>6239793559</v>
      </c>
      <c r="I90" s="9" t="s">
        <v>4611</v>
      </c>
      <c r="J90" s="9" t="s">
        <v>4612</v>
      </c>
      <c r="K90" s="9" t="s">
        <v>307</v>
      </c>
      <c r="L90" s="11">
        <v>85345</v>
      </c>
    </row>
    <row r="91" spans="1:12" ht="12.65" customHeight="1" x14ac:dyDescent="0.3">
      <c r="A91" s="9" t="s">
        <v>4594</v>
      </c>
      <c r="B91" s="9" t="s">
        <v>4613</v>
      </c>
      <c r="C91" s="9" t="s">
        <v>4433</v>
      </c>
      <c r="D91" s="9" t="s">
        <v>4614</v>
      </c>
      <c r="E91" s="9" t="s">
        <v>4615</v>
      </c>
      <c r="F91" s="9" t="str">
        <f t="shared" si="1"/>
        <v>Maria Castro</v>
      </c>
      <c r="G91" s="9" t="s">
        <v>4598</v>
      </c>
      <c r="H91" s="10">
        <v>6239321154</v>
      </c>
      <c r="I91" s="9" t="s">
        <v>4616</v>
      </c>
      <c r="J91" s="9" t="s">
        <v>308</v>
      </c>
      <c r="K91" s="9" t="s">
        <v>309</v>
      </c>
      <c r="L91" s="11">
        <v>85323</v>
      </c>
    </row>
    <row r="92" spans="1:12" ht="12.65" customHeight="1" x14ac:dyDescent="0.3">
      <c r="A92" s="9" t="s">
        <v>4594</v>
      </c>
      <c r="B92" s="9" t="s">
        <v>4617</v>
      </c>
      <c r="C92" s="9" t="s">
        <v>4433</v>
      </c>
      <c r="D92" s="9" t="s">
        <v>4618</v>
      </c>
      <c r="E92" s="9" t="s">
        <v>4619</v>
      </c>
      <c r="F92" s="9" t="str">
        <f t="shared" si="1"/>
        <v>Jesscica Adame</v>
      </c>
      <c r="G92" s="9" t="s">
        <v>4598</v>
      </c>
      <c r="H92" s="10">
        <v>6238481022</v>
      </c>
      <c r="I92" s="9" t="s">
        <v>4620</v>
      </c>
      <c r="J92" s="9" t="s">
        <v>310</v>
      </c>
      <c r="K92" s="9" t="s">
        <v>129</v>
      </c>
      <c r="L92" s="11">
        <v>85033</v>
      </c>
    </row>
    <row r="93" spans="1:12" ht="12.65" customHeight="1" x14ac:dyDescent="0.3">
      <c r="A93" s="9" t="s">
        <v>4594</v>
      </c>
      <c r="B93" s="9" t="s">
        <v>4621</v>
      </c>
      <c r="C93" s="9" t="s">
        <v>4433</v>
      </c>
      <c r="D93" s="9" t="s">
        <v>4622</v>
      </c>
      <c r="E93" s="9" t="s">
        <v>4623</v>
      </c>
      <c r="F93" s="9" t="str">
        <f t="shared" si="1"/>
        <v>Corisha Mclntyre</v>
      </c>
      <c r="G93" s="9" t="s">
        <v>4598</v>
      </c>
      <c r="H93" s="10">
        <v>6022491338</v>
      </c>
      <c r="I93" s="9" t="s">
        <v>4624</v>
      </c>
      <c r="J93" s="9" t="s">
        <v>311</v>
      </c>
      <c r="K93" s="9" t="s">
        <v>129</v>
      </c>
      <c r="L93" s="11">
        <v>85015</v>
      </c>
    </row>
    <row r="94" spans="1:12" ht="12.65" customHeight="1" x14ac:dyDescent="0.3">
      <c r="A94" s="9" t="s">
        <v>4594</v>
      </c>
      <c r="B94" s="9" t="s">
        <v>4625</v>
      </c>
      <c r="C94" s="9" t="s">
        <v>4433</v>
      </c>
      <c r="D94" s="9" t="s">
        <v>4602</v>
      </c>
      <c r="E94" s="9" t="s">
        <v>4626</v>
      </c>
      <c r="F94" s="9" t="str">
        <f t="shared" si="1"/>
        <v>Eric Watkins</v>
      </c>
      <c r="G94" s="9" t="s">
        <v>4598</v>
      </c>
      <c r="H94" s="10">
        <v>6239396952</v>
      </c>
      <c r="I94" s="9" t="s">
        <v>312</v>
      </c>
      <c r="J94" s="9" t="s">
        <v>313</v>
      </c>
      <c r="K94" s="9" t="s">
        <v>301</v>
      </c>
      <c r="L94" s="11">
        <v>85301</v>
      </c>
    </row>
    <row r="95" spans="1:12" ht="12.65" customHeight="1" x14ac:dyDescent="0.3">
      <c r="A95" s="9" t="s">
        <v>4594</v>
      </c>
      <c r="B95" s="9" t="s">
        <v>3792</v>
      </c>
      <c r="C95" s="9" t="s">
        <v>4433</v>
      </c>
      <c r="D95" s="9" t="s">
        <v>4627</v>
      </c>
      <c r="E95" s="9" t="s">
        <v>4628</v>
      </c>
      <c r="F95" s="9" t="str">
        <f t="shared" si="1"/>
        <v>Jocelyn Powell</v>
      </c>
      <c r="G95" s="9" t="s">
        <v>4598</v>
      </c>
      <c r="H95" s="10">
        <v>4808132020</v>
      </c>
      <c r="I95" s="9" t="s">
        <v>4629</v>
      </c>
      <c r="J95" s="9" t="s">
        <v>3793</v>
      </c>
      <c r="K95" s="9" t="s">
        <v>403</v>
      </c>
      <c r="L95" s="11">
        <v>85233</v>
      </c>
    </row>
    <row r="96" spans="1:12" ht="12.65" customHeight="1" x14ac:dyDescent="0.3">
      <c r="A96" s="9" t="s">
        <v>4594</v>
      </c>
      <c r="B96" s="9" t="s">
        <v>4630</v>
      </c>
      <c r="C96" s="9" t="s">
        <v>4433</v>
      </c>
      <c r="D96" s="9" t="s">
        <v>4631</v>
      </c>
      <c r="E96" s="9" t="s">
        <v>4632</v>
      </c>
      <c r="F96" s="9" t="str">
        <f t="shared" si="1"/>
        <v>Kevin Hardy</v>
      </c>
      <c r="G96" s="9" t="s">
        <v>4598</v>
      </c>
      <c r="H96" s="10">
        <v>6024492850</v>
      </c>
      <c r="I96" s="9" t="s">
        <v>4633</v>
      </c>
      <c r="J96" s="9" t="s">
        <v>4634</v>
      </c>
      <c r="K96" s="9" t="s">
        <v>129</v>
      </c>
      <c r="L96" s="11">
        <v>85302</v>
      </c>
    </row>
    <row r="97" spans="1:12" ht="12.65" customHeight="1" x14ac:dyDescent="0.3">
      <c r="A97" s="9" t="s">
        <v>4594</v>
      </c>
      <c r="B97" s="9" t="s">
        <v>4635</v>
      </c>
      <c r="C97" s="9" t="s">
        <v>4433</v>
      </c>
      <c r="D97" s="9" t="s">
        <v>4636</v>
      </c>
      <c r="E97" s="9" t="s">
        <v>4465</v>
      </c>
      <c r="F97" s="9" t="str">
        <f t="shared" si="1"/>
        <v>Johana Lopez</v>
      </c>
      <c r="G97" s="9" t="s">
        <v>4598</v>
      </c>
      <c r="H97" s="10">
        <v>6024240410</v>
      </c>
      <c r="I97" s="9" t="s">
        <v>4637</v>
      </c>
      <c r="J97" s="9" t="s">
        <v>4638</v>
      </c>
      <c r="K97" s="9" t="s">
        <v>129</v>
      </c>
      <c r="L97" s="11">
        <v>85009</v>
      </c>
    </row>
    <row r="98" spans="1:12" ht="12.65" customHeight="1" x14ac:dyDescent="0.3">
      <c r="A98" s="9" t="s">
        <v>4594</v>
      </c>
      <c r="B98" s="9" t="s">
        <v>4639</v>
      </c>
      <c r="C98" s="9" t="s">
        <v>4433</v>
      </c>
      <c r="D98" s="9" t="s">
        <v>4640</v>
      </c>
      <c r="E98" s="9" t="s">
        <v>4641</v>
      </c>
      <c r="F98" s="9" t="str">
        <f t="shared" si="1"/>
        <v>Martha Delgado</v>
      </c>
      <c r="G98" s="9" t="s">
        <v>4598</v>
      </c>
      <c r="H98" s="10">
        <v>6023750400</v>
      </c>
      <c r="I98" s="9" t="s">
        <v>314</v>
      </c>
      <c r="J98" s="9" t="s">
        <v>315</v>
      </c>
      <c r="K98" s="9" t="s">
        <v>301</v>
      </c>
      <c r="L98" s="11">
        <v>85308</v>
      </c>
    </row>
    <row r="99" spans="1:12" ht="12.65" customHeight="1" x14ac:dyDescent="0.3">
      <c r="A99" s="9" t="s">
        <v>4594</v>
      </c>
      <c r="B99" s="9" t="s">
        <v>4642</v>
      </c>
      <c r="C99" s="9" t="s">
        <v>4433</v>
      </c>
      <c r="D99" s="9" t="s">
        <v>4554</v>
      </c>
      <c r="E99" s="9" t="s">
        <v>4643</v>
      </c>
      <c r="F99" s="9" t="str">
        <f t="shared" si="1"/>
        <v>Michael Luck</v>
      </c>
      <c r="G99" s="9" t="s">
        <v>4598</v>
      </c>
      <c r="H99" s="10">
        <v>4808976247</v>
      </c>
      <c r="I99" s="9" t="s">
        <v>4644</v>
      </c>
      <c r="J99" s="9" t="s">
        <v>4645</v>
      </c>
      <c r="K99" s="9" t="s">
        <v>405</v>
      </c>
      <c r="L99" s="11">
        <v>85283</v>
      </c>
    </row>
    <row r="100" spans="1:12" ht="12.65" customHeight="1" x14ac:dyDescent="0.3">
      <c r="A100" s="9" t="s">
        <v>4594</v>
      </c>
      <c r="B100" s="9" t="s">
        <v>4646</v>
      </c>
      <c r="C100" s="9" t="s">
        <v>4433</v>
      </c>
      <c r="D100" s="9" t="s">
        <v>4647</v>
      </c>
      <c r="E100" s="9" t="s">
        <v>4648</v>
      </c>
      <c r="F100" s="9" t="str">
        <f t="shared" si="1"/>
        <v>Emily Childress</v>
      </c>
      <c r="G100" s="9" t="s">
        <v>4598</v>
      </c>
      <c r="H100" s="10">
        <v>6023431270</v>
      </c>
      <c r="I100" s="9" t="s">
        <v>4649</v>
      </c>
      <c r="J100" s="9" t="s">
        <v>4650</v>
      </c>
      <c r="K100" s="9" t="s">
        <v>129</v>
      </c>
      <c r="L100" s="11">
        <v>85008</v>
      </c>
    </row>
    <row r="101" spans="1:12" ht="12.65" customHeight="1" x14ac:dyDescent="0.3">
      <c r="A101" s="9" t="s">
        <v>4594</v>
      </c>
      <c r="B101" s="9" t="s">
        <v>316</v>
      </c>
      <c r="C101" s="9" t="s">
        <v>4433</v>
      </c>
      <c r="D101" s="9" t="s">
        <v>4651</v>
      </c>
      <c r="E101" s="9" t="s">
        <v>4652</v>
      </c>
      <c r="F101" s="9" t="str">
        <f t="shared" si="1"/>
        <v>Sarah Cornwell</v>
      </c>
      <c r="G101" s="9" t="s">
        <v>4598</v>
      </c>
      <c r="H101" s="10">
        <v>6239369020</v>
      </c>
      <c r="I101" s="9" t="s">
        <v>4653</v>
      </c>
      <c r="J101" s="9" t="s">
        <v>4654</v>
      </c>
      <c r="K101" s="9" t="s">
        <v>309</v>
      </c>
      <c r="L101" s="11">
        <v>85323</v>
      </c>
    </row>
    <row r="102" spans="1:12" ht="12.65" customHeight="1" x14ac:dyDescent="0.3">
      <c r="A102" s="9" t="s">
        <v>918</v>
      </c>
      <c r="B102" s="9" t="s">
        <v>4655</v>
      </c>
      <c r="C102" s="9" t="s">
        <v>4432</v>
      </c>
      <c r="D102" s="9" t="s">
        <v>4656</v>
      </c>
      <c r="E102" s="9" t="s">
        <v>4657</v>
      </c>
      <c r="F102" s="9" t="str">
        <f t="shared" si="1"/>
        <v>Linda Kovacs</v>
      </c>
      <c r="G102" s="9" t="s">
        <v>480</v>
      </c>
      <c r="H102" s="10">
        <v>5203257005</v>
      </c>
      <c r="I102" s="9" t="s">
        <v>4658</v>
      </c>
      <c r="J102" s="9" t="s">
        <v>919</v>
      </c>
      <c r="K102" s="9" t="s">
        <v>18</v>
      </c>
      <c r="L102" s="11">
        <v>85719</v>
      </c>
    </row>
    <row r="103" spans="1:12" ht="12.65" customHeight="1" x14ac:dyDescent="0.3">
      <c r="A103" s="9" t="s">
        <v>1441</v>
      </c>
      <c r="B103" s="9" t="s">
        <v>4659</v>
      </c>
      <c r="C103" s="9" t="s">
        <v>4432</v>
      </c>
      <c r="D103" s="9" t="s">
        <v>4660</v>
      </c>
      <c r="E103" s="9" t="s">
        <v>4661</v>
      </c>
      <c r="F103" s="9" t="str">
        <f t="shared" si="1"/>
        <v>KENIA MORALES</v>
      </c>
      <c r="G103" s="9" t="s">
        <v>1442</v>
      </c>
      <c r="H103" s="10">
        <v>9282577643</v>
      </c>
      <c r="I103" s="9" t="s">
        <v>1443</v>
      </c>
      <c r="J103" s="9" t="s">
        <v>4662</v>
      </c>
      <c r="K103" s="9" t="s">
        <v>4663</v>
      </c>
      <c r="L103" s="11">
        <v>85364</v>
      </c>
    </row>
    <row r="104" spans="1:12" ht="12.65" customHeight="1" x14ac:dyDescent="0.3">
      <c r="A104" s="9" t="s">
        <v>1441</v>
      </c>
      <c r="B104" s="9" t="s">
        <v>1444</v>
      </c>
      <c r="C104" s="9" t="s">
        <v>4432</v>
      </c>
      <c r="D104" s="9" t="s">
        <v>4664</v>
      </c>
      <c r="E104" s="9" t="s">
        <v>4665</v>
      </c>
      <c r="F104" s="9" t="str">
        <f t="shared" si="1"/>
        <v>Kenia Morales</v>
      </c>
      <c r="G104" s="9" t="s">
        <v>470</v>
      </c>
      <c r="H104" s="10">
        <v>9282577643</v>
      </c>
      <c r="I104" s="9" t="s">
        <v>1445</v>
      </c>
      <c r="J104" s="9" t="s">
        <v>4666</v>
      </c>
      <c r="K104" s="9" t="s">
        <v>439</v>
      </c>
      <c r="L104" s="11">
        <v>85364</v>
      </c>
    </row>
    <row r="105" spans="1:12" ht="12.65" customHeight="1" x14ac:dyDescent="0.3">
      <c r="A105" s="9" t="s">
        <v>4667</v>
      </c>
      <c r="B105" s="9" t="s">
        <v>4668</v>
      </c>
      <c r="C105" s="9" t="s">
        <v>4433</v>
      </c>
      <c r="D105" s="9" t="s">
        <v>4669</v>
      </c>
      <c r="E105" s="9" t="s">
        <v>4670</v>
      </c>
      <c r="F105" s="9" t="str">
        <f t="shared" si="1"/>
        <v>Lucia Guerra</v>
      </c>
      <c r="G105" s="9" t="s">
        <v>4671</v>
      </c>
      <c r="H105" s="10">
        <v>6239253421</v>
      </c>
      <c r="I105" s="9" t="s">
        <v>4672</v>
      </c>
      <c r="J105" s="9" t="s">
        <v>4673</v>
      </c>
      <c r="K105" s="9" t="s">
        <v>330</v>
      </c>
      <c r="L105" s="11" t="str">
        <f t="shared" ref="L105:L112" si="2">"85326"</f>
        <v>85326</v>
      </c>
    </row>
    <row r="106" spans="1:12" ht="12.65" customHeight="1" x14ac:dyDescent="0.3">
      <c r="A106" s="9" t="s">
        <v>4667</v>
      </c>
      <c r="B106" s="9" t="s">
        <v>4674</v>
      </c>
      <c r="C106" s="9" t="s">
        <v>4433</v>
      </c>
      <c r="D106" s="9" t="s">
        <v>4669</v>
      </c>
      <c r="E106" s="9" t="s">
        <v>4670</v>
      </c>
      <c r="F106" s="9" t="str">
        <f t="shared" si="1"/>
        <v>Lucia Guerra</v>
      </c>
      <c r="G106" s="9" t="s">
        <v>1627</v>
      </c>
      <c r="H106" s="10">
        <v>6239253400</v>
      </c>
      <c r="I106" s="9" t="s">
        <v>4672</v>
      </c>
      <c r="J106" s="9" t="s">
        <v>4675</v>
      </c>
      <c r="K106" s="9" t="s">
        <v>330</v>
      </c>
      <c r="L106" s="11" t="str">
        <f t="shared" si="2"/>
        <v>85326</v>
      </c>
    </row>
    <row r="107" spans="1:12" ht="12.65" customHeight="1" x14ac:dyDescent="0.3">
      <c r="A107" s="9" t="s">
        <v>4667</v>
      </c>
      <c r="B107" s="9" t="s">
        <v>4676</v>
      </c>
      <c r="C107" s="9" t="s">
        <v>4433</v>
      </c>
      <c r="D107" s="9" t="s">
        <v>4669</v>
      </c>
      <c r="E107" s="9" t="s">
        <v>4670</v>
      </c>
      <c r="F107" s="9" t="str">
        <f t="shared" si="1"/>
        <v>Lucia Guerra</v>
      </c>
      <c r="G107" s="9" t="s">
        <v>1627</v>
      </c>
      <c r="H107" s="10">
        <v>6239253421</v>
      </c>
      <c r="I107" s="9" t="s">
        <v>4677</v>
      </c>
      <c r="J107" s="9" t="s">
        <v>4678</v>
      </c>
      <c r="K107" s="9" t="s">
        <v>330</v>
      </c>
      <c r="L107" s="11" t="str">
        <f t="shared" si="2"/>
        <v>85326</v>
      </c>
    </row>
    <row r="108" spans="1:12" ht="12.65" customHeight="1" x14ac:dyDescent="0.3">
      <c r="A108" s="9" t="s">
        <v>4667</v>
      </c>
      <c r="B108" s="9" t="s">
        <v>4679</v>
      </c>
      <c r="C108" s="9" t="s">
        <v>4433</v>
      </c>
      <c r="D108" s="9" t="s">
        <v>4669</v>
      </c>
      <c r="E108" s="9" t="s">
        <v>4670</v>
      </c>
      <c r="F108" s="9" t="str">
        <f t="shared" si="1"/>
        <v>Lucia Guerra</v>
      </c>
      <c r="G108" s="9" t="s">
        <v>1627</v>
      </c>
      <c r="H108" s="10">
        <v>6239253400</v>
      </c>
      <c r="I108" s="9" t="s">
        <v>4672</v>
      </c>
      <c r="J108" s="9" t="s">
        <v>4680</v>
      </c>
      <c r="K108" s="9" t="s">
        <v>330</v>
      </c>
      <c r="L108" s="11" t="str">
        <f t="shared" si="2"/>
        <v>85326</v>
      </c>
    </row>
    <row r="109" spans="1:12" ht="12.65" customHeight="1" x14ac:dyDescent="0.3">
      <c r="A109" s="9" t="s">
        <v>4667</v>
      </c>
      <c r="B109" s="9" t="s">
        <v>4681</v>
      </c>
      <c r="C109" s="9" t="s">
        <v>4433</v>
      </c>
      <c r="D109" s="9" t="s">
        <v>4669</v>
      </c>
      <c r="E109" s="9" t="s">
        <v>4670</v>
      </c>
      <c r="F109" s="9" t="str">
        <f t="shared" si="1"/>
        <v>Lucia Guerra</v>
      </c>
      <c r="G109" s="9" t="s">
        <v>1627</v>
      </c>
      <c r="H109" s="10">
        <v>6239253400</v>
      </c>
      <c r="I109" s="9" t="s">
        <v>4672</v>
      </c>
      <c r="J109" s="9" t="s">
        <v>4682</v>
      </c>
      <c r="K109" s="9" t="s">
        <v>330</v>
      </c>
      <c r="L109" s="11" t="str">
        <f t="shared" si="2"/>
        <v>85326</v>
      </c>
    </row>
    <row r="110" spans="1:12" ht="12.65" customHeight="1" x14ac:dyDescent="0.3">
      <c r="A110" s="9" t="s">
        <v>4667</v>
      </c>
      <c r="B110" s="9" t="s">
        <v>4683</v>
      </c>
      <c r="C110" s="9" t="s">
        <v>4433</v>
      </c>
      <c r="D110" s="9" t="s">
        <v>4669</v>
      </c>
      <c r="E110" s="9" t="s">
        <v>4670</v>
      </c>
      <c r="F110" s="9" t="str">
        <f t="shared" si="1"/>
        <v>Lucia Guerra</v>
      </c>
      <c r="G110" s="9" t="s">
        <v>1627</v>
      </c>
      <c r="H110" s="10">
        <v>6239253421</v>
      </c>
      <c r="I110" s="9" t="s">
        <v>4672</v>
      </c>
      <c r="J110" s="9" t="s">
        <v>4684</v>
      </c>
      <c r="K110" s="9" t="s">
        <v>330</v>
      </c>
      <c r="L110" s="11" t="str">
        <f t="shared" si="2"/>
        <v>85326</v>
      </c>
    </row>
    <row r="111" spans="1:12" ht="12.65" customHeight="1" x14ac:dyDescent="0.3">
      <c r="A111" s="9" t="s">
        <v>4667</v>
      </c>
      <c r="B111" s="9" t="s">
        <v>4685</v>
      </c>
      <c r="C111" s="9" t="s">
        <v>4433</v>
      </c>
      <c r="D111" s="9" t="s">
        <v>4669</v>
      </c>
      <c r="E111" s="9" t="s">
        <v>4670</v>
      </c>
      <c r="F111" s="9" t="str">
        <f t="shared" si="1"/>
        <v>Lucia Guerra</v>
      </c>
      <c r="G111" s="9" t="s">
        <v>1627</v>
      </c>
      <c r="H111" s="10">
        <v>6239253421</v>
      </c>
      <c r="I111" s="9" t="s">
        <v>4672</v>
      </c>
      <c r="J111" s="9" t="s">
        <v>4686</v>
      </c>
      <c r="K111" s="9" t="s">
        <v>330</v>
      </c>
      <c r="L111" s="11" t="str">
        <f t="shared" si="2"/>
        <v>85326</v>
      </c>
    </row>
    <row r="112" spans="1:12" ht="12.65" customHeight="1" x14ac:dyDescent="0.3">
      <c r="A112" s="9" t="s">
        <v>4667</v>
      </c>
      <c r="B112" s="9" t="s">
        <v>4687</v>
      </c>
      <c r="C112" s="9" t="s">
        <v>4433</v>
      </c>
      <c r="D112" s="9" t="s">
        <v>4669</v>
      </c>
      <c r="E112" s="9" t="s">
        <v>4670</v>
      </c>
      <c r="F112" s="9" t="str">
        <f t="shared" si="1"/>
        <v>Lucia Guerra</v>
      </c>
      <c r="G112" s="9" t="s">
        <v>1627</v>
      </c>
      <c r="H112" s="10">
        <v>6239253400</v>
      </c>
      <c r="I112" s="9" t="s">
        <v>4672</v>
      </c>
      <c r="J112" s="9" t="s">
        <v>4688</v>
      </c>
      <c r="K112" s="9" t="s">
        <v>330</v>
      </c>
      <c r="L112" s="11" t="str">
        <f t="shared" si="2"/>
        <v>85326</v>
      </c>
    </row>
    <row r="113" spans="1:12" ht="12.65" customHeight="1" x14ac:dyDescent="0.3">
      <c r="A113" s="9" t="s">
        <v>1251</v>
      </c>
      <c r="B113" s="9" t="s">
        <v>1252</v>
      </c>
      <c r="C113" s="9" t="s">
        <v>4432</v>
      </c>
      <c r="D113" s="9" t="s">
        <v>4689</v>
      </c>
      <c r="E113" s="9" t="s">
        <v>4690</v>
      </c>
      <c r="F113" s="9" t="str">
        <f t="shared" si="1"/>
        <v>Humberto Montero</v>
      </c>
      <c r="G113" s="9" t="s">
        <v>480</v>
      </c>
      <c r="H113" s="10">
        <v>9287834677</v>
      </c>
      <c r="I113" s="9" t="s">
        <v>1253</v>
      </c>
      <c r="J113" s="9" t="s">
        <v>1254</v>
      </c>
      <c r="K113" s="9" t="s">
        <v>439</v>
      </c>
      <c r="L113" s="11">
        <v>85364</v>
      </c>
    </row>
    <row r="114" spans="1:12" ht="12.65" customHeight="1" x14ac:dyDescent="0.3">
      <c r="A114" s="9" t="s">
        <v>464</v>
      </c>
      <c r="B114" s="9" t="s">
        <v>465</v>
      </c>
      <c r="C114" s="9" t="s">
        <v>4432</v>
      </c>
      <c r="D114" s="9" t="s">
        <v>4691</v>
      </c>
      <c r="E114" s="9" t="s">
        <v>4692</v>
      </c>
      <c r="F114" s="9" t="str">
        <f t="shared" si="1"/>
        <v>RON LUTOSTANSKI</v>
      </c>
      <c r="G114" s="9" t="s">
        <v>466</v>
      </c>
      <c r="H114" s="10">
        <v>4809695464</v>
      </c>
      <c r="I114" s="9" t="s">
        <v>467</v>
      </c>
      <c r="J114" s="9" t="s">
        <v>468</v>
      </c>
      <c r="K114" s="9" t="s">
        <v>320</v>
      </c>
      <c r="L114" s="11">
        <v>85204</v>
      </c>
    </row>
    <row r="115" spans="1:12" ht="12.65" customHeight="1" x14ac:dyDescent="0.3">
      <c r="A115" s="9" t="s">
        <v>925</v>
      </c>
      <c r="B115" s="9" t="s">
        <v>926</v>
      </c>
      <c r="C115" s="9" t="s">
        <v>4432</v>
      </c>
      <c r="D115" s="9" t="s">
        <v>4540</v>
      </c>
      <c r="E115" s="9" t="s">
        <v>4541</v>
      </c>
      <c r="F115" s="9" t="str">
        <f t="shared" si="1"/>
        <v>Debra White</v>
      </c>
      <c r="G115" s="9" t="s">
        <v>4693</v>
      </c>
      <c r="H115" s="10">
        <v>6023219788</v>
      </c>
      <c r="I115" s="9" t="s">
        <v>850</v>
      </c>
      <c r="J115" s="9" t="s">
        <v>927</v>
      </c>
      <c r="K115" s="9" t="s">
        <v>408</v>
      </c>
      <c r="L115" s="11">
        <v>85282</v>
      </c>
    </row>
    <row r="116" spans="1:12" ht="12.65" customHeight="1" x14ac:dyDescent="0.3">
      <c r="A116" s="9" t="s">
        <v>848</v>
      </c>
      <c r="B116" s="9" t="s">
        <v>849</v>
      </c>
      <c r="C116" s="9" t="s">
        <v>4432</v>
      </c>
      <c r="D116" s="9" t="s">
        <v>4540</v>
      </c>
      <c r="E116" s="9" t="s">
        <v>4541</v>
      </c>
      <c r="F116" s="9" t="str">
        <f t="shared" si="1"/>
        <v>Debra White</v>
      </c>
      <c r="G116" s="9" t="s">
        <v>4693</v>
      </c>
      <c r="H116" s="10">
        <v>6022796970</v>
      </c>
      <c r="I116" s="9" t="s">
        <v>850</v>
      </c>
      <c r="J116" s="9" t="s">
        <v>851</v>
      </c>
      <c r="K116" s="9" t="s">
        <v>129</v>
      </c>
      <c r="L116" s="11">
        <v>85040</v>
      </c>
    </row>
    <row r="117" spans="1:12" ht="12.65" customHeight="1" x14ac:dyDescent="0.3">
      <c r="A117" s="9" t="s">
        <v>617</v>
      </c>
      <c r="B117" s="9" t="s">
        <v>4694</v>
      </c>
      <c r="C117" s="9" t="s">
        <v>4432</v>
      </c>
      <c r="D117" s="9" t="s">
        <v>4695</v>
      </c>
      <c r="E117" s="9" t="s">
        <v>4696</v>
      </c>
      <c r="F117" s="9" t="str">
        <f t="shared" si="1"/>
        <v>Vivian Pena</v>
      </c>
      <c r="G117" s="9" t="s">
        <v>297</v>
      </c>
      <c r="H117" s="10">
        <v>5207902511</v>
      </c>
      <c r="I117" s="9" t="s">
        <v>4697</v>
      </c>
      <c r="J117" s="9" t="s">
        <v>618</v>
      </c>
      <c r="K117" s="9" t="s">
        <v>18</v>
      </c>
      <c r="L117" s="11">
        <v>85711</v>
      </c>
    </row>
    <row r="118" spans="1:12" ht="12.65" customHeight="1" x14ac:dyDescent="0.3">
      <c r="A118" s="9" t="s">
        <v>617</v>
      </c>
      <c r="B118" s="9" t="s">
        <v>619</v>
      </c>
      <c r="C118" s="9" t="s">
        <v>4432</v>
      </c>
      <c r="D118" s="9" t="s">
        <v>4698</v>
      </c>
      <c r="E118" s="9" t="s">
        <v>4699</v>
      </c>
      <c r="F118" s="9" t="str">
        <f t="shared" si="1"/>
        <v>Ashley Harbaugh</v>
      </c>
      <c r="G118" s="9" t="s">
        <v>620</v>
      </c>
      <c r="H118" s="10">
        <v>6233762344</v>
      </c>
      <c r="I118" s="9" t="s">
        <v>621</v>
      </c>
      <c r="J118" s="9" t="s">
        <v>622</v>
      </c>
      <c r="K118" s="9" t="s">
        <v>307</v>
      </c>
      <c r="L118" s="11">
        <v>85381</v>
      </c>
    </row>
    <row r="119" spans="1:12" ht="12.65" customHeight="1" x14ac:dyDescent="0.3">
      <c r="A119" s="9" t="s">
        <v>4700</v>
      </c>
      <c r="B119" s="9" t="s">
        <v>4701</v>
      </c>
      <c r="C119" s="9" t="s">
        <v>4432</v>
      </c>
      <c r="D119" s="9" t="s">
        <v>4702</v>
      </c>
      <c r="E119" s="9" t="s">
        <v>4703</v>
      </c>
      <c r="F119" s="9" t="str">
        <f t="shared" si="1"/>
        <v>Dawn Payne</v>
      </c>
      <c r="G119" s="9" t="s">
        <v>297</v>
      </c>
      <c r="H119" s="10">
        <v>6022885315</v>
      </c>
      <c r="I119" s="9" t="s">
        <v>4704</v>
      </c>
      <c r="J119" s="9" t="s">
        <v>4705</v>
      </c>
      <c r="K119" s="9" t="s">
        <v>129</v>
      </c>
      <c r="L119" s="11">
        <v>85029</v>
      </c>
    </row>
    <row r="120" spans="1:12" ht="12.65" customHeight="1" x14ac:dyDescent="0.3">
      <c r="A120" s="9" t="s">
        <v>606</v>
      </c>
      <c r="B120" s="9" t="s">
        <v>607</v>
      </c>
      <c r="C120" s="9" t="s">
        <v>4432</v>
      </c>
      <c r="D120" s="9" t="s">
        <v>4706</v>
      </c>
      <c r="E120" s="9" t="s">
        <v>4707</v>
      </c>
      <c r="F120" s="9" t="str">
        <f t="shared" si="1"/>
        <v>Margaret Dexter</v>
      </c>
      <c r="G120" s="9" t="s">
        <v>297</v>
      </c>
      <c r="H120" s="10">
        <v>5208881465</v>
      </c>
      <c r="I120" s="9" t="s">
        <v>4708</v>
      </c>
      <c r="J120" s="9" t="s">
        <v>4709</v>
      </c>
      <c r="K120" s="9" t="s">
        <v>18</v>
      </c>
      <c r="L120" s="11">
        <v>85705</v>
      </c>
    </row>
    <row r="121" spans="1:12" ht="12.65" customHeight="1" x14ac:dyDescent="0.3">
      <c r="A121" s="9" t="s">
        <v>1166</v>
      </c>
      <c r="B121" s="9" t="s">
        <v>1167</v>
      </c>
      <c r="C121" s="9" t="s">
        <v>4432</v>
      </c>
      <c r="D121" s="9" t="s">
        <v>4710</v>
      </c>
      <c r="E121" s="9" t="s">
        <v>4711</v>
      </c>
      <c r="F121" s="9" t="str">
        <f t="shared" si="1"/>
        <v>Tanysha Tice</v>
      </c>
      <c r="G121" s="9" t="s">
        <v>480</v>
      </c>
      <c r="H121" s="10">
        <v>6234352211</v>
      </c>
      <c r="I121" s="9" t="s">
        <v>1168</v>
      </c>
      <c r="J121" s="9" t="s">
        <v>1169</v>
      </c>
      <c r="K121" s="9" t="s">
        <v>301</v>
      </c>
      <c r="L121" s="11">
        <v>85301</v>
      </c>
    </row>
    <row r="122" spans="1:12" ht="12.65" customHeight="1" x14ac:dyDescent="0.3">
      <c r="A122" s="9" t="s">
        <v>1835</v>
      </c>
      <c r="B122" s="9" t="s">
        <v>1842</v>
      </c>
      <c r="C122" s="9" t="s">
        <v>4436</v>
      </c>
      <c r="D122" s="9" t="s">
        <v>4712</v>
      </c>
      <c r="E122" s="9" t="s">
        <v>4713</v>
      </c>
      <c r="F122" s="9" t="str">
        <f t="shared" si="1"/>
        <v>Bonnie Poca</v>
      </c>
      <c r="G122" s="9" t="s">
        <v>457</v>
      </c>
      <c r="H122" s="10">
        <v>6236915730</v>
      </c>
      <c r="I122" s="9" t="s">
        <v>4714</v>
      </c>
      <c r="J122" s="9" t="s">
        <v>4715</v>
      </c>
      <c r="K122" s="9" t="s">
        <v>129</v>
      </c>
      <c r="L122" s="11">
        <v>85035</v>
      </c>
    </row>
    <row r="123" spans="1:12" ht="12.65" customHeight="1" x14ac:dyDescent="0.3">
      <c r="A123" s="9" t="s">
        <v>1835</v>
      </c>
      <c r="B123" s="9" t="s">
        <v>4716</v>
      </c>
      <c r="C123" s="9" t="s">
        <v>4432</v>
      </c>
      <c r="D123" s="9" t="s">
        <v>4712</v>
      </c>
      <c r="E123" s="9" t="s">
        <v>4713</v>
      </c>
      <c r="F123" s="9" t="str">
        <f t="shared" si="1"/>
        <v>Bonnie Poca</v>
      </c>
      <c r="G123" s="9" t="s">
        <v>457</v>
      </c>
      <c r="H123" s="10">
        <v>6236911893</v>
      </c>
      <c r="I123" s="9" t="s">
        <v>4714</v>
      </c>
      <c r="J123" s="9" t="s">
        <v>4717</v>
      </c>
      <c r="K123" s="9" t="s">
        <v>129</v>
      </c>
      <c r="L123" s="11">
        <v>85033</v>
      </c>
    </row>
    <row r="124" spans="1:12" ht="12.65" customHeight="1" x14ac:dyDescent="0.3">
      <c r="A124" s="9" t="s">
        <v>1835</v>
      </c>
      <c r="B124" s="9" t="s">
        <v>1849</v>
      </c>
      <c r="C124" s="9" t="s">
        <v>4433</v>
      </c>
      <c r="D124" s="9" t="s">
        <v>4640</v>
      </c>
      <c r="E124" s="9" t="s">
        <v>4718</v>
      </c>
      <c r="F124" s="9" t="str">
        <f t="shared" si="1"/>
        <v>Martha Cobain</v>
      </c>
      <c r="G124" s="9" t="s">
        <v>457</v>
      </c>
      <c r="H124" s="10">
        <v>6236914130</v>
      </c>
      <c r="I124" s="9" t="s">
        <v>4719</v>
      </c>
      <c r="J124" s="9" t="s">
        <v>1853</v>
      </c>
      <c r="K124" s="9" t="s">
        <v>129</v>
      </c>
      <c r="L124" s="11" t="s">
        <v>1586</v>
      </c>
    </row>
    <row r="125" spans="1:12" ht="12.65" customHeight="1" x14ac:dyDescent="0.3">
      <c r="A125" s="9" t="s">
        <v>1835</v>
      </c>
      <c r="B125" s="9" t="s">
        <v>1899</v>
      </c>
      <c r="C125" s="9" t="s">
        <v>4433</v>
      </c>
      <c r="D125" s="9" t="s">
        <v>4720</v>
      </c>
      <c r="E125" s="9" t="s">
        <v>4721</v>
      </c>
      <c r="F125" s="9" t="str">
        <f t="shared" si="1"/>
        <v>Carmen Lambert</v>
      </c>
      <c r="G125" s="9" t="s">
        <v>457</v>
      </c>
      <c r="H125" s="10">
        <v>6236914430</v>
      </c>
      <c r="I125" s="9" t="s">
        <v>1902</v>
      </c>
      <c r="J125" s="9" t="s">
        <v>1903</v>
      </c>
      <c r="K125" s="9" t="s">
        <v>129</v>
      </c>
      <c r="L125" s="11" t="s">
        <v>1613</v>
      </c>
    </row>
    <row r="126" spans="1:12" ht="12.65" customHeight="1" x14ac:dyDescent="0.3">
      <c r="A126" s="9" t="s">
        <v>1835</v>
      </c>
      <c r="B126" s="9" t="s">
        <v>1889</v>
      </c>
      <c r="C126" s="9" t="s">
        <v>4433</v>
      </c>
      <c r="D126" s="9" t="s">
        <v>4722</v>
      </c>
      <c r="E126" s="9" t="s">
        <v>4723</v>
      </c>
      <c r="F126" s="9" t="str">
        <f t="shared" si="1"/>
        <v>Ludivina Gomez</v>
      </c>
      <c r="G126" s="9" t="s">
        <v>457</v>
      </c>
      <c r="H126" s="10">
        <v>6236914530</v>
      </c>
      <c r="I126" s="9" t="s">
        <v>1892</v>
      </c>
      <c r="J126" s="9" t="s">
        <v>1893</v>
      </c>
      <c r="K126" s="9" t="s">
        <v>129</v>
      </c>
      <c r="L126" s="11" t="s">
        <v>1613</v>
      </c>
    </row>
    <row r="127" spans="1:12" ht="12.65" customHeight="1" x14ac:dyDescent="0.3">
      <c r="A127" s="9" t="s">
        <v>1835</v>
      </c>
      <c r="B127" s="9" t="s">
        <v>1854</v>
      </c>
      <c r="C127" s="9" t="s">
        <v>4433</v>
      </c>
      <c r="D127" s="9" t="s">
        <v>4614</v>
      </c>
      <c r="E127" s="9" t="s">
        <v>4724</v>
      </c>
      <c r="F127" s="9" t="str">
        <f t="shared" si="1"/>
        <v>Maria Fuentes</v>
      </c>
      <c r="G127" s="9" t="s">
        <v>457</v>
      </c>
      <c r="H127" s="10">
        <v>6236914830</v>
      </c>
      <c r="I127" s="9" t="s">
        <v>1857</v>
      </c>
      <c r="J127" s="9" t="s">
        <v>1858</v>
      </c>
      <c r="K127" s="9" t="s">
        <v>129</v>
      </c>
      <c r="L127" s="11" t="s">
        <v>1625</v>
      </c>
    </row>
    <row r="128" spans="1:12" ht="12.65" customHeight="1" x14ac:dyDescent="0.3">
      <c r="A128" s="9" t="s">
        <v>1835</v>
      </c>
      <c r="B128" s="9" t="s">
        <v>1869</v>
      </c>
      <c r="C128" s="9" t="s">
        <v>4433</v>
      </c>
      <c r="D128" s="9" t="s">
        <v>4725</v>
      </c>
      <c r="E128" s="9" t="s">
        <v>4726</v>
      </c>
      <c r="F128" s="9" t="str">
        <f t="shared" si="1"/>
        <v>Bernardina Rodriguez</v>
      </c>
      <c r="G128" s="9" t="s">
        <v>457</v>
      </c>
      <c r="H128" s="10">
        <v>6236915030</v>
      </c>
      <c r="I128" s="9" t="s">
        <v>4727</v>
      </c>
      <c r="J128" s="9" t="s">
        <v>1873</v>
      </c>
      <c r="K128" s="9" t="s">
        <v>129</v>
      </c>
      <c r="L128" s="11" t="s">
        <v>1625</v>
      </c>
    </row>
    <row r="129" spans="1:12" ht="12.65" customHeight="1" x14ac:dyDescent="0.3">
      <c r="A129" s="9" t="s">
        <v>1835</v>
      </c>
      <c r="B129" s="9" t="s">
        <v>1884</v>
      </c>
      <c r="C129" s="9" t="s">
        <v>4433</v>
      </c>
      <c r="D129" s="9" t="s">
        <v>4728</v>
      </c>
      <c r="E129" s="9" t="s">
        <v>4729</v>
      </c>
      <c r="F129" s="9" t="str">
        <f t="shared" si="1"/>
        <v>Leticia Pacheco</v>
      </c>
      <c r="G129" s="9" t="s">
        <v>457</v>
      </c>
      <c r="H129" s="10">
        <v>6236915230</v>
      </c>
      <c r="I129" s="9" t="s">
        <v>4730</v>
      </c>
      <c r="J129" s="9" t="s">
        <v>1888</v>
      </c>
      <c r="K129" s="9" t="s">
        <v>129</v>
      </c>
      <c r="L129" s="11" t="s">
        <v>1613</v>
      </c>
    </row>
    <row r="130" spans="1:12" ht="12.65" customHeight="1" x14ac:dyDescent="0.3">
      <c r="A130" s="9" t="s">
        <v>1835</v>
      </c>
      <c r="B130" s="9" t="s">
        <v>1913</v>
      </c>
      <c r="C130" s="9" t="s">
        <v>4433</v>
      </c>
      <c r="D130" s="9" t="s">
        <v>4731</v>
      </c>
      <c r="E130" s="9" t="s">
        <v>4732</v>
      </c>
      <c r="F130" s="9" t="str">
        <f t="shared" si="1"/>
        <v>Susan Lemerond</v>
      </c>
      <c r="G130" s="9" t="s">
        <v>457</v>
      </c>
      <c r="H130" s="10">
        <v>6236915530</v>
      </c>
      <c r="I130" s="9" t="s">
        <v>4733</v>
      </c>
      <c r="J130" s="9" t="s">
        <v>1917</v>
      </c>
      <c r="K130" s="9" t="s">
        <v>129</v>
      </c>
      <c r="L130" s="11" t="s">
        <v>1586</v>
      </c>
    </row>
    <row r="131" spans="1:12" ht="12.65" customHeight="1" x14ac:dyDescent="0.3">
      <c r="A131" s="9" t="s">
        <v>1835</v>
      </c>
      <c r="B131" s="9" t="s">
        <v>1942</v>
      </c>
      <c r="C131" s="9" t="s">
        <v>4433</v>
      </c>
      <c r="D131" s="9" t="s">
        <v>4614</v>
      </c>
      <c r="E131" s="9" t="s">
        <v>4734</v>
      </c>
      <c r="F131" s="9" t="str">
        <f t="shared" si="1"/>
        <v>Maria Manriquez</v>
      </c>
      <c r="G131" s="9" t="s">
        <v>457</v>
      </c>
      <c r="H131" s="10">
        <v>6236915830</v>
      </c>
      <c r="I131" s="9" t="s">
        <v>4735</v>
      </c>
      <c r="J131" s="9" t="s">
        <v>1946</v>
      </c>
      <c r="K131" s="9" t="s">
        <v>129</v>
      </c>
      <c r="L131" s="11" t="s">
        <v>1613</v>
      </c>
    </row>
    <row r="132" spans="1:12" ht="12.65" customHeight="1" x14ac:dyDescent="0.3">
      <c r="A132" s="9" t="s">
        <v>1835</v>
      </c>
      <c r="B132" s="9" t="s">
        <v>1874</v>
      </c>
      <c r="C132" s="9" t="s">
        <v>4433</v>
      </c>
      <c r="D132" s="9" t="s">
        <v>4614</v>
      </c>
      <c r="E132" s="9" t="s">
        <v>4736</v>
      </c>
      <c r="F132" s="9" t="str">
        <f t="shared" si="1"/>
        <v>Maria Yanez</v>
      </c>
      <c r="G132" s="9" t="s">
        <v>457</v>
      </c>
      <c r="H132" s="10">
        <v>6236911530</v>
      </c>
      <c r="I132" s="9" t="s">
        <v>4737</v>
      </c>
      <c r="J132" s="9" t="s">
        <v>1878</v>
      </c>
      <c r="K132" s="9" t="s">
        <v>129</v>
      </c>
      <c r="L132" s="11" t="s">
        <v>1613</v>
      </c>
    </row>
    <row r="133" spans="1:12" ht="12.65" customHeight="1" x14ac:dyDescent="0.3">
      <c r="A133" s="9" t="s">
        <v>1835</v>
      </c>
      <c r="B133" s="9" t="s">
        <v>1836</v>
      </c>
      <c r="C133" s="9" t="s">
        <v>4433</v>
      </c>
      <c r="D133" s="9" t="s">
        <v>4738</v>
      </c>
      <c r="E133" s="9" t="s">
        <v>4739</v>
      </c>
      <c r="F133" s="9" t="str">
        <f t="shared" si="1"/>
        <v>Lorena Ramirez</v>
      </c>
      <c r="G133" s="9" t="s">
        <v>2593</v>
      </c>
      <c r="H133" s="10">
        <v>6236911730</v>
      </c>
      <c r="I133" s="9" t="s">
        <v>1911</v>
      </c>
      <c r="J133" s="9" t="s">
        <v>1841</v>
      </c>
      <c r="K133" s="9" t="s">
        <v>129</v>
      </c>
      <c r="L133" s="11" t="s">
        <v>1625</v>
      </c>
    </row>
    <row r="134" spans="1:12" ht="12.65" customHeight="1" x14ac:dyDescent="0.3">
      <c r="A134" s="9" t="s">
        <v>1835</v>
      </c>
      <c r="B134" s="9" t="s">
        <v>1904</v>
      </c>
      <c r="C134" s="9" t="s">
        <v>4433</v>
      </c>
      <c r="D134" s="9" t="s">
        <v>4627</v>
      </c>
      <c r="E134" s="9" t="s">
        <v>4740</v>
      </c>
      <c r="F134" s="9" t="str">
        <f t="shared" si="1"/>
        <v>Jocelyn Hernandez</v>
      </c>
      <c r="G134" s="9" t="s">
        <v>1906</v>
      </c>
      <c r="H134" s="10">
        <v>6236913130</v>
      </c>
      <c r="I134" s="9" t="s">
        <v>4741</v>
      </c>
      <c r="J134" s="9" t="s">
        <v>1909</v>
      </c>
      <c r="K134" s="9" t="s">
        <v>129</v>
      </c>
      <c r="L134" s="11" t="s">
        <v>1586</v>
      </c>
    </row>
    <row r="135" spans="1:12" ht="12.65" customHeight="1" x14ac:dyDescent="0.3">
      <c r="A135" s="9" t="s">
        <v>1835</v>
      </c>
      <c r="B135" s="9" t="s">
        <v>1923</v>
      </c>
      <c r="C135" s="9" t="s">
        <v>4433</v>
      </c>
      <c r="D135" s="9" t="s">
        <v>4742</v>
      </c>
      <c r="E135" s="9" t="s">
        <v>4743</v>
      </c>
      <c r="F135" s="9" t="str">
        <f t="shared" ref="F135:F198" si="3">D135&amp;" "&amp;E135</f>
        <v>Yovana Jimenez</v>
      </c>
      <c r="G135" s="9" t="s">
        <v>1925</v>
      </c>
      <c r="H135" s="10">
        <v>6236915330</v>
      </c>
      <c r="I135" s="9" t="s">
        <v>4744</v>
      </c>
      <c r="J135" s="9" t="s">
        <v>1928</v>
      </c>
      <c r="K135" s="9" t="s">
        <v>129</v>
      </c>
      <c r="L135" s="11" t="s">
        <v>1586</v>
      </c>
    </row>
    <row r="136" spans="1:12" ht="12.65" customHeight="1" x14ac:dyDescent="0.3">
      <c r="A136" s="9" t="s">
        <v>768</v>
      </c>
      <c r="B136" s="9" t="s">
        <v>4745</v>
      </c>
      <c r="C136" s="9" t="s">
        <v>4432</v>
      </c>
      <c r="D136" s="9" t="s">
        <v>4746</v>
      </c>
      <c r="E136" s="9" t="s">
        <v>4747</v>
      </c>
      <c r="F136" s="9" t="str">
        <f t="shared" si="3"/>
        <v>Brenda Beadling</v>
      </c>
      <c r="G136" s="9" t="s">
        <v>297</v>
      </c>
      <c r="H136" s="10">
        <v>5203446678</v>
      </c>
      <c r="I136" s="9" t="s">
        <v>4748</v>
      </c>
      <c r="J136" s="9" t="s">
        <v>769</v>
      </c>
      <c r="K136" s="9" t="s">
        <v>18</v>
      </c>
      <c r="L136" s="11">
        <v>85705</v>
      </c>
    </row>
    <row r="137" spans="1:12" ht="12.65" customHeight="1" x14ac:dyDescent="0.3">
      <c r="A137" s="9" t="s">
        <v>4749</v>
      </c>
      <c r="B137" s="9" t="s">
        <v>4750</v>
      </c>
      <c r="C137" s="9" t="s">
        <v>4433</v>
      </c>
      <c r="D137" s="9" t="s">
        <v>4751</v>
      </c>
      <c r="E137" s="9" t="s">
        <v>4752</v>
      </c>
      <c r="F137" s="9" t="str">
        <f t="shared" si="3"/>
        <v>Tammy Darang</v>
      </c>
      <c r="G137" s="9" t="s">
        <v>4753</v>
      </c>
      <c r="H137" s="10">
        <v>5208769400</v>
      </c>
      <c r="I137" s="9" t="s">
        <v>4754</v>
      </c>
      <c r="J137" s="9" t="s">
        <v>4755</v>
      </c>
      <c r="K137" s="9" t="s">
        <v>264</v>
      </c>
      <c r="L137" s="11" t="str">
        <f>"85122"</f>
        <v>85122</v>
      </c>
    </row>
    <row r="138" spans="1:12" ht="12.65" customHeight="1" x14ac:dyDescent="0.3">
      <c r="A138" s="9" t="s">
        <v>4749</v>
      </c>
      <c r="B138" s="9" t="s">
        <v>4756</v>
      </c>
      <c r="C138" s="9" t="s">
        <v>4433</v>
      </c>
      <c r="D138" s="9" t="s">
        <v>4751</v>
      </c>
      <c r="E138" s="9" t="s">
        <v>4752</v>
      </c>
      <c r="F138" s="9" t="str">
        <f t="shared" si="3"/>
        <v>Tammy Darang</v>
      </c>
      <c r="G138" s="9" t="s">
        <v>4753</v>
      </c>
      <c r="H138" s="10">
        <v>5208769400</v>
      </c>
      <c r="I138" s="9" t="s">
        <v>4754</v>
      </c>
      <c r="J138" s="9" t="s">
        <v>4757</v>
      </c>
      <c r="K138" s="9" t="s">
        <v>264</v>
      </c>
      <c r="L138" s="11" t="str">
        <f>"85122"</f>
        <v>85122</v>
      </c>
    </row>
    <row r="139" spans="1:12" ht="12.65" customHeight="1" x14ac:dyDescent="0.3">
      <c r="A139" s="9" t="s">
        <v>1518</v>
      </c>
      <c r="B139" s="9" t="s">
        <v>1518</v>
      </c>
      <c r="C139" s="9" t="s">
        <v>4432</v>
      </c>
      <c r="D139" s="9" t="s">
        <v>4527</v>
      </c>
      <c r="E139" s="9" t="s">
        <v>4758</v>
      </c>
      <c r="F139" s="9" t="str">
        <f t="shared" si="3"/>
        <v>David Andraux</v>
      </c>
      <c r="G139" s="9" t="s">
        <v>449</v>
      </c>
      <c r="H139" s="10">
        <v>5204060274</v>
      </c>
      <c r="I139" s="9" t="s">
        <v>1519</v>
      </c>
      <c r="J139" s="9" t="s">
        <v>4759</v>
      </c>
      <c r="K139" s="9" t="s">
        <v>4760</v>
      </c>
      <c r="L139" s="11">
        <v>85713</v>
      </c>
    </row>
    <row r="140" spans="1:12" ht="12.65" customHeight="1" x14ac:dyDescent="0.3">
      <c r="A140" s="9" t="s">
        <v>1173</v>
      </c>
      <c r="B140" s="9" t="s">
        <v>1174</v>
      </c>
      <c r="C140" s="9" t="s">
        <v>4432</v>
      </c>
      <c r="D140" s="9" t="s">
        <v>4761</v>
      </c>
      <c r="E140" s="9" t="s">
        <v>4762</v>
      </c>
      <c r="F140" s="9" t="str">
        <f t="shared" si="3"/>
        <v>Jack Floriant</v>
      </c>
      <c r="G140" s="9" t="s">
        <v>480</v>
      </c>
      <c r="H140" s="10">
        <v>5206239010</v>
      </c>
      <c r="I140" s="9" t="s">
        <v>1175</v>
      </c>
      <c r="J140" s="9" t="s">
        <v>1176</v>
      </c>
      <c r="K140" s="9" t="s">
        <v>18</v>
      </c>
      <c r="L140" s="11">
        <v>85705</v>
      </c>
    </row>
    <row r="141" spans="1:12" ht="12.65" customHeight="1" x14ac:dyDescent="0.3">
      <c r="A141" s="9" t="s">
        <v>581</v>
      </c>
      <c r="B141" s="9" t="s">
        <v>581</v>
      </c>
      <c r="C141" s="9" t="s">
        <v>4432</v>
      </c>
      <c r="D141" s="9" t="s">
        <v>4763</v>
      </c>
      <c r="E141" s="9" t="s">
        <v>4764</v>
      </c>
      <c r="F141" s="9" t="str">
        <f t="shared" si="3"/>
        <v>Carolyn Lovell</v>
      </c>
      <c r="G141" s="9" t="s">
        <v>297</v>
      </c>
      <c r="H141" s="10">
        <v>5203274791</v>
      </c>
      <c r="I141" s="9" t="s">
        <v>582</v>
      </c>
      <c r="J141" s="9" t="s">
        <v>583</v>
      </c>
      <c r="K141" s="9" t="s">
        <v>18</v>
      </c>
      <c r="L141" s="11">
        <v>85716</v>
      </c>
    </row>
    <row r="142" spans="1:12" ht="12.65" customHeight="1" x14ac:dyDescent="0.3">
      <c r="A142" s="9" t="s">
        <v>325</v>
      </c>
      <c r="B142" s="9" t="s">
        <v>4765</v>
      </c>
      <c r="C142" s="9" t="s">
        <v>4436</v>
      </c>
      <c r="D142" s="9" t="s">
        <v>4766</v>
      </c>
      <c r="E142" s="9" t="s">
        <v>4767</v>
      </c>
      <c r="F142" s="9" t="str">
        <f t="shared" si="3"/>
        <v>Melissa Toscano</v>
      </c>
      <c r="G142" s="9" t="s">
        <v>327</v>
      </c>
      <c r="H142" s="10">
        <v>6024483336</v>
      </c>
      <c r="I142" s="9" t="s">
        <v>328</v>
      </c>
      <c r="J142" s="9" t="s">
        <v>357</v>
      </c>
      <c r="K142" s="9" t="s">
        <v>4768</v>
      </c>
      <c r="L142" s="11">
        <v>85335</v>
      </c>
    </row>
    <row r="143" spans="1:12" ht="12.65" customHeight="1" x14ac:dyDescent="0.3">
      <c r="A143" s="9" t="s">
        <v>325</v>
      </c>
      <c r="B143" s="9" t="s">
        <v>4769</v>
      </c>
      <c r="C143" s="9" t="s">
        <v>4436</v>
      </c>
      <c r="D143" s="9" t="s">
        <v>4766</v>
      </c>
      <c r="E143" s="9" t="s">
        <v>4767</v>
      </c>
      <c r="F143" s="9" t="str">
        <f t="shared" si="3"/>
        <v>Melissa Toscano</v>
      </c>
      <c r="G143" s="9" t="s">
        <v>327</v>
      </c>
      <c r="H143" s="10">
        <v>6024483336</v>
      </c>
      <c r="I143" s="9" t="s">
        <v>4770</v>
      </c>
      <c r="J143" s="9" t="s">
        <v>4771</v>
      </c>
      <c r="K143" s="9" t="s">
        <v>301</v>
      </c>
      <c r="L143" s="11">
        <v>85301</v>
      </c>
    </row>
    <row r="144" spans="1:12" ht="12.65" customHeight="1" x14ac:dyDescent="0.3">
      <c r="A144" s="9" t="s">
        <v>325</v>
      </c>
      <c r="B144" s="9" t="s">
        <v>4772</v>
      </c>
      <c r="C144" s="9" t="s">
        <v>4436</v>
      </c>
      <c r="D144" s="9" t="s">
        <v>4766</v>
      </c>
      <c r="E144" s="9" t="s">
        <v>4767</v>
      </c>
      <c r="F144" s="9" t="str">
        <f t="shared" si="3"/>
        <v>Melissa Toscano</v>
      </c>
      <c r="G144" s="9" t="s">
        <v>327</v>
      </c>
      <c r="H144" s="10">
        <v>6024483336</v>
      </c>
      <c r="I144" s="9" t="s">
        <v>4770</v>
      </c>
      <c r="J144" s="9" t="s">
        <v>4773</v>
      </c>
      <c r="K144" s="9" t="s">
        <v>301</v>
      </c>
      <c r="L144" s="11">
        <v>85301</v>
      </c>
    </row>
    <row r="145" spans="1:12" ht="12.65" customHeight="1" x14ac:dyDescent="0.3">
      <c r="A145" s="9" t="s">
        <v>325</v>
      </c>
      <c r="B145" s="9" t="s">
        <v>4774</v>
      </c>
      <c r="C145" s="9" t="s">
        <v>4436</v>
      </c>
      <c r="D145" s="9" t="s">
        <v>4766</v>
      </c>
      <c r="E145" s="9" t="s">
        <v>4767</v>
      </c>
      <c r="F145" s="9" t="str">
        <f t="shared" si="3"/>
        <v>Melissa Toscano</v>
      </c>
      <c r="G145" s="9" t="s">
        <v>327</v>
      </c>
      <c r="H145" s="10">
        <v>6024483336</v>
      </c>
      <c r="I145" s="9" t="s">
        <v>4770</v>
      </c>
      <c r="J145" s="9" t="s">
        <v>4775</v>
      </c>
      <c r="K145" s="9" t="s">
        <v>301</v>
      </c>
      <c r="L145" s="11">
        <v>85303</v>
      </c>
    </row>
    <row r="146" spans="1:12" ht="12.65" customHeight="1" x14ac:dyDescent="0.3">
      <c r="A146" s="9" t="s">
        <v>325</v>
      </c>
      <c r="B146" s="9" t="s">
        <v>326</v>
      </c>
      <c r="C146" s="9" t="s">
        <v>4436</v>
      </c>
      <c r="D146" s="9" t="s">
        <v>4766</v>
      </c>
      <c r="E146" s="9" t="s">
        <v>4767</v>
      </c>
      <c r="F146" s="9" t="str">
        <f t="shared" si="3"/>
        <v>Melissa Toscano</v>
      </c>
      <c r="G146" s="9" t="s">
        <v>327</v>
      </c>
      <c r="H146" s="10">
        <v>6024483336</v>
      </c>
      <c r="I146" s="9" t="s">
        <v>328</v>
      </c>
      <c r="J146" s="9" t="s">
        <v>329</v>
      </c>
      <c r="K146" s="9" t="s">
        <v>330</v>
      </c>
      <c r="L146" s="11">
        <v>85326</v>
      </c>
    </row>
    <row r="147" spans="1:12" ht="12.65" customHeight="1" x14ac:dyDescent="0.3">
      <c r="A147" s="9" t="s">
        <v>325</v>
      </c>
      <c r="B147" s="9" t="s">
        <v>331</v>
      </c>
      <c r="C147" s="9" t="s">
        <v>4436</v>
      </c>
      <c r="D147" s="9" t="s">
        <v>4766</v>
      </c>
      <c r="E147" s="9" t="s">
        <v>4767</v>
      </c>
      <c r="F147" s="9" t="str">
        <f t="shared" si="3"/>
        <v>Melissa Toscano</v>
      </c>
      <c r="G147" s="9" t="s">
        <v>327</v>
      </c>
      <c r="H147" s="10">
        <v>6024483336</v>
      </c>
      <c r="I147" s="9" t="s">
        <v>328</v>
      </c>
      <c r="J147" s="9" t="s">
        <v>332</v>
      </c>
      <c r="K147" s="9" t="s">
        <v>301</v>
      </c>
      <c r="L147" s="11">
        <v>85301</v>
      </c>
    </row>
    <row r="148" spans="1:12" ht="12.65" customHeight="1" x14ac:dyDescent="0.3">
      <c r="A148" s="9" t="s">
        <v>325</v>
      </c>
      <c r="B148" s="9" t="s">
        <v>333</v>
      </c>
      <c r="C148" s="9" t="s">
        <v>4436</v>
      </c>
      <c r="D148" s="9" t="s">
        <v>4766</v>
      </c>
      <c r="E148" s="9" t="s">
        <v>4767</v>
      </c>
      <c r="F148" s="9" t="str">
        <f t="shared" si="3"/>
        <v>Melissa Toscano</v>
      </c>
      <c r="G148" s="9" t="s">
        <v>327</v>
      </c>
      <c r="H148" s="10">
        <v>6024483336</v>
      </c>
      <c r="I148" s="9" t="s">
        <v>328</v>
      </c>
      <c r="J148" s="9" t="s">
        <v>4776</v>
      </c>
      <c r="K148" s="9" t="s">
        <v>301</v>
      </c>
      <c r="L148" s="11">
        <v>85301</v>
      </c>
    </row>
    <row r="149" spans="1:12" ht="12.65" customHeight="1" x14ac:dyDescent="0.3">
      <c r="A149" s="9" t="s">
        <v>325</v>
      </c>
      <c r="B149" s="9" t="s">
        <v>334</v>
      </c>
      <c r="C149" s="9" t="s">
        <v>4436</v>
      </c>
      <c r="D149" s="9" t="s">
        <v>4766</v>
      </c>
      <c r="E149" s="9" t="s">
        <v>4767</v>
      </c>
      <c r="F149" s="9" t="str">
        <f t="shared" si="3"/>
        <v>Melissa Toscano</v>
      </c>
      <c r="G149" s="9" t="s">
        <v>327</v>
      </c>
      <c r="H149" s="10">
        <v>6024483336</v>
      </c>
      <c r="I149" s="9" t="s">
        <v>328</v>
      </c>
      <c r="J149" s="9" t="s">
        <v>335</v>
      </c>
      <c r="K149" s="9" t="s">
        <v>301</v>
      </c>
      <c r="L149" s="11">
        <v>85301</v>
      </c>
    </row>
    <row r="150" spans="1:12" ht="12.65" customHeight="1" x14ac:dyDescent="0.3">
      <c r="A150" s="9" t="s">
        <v>325</v>
      </c>
      <c r="B150" s="9" t="s">
        <v>336</v>
      </c>
      <c r="C150" s="9" t="s">
        <v>4436</v>
      </c>
      <c r="D150" s="9" t="s">
        <v>4766</v>
      </c>
      <c r="E150" s="9" t="s">
        <v>4767</v>
      </c>
      <c r="F150" s="9" t="str">
        <f t="shared" si="3"/>
        <v>Melissa Toscano</v>
      </c>
      <c r="G150" s="9" t="s">
        <v>327</v>
      </c>
      <c r="H150" s="10">
        <v>6024483336</v>
      </c>
      <c r="I150" s="9" t="s">
        <v>328</v>
      </c>
      <c r="J150" s="9" t="s">
        <v>337</v>
      </c>
      <c r="K150" s="9" t="s">
        <v>301</v>
      </c>
      <c r="L150" s="11">
        <v>85301</v>
      </c>
    </row>
    <row r="151" spans="1:12" ht="12.65" customHeight="1" x14ac:dyDescent="0.3">
      <c r="A151" s="9" t="s">
        <v>325</v>
      </c>
      <c r="B151" s="9" t="s">
        <v>338</v>
      </c>
      <c r="C151" s="9" t="s">
        <v>4436</v>
      </c>
      <c r="D151" s="9" t="s">
        <v>4766</v>
      </c>
      <c r="E151" s="9" t="s">
        <v>4767</v>
      </c>
      <c r="F151" s="9" t="str">
        <f t="shared" si="3"/>
        <v>Melissa Toscano</v>
      </c>
      <c r="G151" s="9" t="s">
        <v>327</v>
      </c>
      <c r="H151" s="10">
        <v>6024483336</v>
      </c>
      <c r="I151" s="9" t="s">
        <v>328</v>
      </c>
      <c r="J151" s="9" t="s">
        <v>339</v>
      </c>
      <c r="K151" s="9" t="s">
        <v>340</v>
      </c>
      <c r="L151" s="11">
        <v>85353</v>
      </c>
    </row>
    <row r="152" spans="1:12" ht="12.65" customHeight="1" x14ac:dyDescent="0.3">
      <c r="A152" s="9" t="s">
        <v>325</v>
      </c>
      <c r="B152" s="9" t="s">
        <v>341</v>
      </c>
      <c r="C152" s="9" t="s">
        <v>4436</v>
      </c>
      <c r="D152" s="9" t="s">
        <v>4766</v>
      </c>
      <c r="E152" s="9" t="s">
        <v>4767</v>
      </c>
      <c r="F152" s="9" t="str">
        <f t="shared" si="3"/>
        <v>Melissa Toscano</v>
      </c>
      <c r="G152" s="9" t="s">
        <v>327</v>
      </c>
      <c r="H152" s="10">
        <v>6024483336</v>
      </c>
      <c r="I152" s="9" t="s">
        <v>328</v>
      </c>
      <c r="J152" s="9" t="s">
        <v>342</v>
      </c>
      <c r="K152" s="9" t="s">
        <v>301</v>
      </c>
      <c r="L152" s="11">
        <v>85303</v>
      </c>
    </row>
    <row r="153" spans="1:12" ht="12.65" customHeight="1" x14ac:dyDescent="0.3">
      <c r="A153" s="9" t="s">
        <v>325</v>
      </c>
      <c r="B153" s="9" t="s">
        <v>343</v>
      </c>
      <c r="C153" s="9" t="s">
        <v>4436</v>
      </c>
      <c r="D153" s="9" t="s">
        <v>4766</v>
      </c>
      <c r="E153" s="9" t="s">
        <v>4767</v>
      </c>
      <c r="F153" s="9" t="str">
        <f t="shared" si="3"/>
        <v>Melissa Toscano</v>
      </c>
      <c r="G153" s="9" t="s">
        <v>327</v>
      </c>
      <c r="H153" s="10">
        <v>6024483336</v>
      </c>
      <c r="I153" s="9" t="s">
        <v>328</v>
      </c>
      <c r="J153" s="9" t="s">
        <v>344</v>
      </c>
      <c r="K153" s="9" t="s">
        <v>301</v>
      </c>
      <c r="L153" s="11">
        <v>85301</v>
      </c>
    </row>
    <row r="154" spans="1:12" ht="12.65" customHeight="1" x14ac:dyDescent="0.3">
      <c r="A154" s="9" t="s">
        <v>325</v>
      </c>
      <c r="B154" s="9" t="s">
        <v>345</v>
      </c>
      <c r="C154" s="9" t="s">
        <v>4436</v>
      </c>
      <c r="D154" s="9" t="s">
        <v>4766</v>
      </c>
      <c r="E154" s="9" t="s">
        <v>4767</v>
      </c>
      <c r="F154" s="9" t="str">
        <f t="shared" si="3"/>
        <v>Melissa Toscano</v>
      </c>
      <c r="G154" s="9" t="s">
        <v>327</v>
      </c>
      <c r="H154" s="10">
        <v>6024483336</v>
      </c>
      <c r="I154" s="9" t="s">
        <v>328</v>
      </c>
      <c r="J154" s="9" t="s">
        <v>346</v>
      </c>
      <c r="K154" s="9" t="s">
        <v>301</v>
      </c>
      <c r="L154" s="11">
        <v>85301</v>
      </c>
    </row>
    <row r="155" spans="1:12" ht="12.65" customHeight="1" x14ac:dyDescent="0.3">
      <c r="A155" s="9" t="s">
        <v>325</v>
      </c>
      <c r="B155" s="9" t="s">
        <v>347</v>
      </c>
      <c r="C155" s="9" t="s">
        <v>4436</v>
      </c>
      <c r="D155" s="9" t="s">
        <v>4766</v>
      </c>
      <c r="E155" s="9" t="s">
        <v>4767</v>
      </c>
      <c r="F155" s="9" t="str">
        <f t="shared" si="3"/>
        <v>Melissa Toscano</v>
      </c>
      <c r="G155" s="9" t="s">
        <v>327</v>
      </c>
      <c r="H155" s="10">
        <v>6024483336</v>
      </c>
      <c r="I155" s="9" t="s">
        <v>328</v>
      </c>
      <c r="J155" s="9" t="s">
        <v>346</v>
      </c>
      <c r="K155" s="9" t="s">
        <v>301</v>
      </c>
      <c r="L155" s="11">
        <v>85345</v>
      </c>
    </row>
    <row r="156" spans="1:12" ht="12.65" customHeight="1" x14ac:dyDescent="0.3">
      <c r="A156" s="9" t="s">
        <v>325</v>
      </c>
      <c r="B156" s="9" t="s">
        <v>4777</v>
      </c>
      <c r="C156" s="9" t="s">
        <v>4436</v>
      </c>
      <c r="D156" s="9" t="s">
        <v>4766</v>
      </c>
      <c r="E156" s="9" t="s">
        <v>4767</v>
      </c>
      <c r="F156" s="9" t="str">
        <f t="shared" si="3"/>
        <v>Melissa Toscano</v>
      </c>
      <c r="G156" s="9" t="s">
        <v>327</v>
      </c>
      <c r="H156" s="10">
        <v>6024483336</v>
      </c>
      <c r="I156" s="9" t="s">
        <v>4770</v>
      </c>
      <c r="J156" s="9" t="s">
        <v>4778</v>
      </c>
      <c r="K156" s="9" t="s">
        <v>301</v>
      </c>
      <c r="L156" s="11">
        <v>85301</v>
      </c>
    </row>
    <row r="157" spans="1:12" ht="12.65" customHeight="1" x14ac:dyDescent="0.3">
      <c r="A157" s="9" t="s">
        <v>325</v>
      </c>
      <c r="B157" s="9" t="s">
        <v>348</v>
      </c>
      <c r="C157" s="9" t="s">
        <v>4436</v>
      </c>
      <c r="D157" s="9" t="s">
        <v>4766</v>
      </c>
      <c r="E157" s="9" t="s">
        <v>4767</v>
      </c>
      <c r="F157" s="9" t="str">
        <f t="shared" si="3"/>
        <v>Melissa Toscano</v>
      </c>
      <c r="G157" s="9" t="s">
        <v>327</v>
      </c>
      <c r="H157" s="10">
        <v>6024483336</v>
      </c>
      <c r="I157" s="9" t="s">
        <v>4770</v>
      </c>
      <c r="J157" s="9" t="s">
        <v>4779</v>
      </c>
      <c r="K157" s="9" t="s">
        <v>301</v>
      </c>
      <c r="L157" s="11">
        <v>85301</v>
      </c>
    </row>
    <row r="158" spans="1:12" ht="12.65" customHeight="1" x14ac:dyDescent="0.3">
      <c r="A158" s="9" t="s">
        <v>325</v>
      </c>
      <c r="B158" s="9" t="s">
        <v>349</v>
      </c>
      <c r="C158" s="9" t="s">
        <v>4436</v>
      </c>
      <c r="D158" s="9" t="s">
        <v>4766</v>
      </c>
      <c r="E158" s="9" t="s">
        <v>4767</v>
      </c>
      <c r="F158" s="9" t="str">
        <f t="shared" si="3"/>
        <v>Melissa Toscano</v>
      </c>
      <c r="G158" s="9" t="s">
        <v>327</v>
      </c>
      <c r="H158" s="10">
        <v>6024483336</v>
      </c>
      <c r="I158" s="9" t="s">
        <v>4770</v>
      </c>
      <c r="J158" s="9" t="s">
        <v>4780</v>
      </c>
      <c r="K158" s="9" t="s">
        <v>301</v>
      </c>
      <c r="L158" s="11">
        <v>85303</v>
      </c>
    </row>
    <row r="159" spans="1:12" ht="12.65" customHeight="1" x14ac:dyDescent="0.3">
      <c r="A159" s="9" t="s">
        <v>325</v>
      </c>
      <c r="B159" s="9" t="s">
        <v>350</v>
      </c>
      <c r="C159" s="9" t="s">
        <v>4436</v>
      </c>
      <c r="D159" s="9" t="s">
        <v>4766</v>
      </c>
      <c r="E159" s="9" t="s">
        <v>4767</v>
      </c>
      <c r="F159" s="9" t="str">
        <f t="shared" si="3"/>
        <v>Melissa Toscano</v>
      </c>
      <c r="G159" s="9" t="s">
        <v>327</v>
      </c>
      <c r="H159" s="10">
        <v>6024483336</v>
      </c>
      <c r="I159" s="9" t="s">
        <v>328</v>
      </c>
      <c r="J159" s="9" t="s">
        <v>4776</v>
      </c>
      <c r="K159" s="9" t="s">
        <v>301</v>
      </c>
      <c r="L159" s="11">
        <v>85301</v>
      </c>
    </row>
    <row r="160" spans="1:12" ht="12.65" customHeight="1" x14ac:dyDescent="0.3">
      <c r="A160" s="9" t="s">
        <v>325</v>
      </c>
      <c r="B160" s="9" t="s">
        <v>351</v>
      </c>
      <c r="C160" s="9" t="s">
        <v>4436</v>
      </c>
      <c r="D160" s="9" t="s">
        <v>4766</v>
      </c>
      <c r="E160" s="9" t="s">
        <v>4767</v>
      </c>
      <c r="F160" s="9" t="str">
        <f t="shared" si="3"/>
        <v>Melissa Toscano</v>
      </c>
      <c r="G160" s="9" t="s">
        <v>327</v>
      </c>
      <c r="H160" s="10">
        <v>6024483336</v>
      </c>
      <c r="I160" s="9" t="s">
        <v>328</v>
      </c>
      <c r="J160" s="9" t="s">
        <v>4781</v>
      </c>
      <c r="K160" s="9" t="s">
        <v>307</v>
      </c>
      <c r="L160" s="11">
        <v>85345</v>
      </c>
    </row>
    <row r="161" spans="1:12" ht="12.65" customHeight="1" x14ac:dyDescent="0.3">
      <c r="A161" s="9" t="s">
        <v>325</v>
      </c>
      <c r="B161" s="9" t="s">
        <v>352</v>
      </c>
      <c r="C161" s="9" t="s">
        <v>4436</v>
      </c>
      <c r="D161" s="9" t="s">
        <v>4766</v>
      </c>
      <c r="E161" s="9" t="s">
        <v>4767</v>
      </c>
      <c r="F161" s="9" t="str">
        <f t="shared" si="3"/>
        <v>Melissa Toscano</v>
      </c>
      <c r="G161" s="9" t="s">
        <v>327</v>
      </c>
      <c r="H161" s="10">
        <v>6024483336</v>
      </c>
      <c r="I161" s="9" t="s">
        <v>328</v>
      </c>
      <c r="J161" s="9" t="s">
        <v>353</v>
      </c>
      <c r="K161" s="9" t="s">
        <v>309</v>
      </c>
      <c r="L161" s="11">
        <v>85323</v>
      </c>
    </row>
    <row r="162" spans="1:12" ht="12.65" customHeight="1" x14ac:dyDescent="0.3">
      <c r="A162" s="9" t="s">
        <v>325</v>
      </c>
      <c r="B162" s="9" t="s">
        <v>354</v>
      </c>
      <c r="C162" s="9" t="s">
        <v>4436</v>
      </c>
      <c r="D162" s="9" t="s">
        <v>4766</v>
      </c>
      <c r="E162" s="9" t="s">
        <v>4767</v>
      </c>
      <c r="F162" s="9" t="str">
        <f t="shared" si="3"/>
        <v>Melissa Toscano</v>
      </c>
      <c r="G162" s="9" t="s">
        <v>327</v>
      </c>
      <c r="H162" s="10">
        <v>6024483336</v>
      </c>
      <c r="I162" s="9" t="s">
        <v>328</v>
      </c>
      <c r="J162" s="9" t="s">
        <v>4782</v>
      </c>
      <c r="K162" s="9" t="s">
        <v>307</v>
      </c>
      <c r="L162" s="11">
        <v>85345</v>
      </c>
    </row>
    <row r="163" spans="1:12" ht="12.65" customHeight="1" x14ac:dyDescent="0.3">
      <c r="A163" s="9" t="s">
        <v>325</v>
      </c>
      <c r="B163" s="9" t="s">
        <v>355</v>
      </c>
      <c r="C163" s="9" t="s">
        <v>4436</v>
      </c>
      <c r="D163" s="9" t="s">
        <v>4766</v>
      </c>
      <c r="E163" s="9" t="s">
        <v>4767</v>
      </c>
      <c r="F163" s="9" t="str">
        <f t="shared" si="3"/>
        <v>Melissa Toscano</v>
      </c>
      <c r="G163" s="9" t="s">
        <v>327</v>
      </c>
      <c r="H163" s="10">
        <v>6024483336</v>
      </c>
      <c r="I163" s="9" t="s">
        <v>328</v>
      </c>
      <c r="J163" s="9" t="s">
        <v>4781</v>
      </c>
      <c r="K163" s="9" t="s">
        <v>307</v>
      </c>
      <c r="L163" s="11">
        <v>85345</v>
      </c>
    </row>
    <row r="164" spans="1:12" ht="12.65" customHeight="1" x14ac:dyDescent="0.3">
      <c r="A164" s="9" t="s">
        <v>325</v>
      </c>
      <c r="B164" s="9" t="s">
        <v>356</v>
      </c>
      <c r="C164" s="9" t="s">
        <v>4436</v>
      </c>
      <c r="D164" s="9" t="s">
        <v>4766</v>
      </c>
      <c r="E164" s="9" t="s">
        <v>4767</v>
      </c>
      <c r="F164" s="9" t="str">
        <f t="shared" si="3"/>
        <v>Melissa Toscano</v>
      </c>
      <c r="G164" s="9" t="s">
        <v>327</v>
      </c>
      <c r="H164" s="10">
        <v>6024483336</v>
      </c>
      <c r="I164" s="9" t="s">
        <v>328</v>
      </c>
      <c r="J164" s="9" t="s">
        <v>4783</v>
      </c>
      <c r="K164" s="9" t="s">
        <v>309</v>
      </c>
      <c r="L164" s="11">
        <v>85323</v>
      </c>
    </row>
    <row r="165" spans="1:12" ht="12.65" customHeight="1" x14ac:dyDescent="0.3">
      <c r="A165" s="9" t="s">
        <v>325</v>
      </c>
      <c r="B165" s="9" t="s">
        <v>359</v>
      </c>
      <c r="C165" s="9" t="s">
        <v>4436</v>
      </c>
      <c r="D165" s="9" t="s">
        <v>4766</v>
      </c>
      <c r="E165" s="9" t="s">
        <v>4767</v>
      </c>
      <c r="F165" s="9" t="str">
        <f t="shared" si="3"/>
        <v>Melissa Toscano</v>
      </c>
      <c r="G165" s="9" t="s">
        <v>327</v>
      </c>
      <c r="H165" s="10">
        <v>6024483336</v>
      </c>
      <c r="I165" s="9" t="s">
        <v>328</v>
      </c>
      <c r="J165" s="9" t="s">
        <v>360</v>
      </c>
      <c r="K165" s="9" t="s">
        <v>358</v>
      </c>
      <c r="L165" s="11">
        <v>85335</v>
      </c>
    </row>
    <row r="166" spans="1:12" ht="12.65" customHeight="1" x14ac:dyDescent="0.3">
      <c r="A166" s="9" t="s">
        <v>325</v>
      </c>
      <c r="B166" s="9" t="s">
        <v>361</v>
      </c>
      <c r="C166" s="9" t="s">
        <v>4436</v>
      </c>
      <c r="D166" s="9" t="s">
        <v>4766</v>
      </c>
      <c r="E166" s="9" t="s">
        <v>4767</v>
      </c>
      <c r="F166" s="9" t="str">
        <f t="shared" si="3"/>
        <v>Melissa Toscano</v>
      </c>
      <c r="G166" s="9" t="s">
        <v>327</v>
      </c>
      <c r="H166" s="10">
        <v>6024483336</v>
      </c>
      <c r="I166" s="9" t="s">
        <v>328</v>
      </c>
      <c r="J166" s="9" t="s">
        <v>4784</v>
      </c>
      <c r="K166" s="9" t="s">
        <v>330</v>
      </c>
      <c r="L166" s="11">
        <v>85326</v>
      </c>
    </row>
    <row r="167" spans="1:12" ht="12.65" customHeight="1" x14ac:dyDescent="0.3">
      <c r="A167" s="9" t="s">
        <v>325</v>
      </c>
      <c r="B167" s="9" t="s">
        <v>362</v>
      </c>
      <c r="C167" s="9" t="s">
        <v>4436</v>
      </c>
      <c r="D167" s="9" t="s">
        <v>4766</v>
      </c>
      <c r="E167" s="9" t="s">
        <v>4767</v>
      </c>
      <c r="F167" s="9" t="str">
        <f t="shared" si="3"/>
        <v>Melissa Toscano</v>
      </c>
      <c r="G167" s="9" t="s">
        <v>327</v>
      </c>
      <c r="H167" s="10">
        <v>6024483336</v>
      </c>
      <c r="I167" s="9" t="s">
        <v>4770</v>
      </c>
      <c r="J167" s="9" t="s">
        <v>4785</v>
      </c>
      <c r="K167" s="9" t="s">
        <v>309</v>
      </c>
      <c r="L167" s="11">
        <v>85323</v>
      </c>
    </row>
    <row r="168" spans="1:12" ht="12.65" customHeight="1" x14ac:dyDescent="0.3">
      <c r="A168" s="9" t="s">
        <v>325</v>
      </c>
      <c r="B168" s="9" t="s">
        <v>363</v>
      </c>
      <c r="C168" s="9" t="s">
        <v>4436</v>
      </c>
      <c r="D168" s="9" t="s">
        <v>4766</v>
      </c>
      <c r="E168" s="9" t="s">
        <v>4767</v>
      </c>
      <c r="F168" s="9" t="str">
        <f t="shared" si="3"/>
        <v>Melissa Toscano</v>
      </c>
      <c r="G168" s="9" t="s">
        <v>327</v>
      </c>
      <c r="H168" s="10">
        <v>6024483336</v>
      </c>
      <c r="I168" s="9" t="s">
        <v>328</v>
      </c>
      <c r="J168" s="9" t="s">
        <v>364</v>
      </c>
      <c r="K168" s="9" t="s">
        <v>340</v>
      </c>
      <c r="L168" s="11">
        <v>85353</v>
      </c>
    </row>
    <row r="169" spans="1:12" ht="12.65" customHeight="1" x14ac:dyDescent="0.3">
      <c r="A169" s="9" t="s">
        <v>325</v>
      </c>
      <c r="B169" s="9" t="s">
        <v>365</v>
      </c>
      <c r="C169" s="9" t="s">
        <v>4436</v>
      </c>
      <c r="D169" s="9" t="s">
        <v>4766</v>
      </c>
      <c r="E169" s="9" t="s">
        <v>4767</v>
      </c>
      <c r="F169" s="9" t="str">
        <f t="shared" si="3"/>
        <v>Melissa Toscano</v>
      </c>
      <c r="G169" s="9" t="s">
        <v>327</v>
      </c>
      <c r="H169" s="10">
        <v>6024483336</v>
      </c>
      <c r="I169" s="9" t="s">
        <v>328</v>
      </c>
      <c r="J169" s="9" t="s">
        <v>4786</v>
      </c>
      <c r="K169" s="9" t="s">
        <v>330</v>
      </c>
      <c r="L169" s="11">
        <v>85345</v>
      </c>
    </row>
    <row r="170" spans="1:12" ht="12.65" customHeight="1" x14ac:dyDescent="0.3">
      <c r="A170" s="9" t="s">
        <v>325</v>
      </c>
      <c r="B170" s="9" t="s">
        <v>366</v>
      </c>
      <c r="C170" s="9" t="s">
        <v>4436</v>
      </c>
      <c r="D170" s="9" t="s">
        <v>4766</v>
      </c>
      <c r="E170" s="9" t="s">
        <v>4767</v>
      </c>
      <c r="F170" s="9" t="str">
        <f t="shared" si="3"/>
        <v>Melissa Toscano</v>
      </c>
      <c r="G170" s="9" t="s">
        <v>327</v>
      </c>
      <c r="H170" s="10">
        <v>6024483336</v>
      </c>
      <c r="I170" s="9" t="s">
        <v>328</v>
      </c>
      <c r="J170" s="9" t="s">
        <v>367</v>
      </c>
      <c r="K170" s="9" t="s">
        <v>301</v>
      </c>
      <c r="L170" s="11">
        <v>85301</v>
      </c>
    </row>
    <row r="171" spans="1:12" ht="12.65" customHeight="1" x14ac:dyDescent="0.3">
      <c r="A171" s="9" t="s">
        <v>325</v>
      </c>
      <c r="B171" s="9" t="s">
        <v>368</v>
      </c>
      <c r="C171" s="9" t="s">
        <v>4436</v>
      </c>
      <c r="D171" s="9" t="s">
        <v>4766</v>
      </c>
      <c r="E171" s="9" t="s">
        <v>4767</v>
      </c>
      <c r="F171" s="9" t="str">
        <f t="shared" si="3"/>
        <v>Melissa Toscano</v>
      </c>
      <c r="G171" s="9" t="s">
        <v>327</v>
      </c>
      <c r="H171" s="10">
        <v>6024483336</v>
      </c>
      <c r="I171" s="9" t="s">
        <v>4770</v>
      </c>
      <c r="J171" s="9" t="s">
        <v>4787</v>
      </c>
      <c r="K171" s="9" t="s">
        <v>301</v>
      </c>
      <c r="L171" s="11">
        <v>85301</v>
      </c>
    </row>
    <row r="172" spans="1:12" ht="12.65" customHeight="1" x14ac:dyDescent="0.3">
      <c r="A172" s="9" t="s">
        <v>325</v>
      </c>
      <c r="B172" s="9" t="s">
        <v>369</v>
      </c>
      <c r="C172" s="9" t="s">
        <v>4436</v>
      </c>
      <c r="D172" s="9" t="s">
        <v>4766</v>
      </c>
      <c r="E172" s="9" t="s">
        <v>4767</v>
      </c>
      <c r="F172" s="9" t="str">
        <f t="shared" si="3"/>
        <v>Melissa Toscano</v>
      </c>
      <c r="G172" s="9" t="s">
        <v>327</v>
      </c>
      <c r="H172" s="10">
        <v>6024483336</v>
      </c>
      <c r="I172" s="9" t="s">
        <v>328</v>
      </c>
      <c r="J172" s="9" t="s">
        <v>4788</v>
      </c>
      <c r="K172" s="9" t="s">
        <v>309</v>
      </c>
      <c r="L172" s="11">
        <v>85323</v>
      </c>
    </row>
    <row r="173" spans="1:12" ht="12.65" customHeight="1" x14ac:dyDescent="0.3">
      <c r="A173" s="9" t="s">
        <v>325</v>
      </c>
      <c r="B173" s="9" t="s">
        <v>370</v>
      </c>
      <c r="C173" s="9" t="s">
        <v>4436</v>
      </c>
      <c r="D173" s="9" t="s">
        <v>4766</v>
      </c>
      <c r="E173" s="9" t="s">
        <v>4767</v>
      </c>
      <c r="F173" s="9" t="str">
        <f t="shared" si="3"/>
        <v>Melissa Toscano</v>
      </c>
      <c r="G173" s="9" t="s">
        <v>327</v>
      </c>
      <c r="H173" s="10">
        <v>6024483336</v>
      </c>
      <c r="I173" s="9" t="s">
        <v>328</v>
      </c>
      <c r="J173" s="9" t="s">
        <v>353</v>
      </c>
      <c r="K173" s="9" t="s">
        <v>309</v>
      </c>
      <c r="L173" s="11">
        <v>85323</v>
      </c>
    </row>
    <row r="174" spans="1:12" ht="12.65" customHeight="1" x14ac:dyDescent="0.3">
      <c r="A174" s="9" t="s">
        <v>325</v>
      </c>
      <c r="B174" s="9" t="s">
        <v>371</v>
      </c>
      <c r="C174" s="9" t="s">
        <v>4436</v>
      </c>
      <c r="D174" s="9" t="s">
        <v>4766</v>
      </c>
      <c r="E174" s="9" t="s">
        <v>4767</v>
      </c>
      <c r="F174" s="9" t="str">
        <f t="shared" si="3"/>
        <v>Melissa Toscano</v>
      </c>
      <c r="G174" s="9" t="s">
        <v>327</v>
      </c>
      <c r="H174" s="10">
        <v>6024483336</v>
      </c>
      <c r="I174" s="9" t="s">
        <v>328</v>
      </c>
      <c r="J174" s="9" t="s">
        <v>372</v>
      </c>
      <c r="K174" s="9" t="s">
        <v>309</v>
      </c>
      <c r="L174" s="11">
        <v>85323</v>
      </c>
    </row>
    <row r="175" spans="1:12" ht="12.65" customHeight="1" x14ac:dyDescent="0.3">
      <c r="A175" s="9" t="s">
        <v>325</v>
      </c>
      <c r="B175" s="9" t="s">
        <v>373</v>
      </c>
      <c r="C175" s="9" t="s">
        <v>4436</v>
      </c>
      <c r="D175" s="9" t="s">
        <v>4766</v>
      </c>
      <c r="E175" s="9" t="s">
        <v>4767</v>
      </c>
      <c r="F175" s="9" t="str">
        <f t="shared" si="3"/>
        <v>Melissa Toscano</v>
      </c>
      <c r="G175" s="9" t="s">
        <v>327</v>
      </c>
      <c r="H175" s="10">
        <v>6024483336</v>
      </c>
      <c r="I175" s="9" t="s">
        <v>328</v>
      </c>
      <c r="J175" s="9" t="s">
        <v>372</v>
      </c>
      <c r="K175" s="9" t="s">
        <v>309</v>
      </c>
      <c r="L175" s="11">
        <v>85323</v>
      </c>
    </row>
    <row r="176" spans="1:12" ht="12.65" customHeight="1" x14ac:dyDescent="0.3">
      <c r="A176" s="9" t="s">
        <v>325</v>
      </c>
      <c r="B176" s="9" t="s">
        <v>374</v>
      </c>
      <c r="C176" s="9" t="s">
        <v>4436</v>
      </c>
      <c r="D176" s="9" t="s">
        <v>4766</v>
      </c>
      <c r="E176" s="9" t="s">
        <v>4767</v>
      </c>
      <c r="F176" s="9" t="str">
        <f t="shared" si="3"/>
        <v>Melissa Toscano</v>
      </c>
      <c r="G176" s="9" t="s">
        <v>327</v>
      </c>
      <c r="H176" s="10">
        <v>6024483336</v>
      </c>
      <c r="I176" s="9" t="s">
        <v>328</v>
      </c>
      <c r="J176" s="9" t="s">
        <v>372</v>
      </c>
      <c r="K176" s="9" t="s">
        <v>309</v>
      </c>
      <c r="L176" s="11">
        <v>85323</v>
      </c>
    </row>
    <row r="177" spans="1:12" ht="12.65" customHeight="1" x14ac:dyDescent="0.3">
      <c r="A177" s="9" t="s">
        <v>325</v>
      </c>
      <c r="B177" s="9" t="s">
        <v>4789</v>
      </c>
      <c r="C177" s="9" t="s">
        <v>4436</v>
      </c>
      <c r="D177" s="9" t="s">
        <v>4766</v>
      </c>
      <c r="E177" s="9" t="s">
        <v>4767</v>
      </c>
      <c r="F177" s="9" t="str">
        <f t="shared" si="3"/>
        <v>Melissa Toscano</v>
      </c>
      <c r="G177" s="9" t="s">
        <v>327</v>
      </c>
      <c r="H177" s="10">
        <v>6024483336</v>
      </c>
      <c r="I177" s="9" t="s">
        <v>328</v>
      </c>
      <c r="J177" s="9" t="s">
        <v>4771</v>
      </c>
      <c r="K177" s="9" t="s">
        <v>301</v>
      </c>
      <c r="L177" s="11">
        <v>85301</v>
      </c>
    </row>
    <row r="178" spans="1:12" ht="12.65" customHeight="1" x14ac:dyDescent="0.3">
      <c r="A178" s="9" t="s">
        <v>325</v>
      </c>
      <c r="B178" s="9" t="s">
        <v>4790</v>
      </c>
      <c r="C178" s="9" t="s">
        <v>4436</v>
      </c>
      <c r="D178" s="9" t="s">
        <v>4766</v>
      </c>
      <c r="E178" s="9" t="s">
        <v>4767</v>
      </c>
      <c r="F178" s="9" t="str">
        <f t="shared" si="3"/>
        <v>Melissa Toscano</v>
      </c>
      <c r="G178" s="9" t="s">
        <v>327</v>
      </c>
      <c r="H178" s="10">
        <v>6024483336</v>
      </c>
      <c r="I178" s="9" t="s">
        <v>328</v>
      </c>
      <c r="J178" s="9" t="s">
        <v>4771</v>
      </c>
      <c r="K178" s="9" t="s">
        <v>301</v>
      </c>
      <c r="L178" s="11">
        <v>85301</v>
      </c>
    </row>
    <row r="179" spans="1:12" ht="12.65" customHeight="1" x14ac:dyDescent="0.3">
      <c r="A179" s="9" t="s">
        <v>325</v>
      </c>
      <c r="B179" s="9" t="s">
        <v>4791</v>
      </c>
      <c r="C179" s="9" t="s">
        <v>4436</v>
      </c>
      <c r="D179" s="9" t="s">
        <v>4766</v>
      </c>
      <c r="E179" s="9" t="s">
        <v>4767</v>
      </c>
      <c r="F179" s="9" t="str">
        <f t="shared" si="3"/>
        <v>Melissa Toscano</v>
      </c>
      <c r="G179" s="9" t="s">
        <v>327</v>
      </c>
      <c r="H179" s="10">
        <v>6024483336</v>
      </c>
      <c r="I179" s="9" t="s">
        <v>4770</v>
      </c>
      <c r="J179" s="9" t="s">
        <v>4792</v>
      </c>
      <c r="K179" s="9" t="s">
        <v>3708</v>
      </c>
      <c r="L179" s="11">
        <v>85354</v>
      </c>
    </row>
    <row r="180" spans="1:12" ht="12.65" customHeight="1" x14ac:dyDescent="0.3">
      <c r="A180" s="9" t="s">
        <v>325</v>
      </c>
      <c r="B180" s="9" t="s">
        <v>4793</v>
      </c>
      <c r="C180" s="9" t="s">
        <v>4436</v>
      </c>
      <c r="D180" s="9" t="s">
        <v>4766</v>
      </c>
      <c r="E180" s="9" t="s">
        <v>4767</v>
      </c>
      <c r="F180" s="9" t="str">
        <f t="shared" si="3"/>
        <v>Melissa Toscano</v>
      </c>
      <c r="G180" s="9" t="s">
        <v>327</v>
      </c>
      <c r="H180" s="10">
        <v>6024483336</v>
      </c>
      <c r="I180" s="9" t="s">
        <v>4770</v>
      </c>
      <c r="J180" s="9" t="s">
        <v>2913</v>
      </c>
      <c r="K180" s="9" t="s">
        <v>309</v>
      </c>
      <c r="L180" s="11">
        <v>85323</v>
      </c>
    </row>
    <row r="181" spans="1:12" ht="12.65" customHeight="1" x14ac:dyDescent="0.3">
      <c r="A181" s="9" t="s">
        <v>325</v>
      </c>
      <c r="B181" s="9" t="s">
        <v>4794</v>
      </c>
      <c r="C181" s="9" t="s">
        <v>4436</v>
      </c>
      <c r="D181" s="9" t="s">
        <v>4766</v>
      </c>
      <c r="E181" s="9" t="s">
        <v>4767</v>
      </c>
      <c r="F181" s="9" t="str">
        <f t="shared" si="3"/>
        <v>Melissa Toscano</v>
      </c>
      <c r="G181" s="9" t="s">
        <v>327</v>
      </c>
      <c r="H181" s="10">
        <v>6024483336</v>
      </c>
      <c r="I181" s="9" t="s">
        <v>4770</v>
      </c>
      <c r="J181" s="9" t="s">
        <v>2913</v>
      </c>
      <c r="K181" s="9" t="s">
        <v>309</v>
      </c>
      <c r="L181" s="11">
        <v>85323</v>
      </c>
    </row>
    <row r="182" spans="1:12" ht="12.65" customHeight="1" x14ac:dyDescent="0.3">
      <c r="A182" s="9" t="s">
        <v>325</v>
      </c>
      <c r="B182" s="9" t="s">
        <v>4795</v>
      </c>
      <c r="C182" s="9" t="s">
        <v>4436</v>
      </c>
      <c r="D182" s="9" t="s">
        <v>4766</v>
      </c>
      <c r="E182" s="9" t="s">
        <v>4767</v>
      </c>
      <c r="F182" s="9" t="str">
        <f t="shared" si="3"/>
        <v>Melissa Toscano</v>
      </c>
      <c r="G182" s="9" t="s">
        <v>327</v>
      </c>
      <c r="H182" s="10">
        <v>6024483336</v>
      </c>
      <c r="I182" s="9" t="s">
        <v>4770</v>
      </c>
      <c r="J182" s="9" t="s">
        <v>2913</v>
      </c>
      <c r="K182" s="9" t="s">
        <v>309</v>
      </c>
      <c r="L182" s="11">
        <v>85323</v>
      </c>
    </row>
    <row r="183" spans="1:12" ht="12.65" customHeight="1" x14ac:dyDescent="0.3">
      <c r="A183" s="9" t="s">
        <v>325</v>
      </c>
      <c r="B183" s="9" t="s">
        <v>4796</v>
      </c>
      <c r="C183" s="9" t="s">
        <v>4436</v>
      </c>
      <c r="D183" s="9" t="s">
        <v>4766</v>
      </c>
      <c r="E183" s="9" t="s">
        <v>4767</v>
      </c>
      <c r="F183" s="9" t="str">
        <f t="shared" si="3"/>
        <v>Melissa Toscano</v>
      </c>
      <c r="G183" s="9" t="s">
        <v>327</v>
      </c>
      <c r="H183" s="10">
        <v>6024483336</v>
      </c>
      <c r="I183" s="9" t="s">
        <v>4770</v>
      </c>
      <c r="J183" s="9" t="s">
        <v>2913</v>
      </c>
      <c r="K183" s="9" t="s">
        <v>309</v>
      </c>
      <c r="L183" s="11">
        <v>85323</v>
      </c>
    </row>
    <row r="184" spans="1:12" ht="12.65" customHeight="1" x14ac:dyDescent="0.3">
      <c r="A184" s="9" t="s">
        <v>325</v>
      </c>
      <c r="B184" s="9" t="s">
        <v>4797</v>
      </c>
      <c r="C184" s="9" t="s">
        <v>4436</v>
      </c>
      <c r="D184" s="9" t="s">
        <v>4766</v>
      </c>
      <c r="E184" s="9" t="s">
        <v>4767</v>
      </c>
      <c r="F184" s="9" t="str">
        <f t="shared" si="3"/>
        <v>Melissa Toscano</v>
      </c>
      <c r="G184" s="9" t="s">
        <v>327</v>
      </c>
      <c r="H184" s="10">
        <v>6024483336</v>
      </c>
      <c r="I184" s="9" t="s">
        <v>328</v>
      </c>
      <c r="J184" s="9" t="s">
        <v>2913</v>
      </c>
      <c r="K184" s="9" t="s">
        <v>309</v>
      </c>
      <c r="L184" s="11">
        <v>85323</v>
      </c>
    </row>
    <row r="185" spans="1:12" ht="12.65" customHeight="1" x14ac:dyDescent="0.3">
      <c r="A185" s="9" t="s">
        <v>325</v>
      </c>
      <c r="B185" s="9" t="s">
        <v>4798</v>
      </c>
      <c r="C185" s="9" t="s">
        <v>4436</v>
      </c>
      <c r="D185" s="9" t="s">
        <v>4766</v>
      </c>
      <c r="E185" s="9" t="s">
        <v>4767</v>
      </c>
      <c r="F185" s="9" t="str">
        <f t="shared" si="3"/>
        <v>Melissa Toscano</v>
      </c>
      <c r="G185" s="9" t="s">
        <v>327</v>
      </c>
      <c r="H185" s="10">
        <v>6024483336</v>
      </c>
      <c r="I185" s="9" t="s">
        <v>4770</v>
      </c>
      <c r="J185" s="9" t="s">
        <v>4799</v>
      </c>
      <c r="K185" s="9" t="s">
        <v>358</v>
      </c>
      <c r="L185" s="11">
        <v>85335</v>
      </c>
    </row>
    <row r="186" spans="1:12" ht="12.65" customHeight="1" x14ac:dyDescent="0.3">
      <c r="A186" s="9" t="s">
        <v>325</v>
      </c>
      <c r="B186" s="9" t="s">
        <v>4800</v>
      </c>
      <c r="C186" s="9" t="s">
        <v>4436</v>
      </c>
      <c r="D186" s="9" t="s">
        <v>4766</v>
      </c>
      <c r="E186" s="9" t="s">
        <v>4767</v>
      </c>
      <c r="F186" s="9" t="str">
        <f t="shared" si="3"/>
        <v>Melissa Toscano</v>
      </c>
      <c r="G186" s="9" t="s">
        <v>327</v>
      </c>
      <c r="H186" s="10">
        <v>6024483336</v>
      </c>
      <c r="I186" s="9" t="s">
        <v>4770</v>
      </c>
      <c r="J186" s="9" t="s">
        <v>4799</v>
      </c>
      <c r="K186" s="9" t="s">
        <v>358</v>
      </c>
      <c r="L186" s="11">
        <v>85335</v>
      </c>
    </row>
    <row r="187" spans="1:12" ht="12.65" customHeight="1" x14ac:dyDescent="0.3">
      <c r="A187" s="9" t="s">
        <v>325</v>
      </c>
      <c r="B187" s="9" t="s">
        <v>4801</v>
      </c>
      <c r="C187" s="9" t="s">
        <v>4436</v>
      </c>
      <c r="D187" s="9" t="s">
        <v>4766</v>
      </c>
      <c r="E187" s="9" t="s">
        <v>4767</v>
      </c>
      <c r="F187" s="9" t="str">
        <f t="shared" si="3"/>
        <v>Melissa Toscano</v>
      </c>
      <c r="G187" s="9" t="s">
        <v>327</v>
      </c>
      <c r="H187" s="10">
        <v>6024483336</v>
      </c>
      <c r="I187" s="9" t="s">
        <v>4770</v>
      </c>
      <c r="J187" s="9" t="s">
        <v>4799</v>
      </c>
      <c r="K187" s="9" t="s">
        <v>358</v>
      </c>
      <c r="L187" s="11">
        <v>85335</v>
      </c>
    </row>
    <row r="188" spans="1:12" ht="12.65" customHeight="1" x14ac:dyDescent="0.3">
      <c r="A188" s="9" t="s">
        <v>325</v>
      </c>
      <c r="B188" s="9" t="s">
        <v>4802</v>
      </c>
      <c r="C188" s="9" t="s">
        <v>4436</v>
      </c>
      <c r="D188" s="9" t="s">
        <v>4766</v>
      </c>
      <c r="E188" s="9" t="s">
        <v>4767</v>
      </c>
      <c r="F188" s="9" t="str">
        <f t="shared" si="3"/>
        <v>Melissa Toscano</v>
      </c>
      <c r="G188" s="9" t="s">
        <v>327</v>
      </c>
      <c r="H188" s="10">
        <v>6024483336</v>
      </c>
      <c r="I188" s="9" t="s">
        <v>4770</v>
      </c>
      <c r="J188" s="9" t="s">
        <v>2913</v>
      </c>
      <c r="K188" s="9" t="s">
        <v>309</v>
      </c>
      <c r="L188" s="11">
        <v>85323</v>
      </c>
    </row>
    <row r="189" spans="1:12" ht="12.65" customHeight="1" x14ac:dyDescent="0.3">
      <c r="A189" s="9" t="s">
        <v>770</v>
      </c>
      <c r="B189" s="9" t="s">
        <v>771</v>
      </c>
      <c r="C189" s="9" t="s">
        <v>4434</v>
      </c>
      <c r="D189" s="9" t="s">
        <v>4573</v>
      </c>
      <c r="E189" s="9" t="s">
        <v>4803</v>
      </c>
      <c r="F189" s="9" t="str">
        <f t="shared" si="3"/>
        <v>Mary McClendon</v>
      </c>
      <c r="G189" s="9" t="s">
        <v>772</v>
      </c>
      <c r="H189" s="10">
        <v>9283419400</v>
      </c>
      <c r="I189" s="9" t="s">
        <v>773</v>
      </c>
      <c r="J189" s="9" t="s">
        <v>4804</v>
      </c>
      <c r="K189" s="9" t="s">
        <v>439</v>
      </c>
      <c r="L189" s="11">
        <v>85364</v>
      </c>
    </row>
    <row r="190" spans="1:12" ht="12.65" customHeight="1" x14ac:dyDescent="0.3">
      <c r="A190" s="9" t="s">
        <v>1181</v>
      </c>
      <c r="B190" s="9" t="s">
        <v>1182</v>
      </c>
      <c r="C190" s="9" t="s">
        <v>4432</v>
      </c>
      <c r="D190" s="9" t="s">
        <v>4805</v>
      </c>
      <c r="E190" s="9" t="s">
        <v>4806</v>
      </c>
      <c r="F190" s="9" t="str">
        <f t="shared" si="3"/>
        <v>Lynne Hultquist</v>
      </c>
      <c r="G190" s="9" t="s">
        <v>297</v>
      </c>
      <c r="H190" s="10">
        <v>6026749800</v>
      </c>
      <c r="I190" s="9" t="s">
        <v>1183</v>
      </c>
      <c r="J190" s="9" t="s">
        <v>1184</v>
      </c>
      <c r="K190" s="9" t="s">
        <v>129</v>
      </c>
      <c r="L190" s="11">
        <v>85020</v>
      </c>
    </row>
    <row r="191" spans="1:12" ht="12.65" customHeight="1" x14ac:dyDescent="0.3">
      <c r="A191" s="9" t="s">
        <v>4807</v>
      </c>
      <c r="B191" s="9" t="s">
        <v>4807</v>
      </c>
      <c r="C191" s="9" t="s">
        <v>4432</v>
      </c>
      <c r="D191" s="9" t="s">
        <v>4808</v>
      </c>
      <c r="E191" s="9" t="s">
        <v>4809</v>
      </c>
      <c r="F191" s="9" t="str">
        <f t="shared" si="3"/>
        <v>Brooke Sorenson</v>
      </c>
      <c r="G191" s="9" t="s">
        <v>480</v>
      </c>
      <c r="H191" s="10">
        <v>6028752598</v>
      </c>
      <c r="I191" s="9" t="s">
        <v>4810</v>
      </c>
      <c r="J191" s="9" t="s">
        <v>4811</v>
      </c>
      <c r="K191" s="9" t="s">
        <v>401</v>
      </c>
      <c r="L191" s="11">
        <v>85226</v>
      </c>
    </row>
    <row r="192" spans="1:12" ht="12.65" customHeight="1" x14ac:dyDescent="0.3">
      <c r="A192" s="9" t="s">
        <v>2057</v>
      </c>
      <c r="B192" s="9" t="s">
        <v>2168</v>
      </c>
      <c r="C192" s="9" t="s">
        <v>4433</v>
      </c>
      <c r="D192" s="9" t="s">
        <v>4812</v>
      </c>
      <c r="E192" s="9" t="s">
        <v>4813</v>
      </c>
      <c r="F192" s="9" t="str">
        <f t="shared" si="3"/>
        <v>Mercedes Morales Benfield</v>
      </c>
      <c r="G192" s="9" t="s">
        <v>1160</v>
      </c>
      <c r="H192" s="10">
        <v>4808127240</v>
      </c>
      <c r="I192" s="9" t="s">
        <v>4814</v>
      </c>
      <c r="J192" s="9" t="s">
        <v>2169</v>
      </c>
      <c r="K192" s="9" t="s">
        <v>401</v>
      </c>
      <c r="L192" s="11" t="s">
        <v>2081</v>
      </c>
    </row>
    <row r="193" spans="1:12" ht="12.65" customHeight="1" x14ac:dyDescent="0.3">
      <c r="A193" s="9" t="s">
        <v>2057</v>
      </c>
      <c r="B193" s="9" t="s">
        <v>2148</v>
      </c>
      <c r="C193" s="9" t="s">
        <v>4433</v>
      </c>
      <c r="D193" s="9" t="s">
        <v>4812</v>
      </c>
      <c r="E193" s="9" t="s">
        <v>4813</v>
      </c>
      <c r="F193" s="9" t="str">
        <f t="shared" si="3"/>
        <v>Mercedes Morales Benfield</v>
      </c>
      <c r="G193" s="9" t="s">
        <v>1160</v>
      </c>
      <c r="H193" s="10">
        <v>4808127240</v>
      </c>
      <c r="I193" s="9" t="s">
        <v>4814</v>
      </c>
      <c r="J193" s="9" t="s">
        <v>2149</v>
      </c>
      <c r="K193" s="9" t="s">
        <v>401</v>
      </c>
      <c r="L193" s="11" t="s">
        <v>2081</v>
      </c>
    </row>
    <row r="194" spans="1:12" ht="12.65" customHeight="1" x14ac:dyDescent="0.3">
      <c r="A194" s="9" t="s">
        <v>2057</v>
      </c>
      <c r="B194" s="9" t="s">
        <v>2108</v>
      </c>
      <c r="C194" s="9" t="s">
        <v>4433</v>
      </c>
      <c r="D194" s="9" t="s">
        <v>4812</v>
      </c>
      <c r="E194" s="9" t="s">
        <v>4813</v>
      </c>
      <c r="F194" s="9" t="str">
        <f t="shared" si="3"/>
        <v>Mercedes Morales Benfield</v>
      </c>
      <c r="G194" s="9" t="s">
        <v>1160</v>
      </c>
      <c r="H194" s="10">
        <v>4808127240</v>
      </c>
      <c r="I194" s="9" t="s">
        <v>4814</v>
      </c>
      <c r="J194" s="9" t="s">
        <v>2109</v>
      </c>
      <c r="K194" s="9" t="s">
        <v>401</v>
      </c>
      <c r="L194" s="11" t="s">
        <v>2081</v>
      </c>
    </row>
    <row r="195" spans="1:12" ht="12.65" customHeight="1" x14ac:dyDescent="0.3">
      <c r="A195" s="9" t="s">
        <v>2057</v>
      </c>
      <c r="B195" s="9" t="s">
        <v>2115</v>
      </c>
      <c r="C195" s="9" t="s">
        <v>4433</v>
      </c>
      <c r="D195" s="9" t="s">
        <v>4812</v>
      </c>
      <c r="E195" s="9" t="s">
        <v>4813</v>
      </c>
      <c r="F195" s="9" t="str">
        <f t="shared" si="3"/>
        <v>Mercedes Morales Benfield</v>
      </c>
      <c r="G195" s="9" t="s">
        <v>1160</v>
      </c>
      <c r="H195" s="10">
        <v>4808127240</v>
      </c>
      <c r="I195" s="9" t="s">
        <v>4814</v>
      </c>
      <c r="J195" s="9" t="s">
        <v>2116</v>
      </c>
      <c r="K195" s="9" t="s">
        <v>401</v>
      </c>
      <c r="L195" s="11" t="s">
        <v>2081</v>
      </c>
    </row>
    <row r="196" spans="1:12" ht="12.65" customHeight="1" x14ac:dyDescent="0.3">
      <c r="A196" s="9" t="s">
        <v>2057</v>
      </c>
      <c r="B196" s="9" t="s">
        <v>2131</v>
      </c>
      <c r="C196" s="9" t="s">
        <v>4433</v>
      </c>
      <c r="D196" s="9" t="s">
        <v>4812</v>
      </c>
      <c r="E196" s="9" t="s">
        <v>4813</v>
      </c>
      <c r="F196" s="9" t="str">
        <f t="shared" si="3"/>
        <v>Mercedes Morales Benfield</v>
      </c>
      <c r="G196" s="9" t="s">
        <v>1160</v>
      </c>
      <c r="H196" s="10">
        <v>4808127240</v>
      </c>
      <c r="I196" s="9" t="s">
        <v>4814</v>
      </c>
      <c r="J196" s="9" t="s">
        <v>2132</v>
      </c>
      <c r="K196" s="9" t="s">
        <v>401</v>
      </c>
      <c r="L196" s="11" t="s">
        <v>2081</v>
      </c>
    </row>
    <row r="197" spans="1:12" ht="12.65" customHeight="1" x14ac:dyDescent="0.3">
      <c r="A197" s="9" t="s">
        <v>2057</v>
      </c>
      <c r="B197" s="9" t="s">
        <v>2106</v>
      </c>
      <c r="C197" s="9" t="s">
        <v>4433</v>
      </c>
      <c r="D197" s="9" t="s">
        <v>4812</v>
      </c>
      <c r="E197" s="9" t="s">
        <v>4813</v>
      </c>
      <c r="F197" s="9" t="str">
        <f t="shared" si="3"/>
        <v>Mercedes Morales Benfield</v>
      </c>
      <c r="G197" s="9" t="s">
        <v>1160</v>
      </c>
      <c r="H197" s="10">
        <v>4808127240</v>
      </c>
      <c r="I197" s="9" t="s">
        <v>4814</v>
      </c>
      <c r="J197" s="9" t="s">
        <v>2107</v>
      </c>
      <c r="K197" s="9" t="s">
        <v>401</v>
      </c>
      <c r="L197" s="11" t="s">
        <v>2081</v>
      </c>
    </row>
    <row r="198" spans="1:12" ht="12.65" customHeight="1" x14ac:dyDescent="0.3">
      <c r="A198" s="9" t="s">
        <v>2057</v>
      </c>
      <c r="B198" s="9" t="s">
        <v>2150</v>
      </c>
      <c r="C198" s="9" t="s">
        <v>4433</v>
      </c>
      <c r="D198" s="9" t="s">
        <v>4812</v>
      </c>
      <c r="E198" s="9" t="s">
        <v>4813</v>
      </c>
      <c r="F198" s="9" t="str">
        <f t="shared" si="3"/>
        <v>Mercedes Morales Benfield</v>
      </c>
      <c r="G198" s="9" t="s">
        <v>1160</v>
      </c>
      <c r="H198" s="10">
        <v>4808127240</v>
      </c>
      <c r="I198" s="9" t="s">
        <v>4814</v>
      </c>
      <c r="J198" s="9" t="s">
        <v>2151</v>
      </c>
      <c r="K198" s="9" t="s">
        <v>401</v>
      </c>
      <c r="L198" s="11" t="s">
        <v>2081</v>
      </c>
    </row>
    <row r="199" spans="1:12" ht="12.65" customHeight="1" x14ac:dyDescent="0.3">
      <c r="A199" s="9" t="s">
        <v>2057</v>
      </c>
      <c r="B199" s="9" t="s">
        <v>2084</v>
      </c>
      <c r="C199" s="9" t="s">
        <v>4433</v>
      </c>
      <c r="D199" s="9" t="s">
        <v>4812</v>
      </c>
      <c r="E199" s="9" t="s">
        <v>4813</v>
      </c>
      <c r="F199" s="9" t="str">
        <f t="shared" ref="F199:F262" si="4">D199&amp;" "&amp;E199</f>
        <v>Mercedes Morales Benfield</v>
      </c>
      <c r="G199" s="9" t="s">
        <v>1160</v>
      </c>
      <c r="H199" s="10">
        <v>4808127240</v>
      </c>
      <c r="I199" s="9" t="s">
        <v>4814</v>
      </c>
      <c r="J199" s="9" t="s">
        <v>2085</v>
      </c>
      <c r="K199" s="9" t="s">
        <v>401</v>
      </c>
      <c r="L199" s="11" t="s">
        <v>2069</v>
      </c>
    </row>
    <row r="200" spans="1:12" ht="12.65" customHeight="1" x14ac:dyDescent="0.3">
      <c r="A200" s="9" t="s">
        <v>2057</v>
      </c>
      <c r="B200" s="9" t="s">
        <v>2125</v>
      </c>
      <c r="C200" s="9" t="s">
        <v>4433</v>
      </c>
      <c r="D200" s="9" t="s">
        <v>4812</v>
      </c>
      <c r="E200" s="9" t="s">
        <v>4813</v>
      </c>
      <c r="F200" s="9" t="str">
        <f t="shared" si="4"/>
        <v>Mercedes Morales Benfield</v>
      </c>
      <c r="G200" s="9" t="s">
        <v>1160</v>
      </c>
      <c r="H200" s="10">
        <v>4808127240</v>
      </c>
      <c r="I200" s="9" t="s">
        <v>4814</v>
      </c>
      <c r="J200" s="9" t="s">
        <v>2126</v>
      </c>
      <c r="K200" s="9" t="s">
        <v>401</v>
      </c>
      <c r="L200" s="11" t="s">
        <v>2069</v>
      </c>
    </row>
    <row r="201" spans="1:12" ht="12.65" customHeight="1" x14ac:dyDescent="0.3">
      <c r="A201" s="9" t="s">
        <v>2057</v>
      </c>
      <c r="B201" s="9" t="s">
        <v>2093</v>
      </c>
      <c r="C201" s="9" t="s">
        <v>4433</v>
      </c>
      <c r="D201" s="9" t="s">
        <v>4812</v>
      </c>
      <c r="E201" s="9" t="s">
        <v>4813</v>
      </c>
      <c r="F201" s="9" t="str">
        <f t="shared" si="4"/>
        <v>Mercedes Morales Benfield</v>
      </c>
      <c r="G201" s="9" t="s">
        <v>1160</v>
      </c>
      <c r="H201" s="10">
        <v>4808127240</v>
      </c>
      <c r="I201" s="9" t="s">
        <v>4814</v>
      </c>
      <c r="J201" s="9" t="s">
        <v>2094</v>
      </c>
      <c r="K201" s="9" t="s">
        <v>401</v>
      </c>
      <c r="L201" s="11" t="s">
        <v>2081</v>
      </c>
    </row>
    <row r="202" spans="1:12" ht="12.65" customHeight="1" x14ac:dyDescent="0.3">
      <c r="A202" s="9" t="s">
        <v>2057</v>
      </c>
      <c r="B202" s="9" t="s">
        <v>2127</v>
      </c>
      <c r="C202" s="9" t="s">
        <v>4433</v>
      </c>
      <c r="D202" s="9" t="s">
        <v>4812</v>
      </c>
      <c r="E202" s="9" t="s">
        <v>4813</v>
      </c>
      <c r="F202" s="9" t="str">
        <f t="shared" si="4"/>
        <v>Mercedes Morales Benfield</v>
      </c>
      <c r="G202" s="9" t="s">
        <v>1160</v>
      </c>
      <c r="H202" s="10">
        <v>4808127240</v>
      </c>
      <c r="I202" s="9" t="s">
        <v>4814</v>
      </c>
      <c r="J202" s="9" t="s">
        <v>2128</v>
      </c>
      <c r="K202" s="9" t="s">
        <v>401</v>
      </c>
      <c r="L202" s="11" t="s">
        <v>2069</v>
      </c>
    </row>
    <row r="203" spans="1:12" ht="12.65" customHeight="1" x14ac:dyDescent="0.3">
      <c r="A203" s="9" t="s">
        <v>2057</v>
      </c>
      <c r="B203" s="9" t="s">
        <v>2156</v>
      </c>
      <c r="C203" s="9" t="s">
        <v>4433</v>
      </c>
      <c r="D203" s="9" t="s">
        <v>4812</v>
      </c>
      <c r="E203" s="9" t="s">
        <v>4813</v>
      </c>
      <c r="F203" s="9" t="str">
        <f t="shared" si="4"/>
        <v>Mercedes Morales Benfield</v>
      </c>
      <c r="G203" s="9" t="s">
        <v>1160</v>
      </c>
      <c r="H203" s="10">
        <v>4808127240</v>
      </c>
      <c r="I203" s="9" t="s">
        <v>4814</v>
      </c>
      <c r="J203" s="9" t="s">
        <v>2157</v>
      </c>
      <c r="K203" s="9" t="s">
        <v>401</v>
      </c>
      <c r="L203" s="11" t="s">
        <v>2081</v>
      </c>
    </row>
    <row r="204" spans="1:12" ht="12.65" customHeight="1" x14ac:dyDescent="0.3">
      <c r="A204" s="9" t="s">
        <v>2057</v>
      </c>
      <c r="B204" s="9" t="s">
        <v>2099</v>
      </c>
      <c r="C204" s="9" t="s">
        <v>4433</v>
      </c>
      <c r="D204" s="9" t="s">
        <v>4812</v>
      </c>
      <c r="E204" s="9" t="s">
        <v>4813</v>
      </c>
      <c r="F204" s="9" t="str">
        <f t="shared" si="4"/>
        <v>Mercedes Morales Benfield</v>
      </c>
      <c r="G204" s="9" t="s">
        <v>1160</v>
      </c>
      <c r="H204" s="10">
        <v>4808127240</v>
      </c>
      <c r="I204" s="9" t="s">
        <v>4814</v>
      </c>
      <c r="J204" s="9" t="s">
        <v>2100</v>
      </c>
      <c r="K204" s="9" t="s">
        <v>401</v>
      </c>
      <c r="L204" s="11" t="s">
        <v>2069</v>
      </c>
    </row>
    <row r="205" spans="1:12" ht="12.65" customHeight="1" x14ac:dyDescent="0.3">
      <c r="A205" s="9" t="s">
        <v>2057</v>
      </c>
      <c r="B205" s="9" t="s">
        <v>2082</v>
      </c>
      <c r="C205" s="9" t="s">
        <v>4433</v>
      </c>
      <c r="D205" s="9" t="s">
        <v>4812</v>
      </c>
      <c r="E205" s="9" t="s">
        <v>4813</v>
      </c>
      <c r="F205" s="9" t="str">
        <f t="shared" si="4"/>
        <v>Mercedes Morales Benfield</v>
      </c>
      <c r="G205" s="9" t="s">
        <v>1160</v>
      </c>
      <c r="H205" s="10">
        <v>4808127240</v>
      </c>
      <c r="I205" s="9" t="s">
        <v>4814</v>
      </c>
      <c r="J205" s="9" t="s">
        <v>2083</v>
      </c>
      <c r="K205" s="9" t="s">
        <v>401</v>
      </c>
      <c r="L205" s="11" t="s">
        <v>2081</v>
      </c>
    </row>
    <row r="206" spans="1:12" ht="12.65" customHeight="1" x14ac:dyDescent="0.3">
      <c r="A206" s="9" t="s">
        <v>2057</v>
      </c>
      <c r="B206" s="9" t="s">
        <v>2146</v>
      </c>
      <c r="C206" s="9" t="s">
        <v>4433</v>
      </c>
      <c r="D206" s="9" t="s">
        <v>4812</v>
      </c>
      <c r="E206" s="9" t="s">
        <v>4813</v>
      </c>
      <c r="F206" s="9" t="str">
        <f t="shared" si="4"/>
        <v>Mercedes Morales Benfield</v>
      </c>
      <c r="G206" s="9" t="s">
        <v>1160</v>
      </c>
      <c r="H206" s="10">
        <v>4808127240</v>
      </c>
      <c r="I206" s="9" t="s">
        <v>4814</v>
      </c>
      <c r="J206" s="9" t="s">
        <v>2147</v>
      </c>
      <c r="K206" s="9" t="s">
        <v>401</v>
      </c>
      <c r="L206" s="11" t="s">
        <v>2081</v>
      </c>
    </row>
    <row r="207" spans="1:12" ht="12.65" customHeight="1" x14ac:dyDescent="0.3">
      <c r="A207" s="9" t="s">
        <v>2057</v>
      </c>
      <c r="B207" s="9" t="s">
        <v>4815</v>
      </c>
      <c r="C207" s="9" t="s">
        <v>4433</v>
      </c>
      <c r="D207" s="9" t="s">
        <v>4812</v>
      </c>
      <c r="E207" s="9" t="s">
        <v>4813</v>
      </c>
      <c r="F207" s="9" t="str">
        <f t="shared" si="4"/>
        <v>Mercedes Morales Benfield</v>
      </c>
      <c r="G207" s="9" t="s">
        <v>4816</v>
      </c>
      <c r="H207" s="10">
        <v>4808127240</v>
      </c>
      <c r="I207" s="9" t="s">
        <v>4814</v>
      </c>
      <c r="J207" s="9" t="s">
        <v>4817</v>
      </c>
      <c r="K207" s="9" t="s">
        <v>401</v>
      </c>
      <c r="L207" s="11" t="s">
        <v>2081</v>
      </c>
    </row>
    <row r="208" spans="1:12" ht="12.65" customHeight="1" x14ac:dyDescent="0.3">
      <c r="A208" s="9" t="s">
        <v>2057</v>
      </c>
      <c r="B208" s="9" t="s">
        <v>2088</v>
      </c>
      <c r="C208" s="9" t="s">
        <v>4433</v>
      </c>
      <c r="D208" s="9" t="s">
        <v>4812</v>
      </c>
      <c r="E208" s="9" t="s">
        <v>4813</v>
      </c>
      <c r="F208" s="9" t="str">
        <f t="shared" si="4"/>
        <v>Mercedes Morales Benfield</v>
      </c>
      <c r="G208" s="9" t="s">
        <v>1160</v>
      </c>
      <c r="H208" s="10">
        <v>4808127240</v>
      </c>
      <c r="I208" s="9" t="s">
        <v>4814</v>
      </c>
      <c r="J208" s="9" t="s">
        <v>2089</v>
      </c>
      <c r="K208" s="9" t="s">
        <v>401</v>
      </c>
      <c r="L208" s="11" t="s">
        <v>2081</v>
      </c>
    </row>
    <row r="209" spans="1:12" ht="12.65" customHeight="1" x14ac:dyDescent="0.3">
      <c r="A209" s="9" t="s">
        <v>2057</v>
      </c>
      <c r="B209" s="9" t="s">
        <v>4818</v>
      </c>
      <c r="C209" s="9" t="s">
        <v>4433</v>
      </c>
      <c r="D209" s="9" t="s">
        <v>4812</v>
      </c>
      <c r="E209" s="9" t="s">
        <v>4813</v>
      </c>
      <c r="F209" s="9" t="str">
        <f t="shared" si="4"/>
        <v>Mercedes Morales Benfield</v>
      </c>
      <c r="G209" s="9" t="s">
        <v>2079</v>
      </c>
      <c r="H209" s="10">
        <v>4808127240</v>
      </c>
      <c r="I209" s="9" t="s">
        <v>4814</v>
      </c>
      <c r="J209" s="9" t="s">
        <v>2080</v>
      </c>
      <c r="K209" s="9" t="s">
        <v>401</v>
      </c>
      <c r="L209" s="11" t="s">
        <v>2081</v>
      </c>
    </row>
    <row r="210" spans="1:12" ht="12.65" customHeight="1" x14ac:dyDescent="0.3">
      <c r="A210" s="9" t="s">
        <v>2057</v>
      </c>
      <c r="B210" s="9" t="s">
        <v>2129</v>
      </c>
      <c r="C210" s="9" t="s">
        <v>4433</v>
      </c>
      <c r="D210" s="9" t="s">
        <v>4812</v>
      </c>
      <c r="E210" s="9" t="s">
        <v>4813</v>
      </c>
      <c r="F210" s="9" t="str">
        <f t="shared" si="4"/>
        <v>Mercedes Morales Benfield</v>
      </c>
      <c r="G210" s="9" t="s">
        <v>1160</v>
      </c>
      <c r="H210" s="10">
        <v>4808127240</v>
      </c>
      <c r="I210" s="9" t="s">
        <v>4814</v>
      </c>
      <c r="J210" s="9" t="s">
        <v>2130</v>
      </c>
      <c r="K210" s="9" t="s">
        <v>401</v>
      </c>
      <c r="L210" s="11" t="s">
        <v>2081</v>
      </c>
    </row>
    <row r="211" spans="1:12" ht="12.65" customHeight="1" x14ac:dyDescent="0.3">
      <c r="A211" s="9" t="s">
        <v>2057</v>
      </c>
      <c r="B211" s="9" t="s">
        <v>2117</v>
      </c>
      <c r="C211" s="9" t="s">
        <v>4433</v>
      </c>
      <c r="D211" s="9" t="s">
        <v>4812</v>
      </c>
      <c r="E211" s="9" t="s">
        <v>4813</v>
      </c>
      <c r="F211" s="9" t="str">
        <f t="shared" si="4"/>
        <v>Mercedes Morales Benfield</v>
      </c>
      <c r="G211" s="9" t="s">
        <v>1160</v>
      </c>
      <c r="H211" s="10">
        <v>4808127240</v>
      </c>
      <c r="I211" s="9" t="s">
        <v>4814</v>
      </c>
      <c r="J211" s="9" t="s">
        <v>2118</v>
      </c>
      <c r="K211" s="9" t="s">
        <v>401</v>
      </c>
      <c r="L211" s="11" t="s">
        <v>2081</v>
      </c>
    </row>
    <row r="212" spans="1:12" ht="12.65" customHeight="1" x14ac:dyDescent="0.3">
      <c r="A212" s="9" t="s">
        <v>2057</v>
      </c>
      <c r="B212" s="9" t="s">
        <v>2067</v>
      </c>
      <c r="C212" s="9" t="s">
        <v>4433</v>
      </c>
      <c r="D212" s="9" t="s">
        <v>4812</v>
      </c>
      <c r="E212" s="9" t="s">
        <v>4813</v>
      </c>
      <c r="F212" s="9" t="str">
        <f t="shared" si="4"/>
        <v>Mercedes Morales Benfield</v>
      </c>
      <c r="G212" s="9" t="s">
        <v>1160</v>
      </c>
      <c r="H212" s="10">
        <v>4808127240</v>
      </c>
      <c r="I212" s="9" t="s">
        <v>4814</v>
      </c>
      <c r="J212" s="9" t="s">
        <v>4819</v>
      </c>
      <c r="K212" s="9" t="s">
        <v>401</v>
      </c>
      <c r="L212" s="11" t="s">
        <v>2069</v>
      </c>
    </row>
    <row r="213" spans="1:12" ht="12.65" customHeight="1" x14ac:dyDescent="0.3">
      <c r="A213" s="9" t="s">
        <v>2057</v>
      </c>
      <c r="B213" s="9" t="s">
        <v>4820</v>
      </c>
      <c r="C213" s="9" t="s">
        <v>4433</v>
      </c>
      <c r="D213" s="9" t="s">
        <v>4812</v>
      </c>
      <c r="E213" s="9" t="s">
        <v>4813</v>
      </c>
      <c r="F213" s="9" t="str">
        <f t="shared" si="4"/>
        <v>Mercedes Morales Benfield</v>
      </c>
      <c r="G213" s="9" t="s">
        <v>4816</v>
      </c>
      <c r="H213" s="10">
        <v>4808127240</v>
      </c>
      <c r="I213" s="9" t="s">
        <v>4814</v>
      </c>
      <c r="J213" s="9" t="s">
        <v>4821</v>
      </c>
      <c r="K213" s="9" t="s">
        <v>401</v>
      </c>
      <c r="L213" s="11" t="s">
        <v>2081</v>
      </c>
    </row>
    <row r="214" spans="1:12" ht="12.65" customHeight="1" x14ac:dyDescent="0.3">
      <c r="A214" s="9" t="s">
        <v>2057</v>
      </c>
      <c r="B214" s="9" t="s">
        <v>4822</v>
      </c>
      <c r="C214" s="9" t="s">
        <v>4433</v>
      </c>
      <c r="D214" s="9" t="s">
        <v>4812</v>
      </c>
      <c r="E214" s="9" t="s">
        <v>4813</v>
      </c>
      <c r="F214" s="9" t="str">
        <f t="shared" si="4"/>
        <v>Mercedes Morales Benfield</v>
      </c>
      <c r="G214" s="9" t="s">
        <v>4816</v>
      </c>
      <c r="H214" s="10">
        <v>4808127240</v>
      </c>
      <c r="I214" s="9" t="s">
        <v>4814</v>
      </c>
      <c r="J214" s="9" t="s">
        <v>4823</v>
      </c>
      <c r="K214" s="9" t="s">
        <v>401</v>
      </c>
      <c r="L214" s="11" t="s">
        <v>2081</v>
      </c>
    </row>
    <row r="215" spans="1:12" ht="12.65" customHeight="1" x14ac:dyDescent="0.3">
      <c r="A215" s="9" t="s">
        <v>2057</v>
      </c>
      <c r="B215" s="9" t="s">
        <v>4824</v>
      </c>
      <c r="C215" s="9" t="s">
        <v>4433</v>
      </c>
      <c r="D215" s="9" t="s">
        <v>4812</v>
      </c>
      <c r="E215" s="9" t="s">
        <v>4813</v>
      </c>
      <c r="F215" s="9" t="str">
        <f t="shared" si="4"/>
        <v>Mercedes Morales Benfield</v>
      </c>
      <c r="G215" s="9" t="s">
        <v>4816</v>
      </c>
      <c r="H215" s="10">
        <v>4808127240</v>
      </c>
      <c r="I215" s="9" t="s">
        <v>4814</v>
      </c>
      <c r="J215" s="9" t="s">
        <v>4825</v>
      </c>
      <c r="K215" s="9" t="s">
        <v>401</v>
      </c>
      <c r="L215" s="11" t="s">
        <v>2081</v>
      </c>
    </row>
    <row r="216" spans="1:12" ht="12.65" customHeight="1" x14ac:dyDescent="0.3">
      <c r="A216" s="9" t="s">
        <v>2057</v>
      </c>
      <c r="B216" s="9" t="s">
        <v>4826</v>
      </c>
      <c r="C216" s="9" t="s">
        <v>4433</v>
      </c>
      <c r="D216" s="9" t="s">
        <v>4812</v>
      </c>
      <c r="E216" s="9" t="s">
        <v>4813</v>
      </c>
      <c r="F216" s="9" t="str">
        <f t="shared" si="4"/>
        <v>Mercedes Morales Benfield</v>
      </c>
      <c r="G216" s="9" t="s">
        <v>4816</v>
      </c>
      <c r="H216" s="10">
        <v>4808127240</v>
      </c>
      <c r="I216" s="9" t="s">
        <v>4814</v>
      </c>
      <c r="J216" s="9" t="s">
        <v>4827</v>
      </c>
      <c r="K216" s="9" t="s">
        <v>401</v>
      </c>
      <c r="L216" s="11" t="s">
        <v>2081</v>
      </c>
    </row>
    <row r="217" spans="1:12" ht="12.65" customHeight="1" x14ac:dyDescent="0.3">
      <c r="A217" s="9" t="s">
        <v>2057</v>
      </c>
      <c r="B217" s="9" t="s">
        <v>4828</v>
      </c>
      <c r="C217" s="9" t="s">
        <v>4433</v>
      </c>
      <c r="D217" s="9" t="s">
        <v>4812</v>
      </c>
      <c r="E217" s="9" t="s">
        <v>4813</v>
      </c>
      <c r="F217" s="9" t="str">
        <f t="shared" si="4"/>
        <v>Mercedes Morales Benfield</v>
      </c>
      <c r="G217" s="9" t="s">
        <v>4816</v>
      </c>
      <c r="H217" s="10">
        <v>4808127240</v>
      </c>
      <c r="I217" s="9" t="s">
        <v>4814</v>
      </c>
      <c r="J217" s="9" t="s">
        <v>402</v>
      </c>
      <c r="K217" s="9" t="s">
        <v>401</v>
      </c>
      <c r="L217" s="11" t="s">
        <v>2081</v>
      </c>
    </row>
    <row r="218" spans="1:12" ht="12.65" customHeight="1" x14ac:dyDescent="0.3">
      <c r="A218" s="9" t="s">
        <v>412</v>
      </c>
      <c r="B218" s="9" t="s">
        <v>413</v>
      </c>
      <c r="C218" s="9" t="s">
        <v>4436</v>
      </c>
      <c r="D218" s="9" t="s">
        <v>4829</v>
      </c>
      <c r="E218" s="9" t="s">
        <v>4830</v>
      </c>
      <c r="F218" s="9" t="str">
        <f t="shared" si="4"/>
        <v>Claudia Osuna</v>
      </c>
      <c r="G218" s="9" t="s">
        <v>414</v>
      </c>
      <c r="H218" s="10">
        <v>9286277254</v>
      </c>
      <c r="I218" s="9" t="s">
        <v>415</v>
      </c>
      <c r="J218" s="9" t="s">
        <v>4831</v>
      </c>
      <c r="K218" s="9" t="s">
        <v>416</v>
      </c>
      <c r="L218" s="11">
        <v>85349</v>
      </c>
    </row>
    <row r="219" spans="1:12" ht="12.65" customHeight="1" x14ac:dyDescent="0.3">
      <c r="A219" s="9" t="s">
        <v>412</v>
      </c>
      <c r="B219" s="9" t="s">
        <v>417</v>
      </c>
      <c r="C219" s="9" t="s">
        <v>4436</v>
      </c>
      <c r="D219" s="9" t="s">
        <v>4832</v>
      </c>
      <c r="E219" s="9" t="s">
        <v>4453</v>
      </c>
      <c r="F219" s="9" t="str">
        <f t="shared" si="4"/>
        <v>Bridget Jones</v>
      </c>
      <c r="G219" s="9" t="s">
        <v>414</v>
      </c>
      <c r="H219" s="10">
        <v>4809881708</v>
      </c>
      <c r="I219" s="9" t="s">
        <v>418</v>
      </c>
      <c r="J219" s="9" t="s">
        <v>419</v>
      </c>
      <c r="K219" s="9" t="s">
        <v>420</v>
      </c>
      <c r="L219" s="11">
        <v>85242</v>
      </c>
    </row>
    <row r="220" spans="1:12" ht="12.65" customHeight="1" x14ac:dyDescent="0.3">
      <c r="A220" s="9" t="s">
        <v>412</v>
      </c>
      <c r="B220" s="9" t="s">
        <v>421</v>
      </c>
      <c r="C220" s="9" t="s">
        <v>4436</v>
      </c>
      <c r="D220" s="9" t="s">
        <v>4833</v>
      </c>
      <c r="E220" s="9" t="s">
        <v>4834</v>
      </c>
      <c r="F220" s="9" t="str">
        <f t="shared" si="4"/>
        <v>Aneyka Montoya</v>
      </c>
      <c r="G220" s="9" t="s">
        <v>414</v>
      </c>
      <c r="H220" s="10">
        <v>6239727801</v>
      </c>
      <c r="I220" s="9" t="s">
        <v>422</v>
      </c>
      <c r="J220" s="9" t="s">
        <v>423</v>
      </c>
      <c r="K220" s="9" t="s">
        <v>424</v>
      </c>
      <c r="L220" s="11">
        <v>85378</v>
      </c>
    </row>
    <row r="221" spans="1:12" ht="12.65" customHeight="1" x14ac:dyDescent="0.3">
      <c r="A221" s="9" t="s">
        <v>412</v>
      </c>
      <c r="B221" s="9" t="s">
        <v>425</v>
      </c>
      <c r="C221" s="9" t="s">
        <v>4436</v>
      </c>
      <c r="D221" s="9" t="s">
        <v>4835</v>
      </c>
      <c r="E221" s="9" t="s">
        <v>4836</v>
      </c>
      <c r="F221" s="9" t="str">
        <f t="shared" si="4"/>
        <v>Twila Ibarra</v>
      </c>
      <c r="G221" s="9" t="s">
        <v>414</v>
      </c>
      <c r="H221" s="10">
        <v>5204663438</v>
      </c>
      <c r="I221" s="9" t="s">
        <v>426</v>
      </c>
      <c r="J221" s="9" t="s">
        <v>427</v>
      </c>
      <c r="K221" s="9" t="s">
        <v>255</v>
      </c>
      <c r="L221" s="11">
        <v>85131</v>
      </c>
    </row>
    <row r="222" spans="1:12" ht="12.65" customHeight="1" x14ac:dyDescent="0.3">
      <c r="A222" s="9" t="s">
        <v>412</v>
      </c>
      <c r="B222" s="9" t="s">
        <v>194</v>
      </c>
      <c r="C222" s="9" t="s">
        <v>4436</v>
      </c>
      <c r="D222" s="9" t="s">
        <v>4746</v>
      </c>
      <c r="E222" s="9" t="s">
        <v>4837</v>
      </c>
      <c r="F222" s="9" t="str">
        <f t="shared" si="4"/>
        <v>Brenda Rivera</v>
      </c>
      <c r="G222" s="9" t="s">
        <v>414</v>
      </c>
      <c r="H222" s="10">
        <v>5203843140</v>
      </c>
      <c r="I222" s="9" t="s">
        <v>428</v>
      </c>
      <c r="J222" s="9" t="s">
        <v>429</v>
      </c>
      <c r="K222" s="9" t="s">
        <v>196</v>
      </c>
      <c r="L222" s="11">
        <v>85643</v>
      </c>
    </row>
    <row r="223" spans="1:12" ht="12.65" customHeight="1" x14ac:dyDescent="0.3">
      <c r="A223" s="9" t="s">
        <v>412</v>
      </c>
      <c r="B223" s="9" t="s">
        <v>430</v>
      </c>
      <c r="C223" s="9" t="s">
        <v>4436</v>
      </c>
      <c r="D223" s="9" t="s">
        <v>4838</v>
      </c>
      <c r="E223" s="9" t="s">
        <v>4839</v>
      </c>
      <c r="F223" s="9" t="str">
        <f t="shared" si="4"/>
        <v>Elsa Zamudio</v>
      </c>
      <c r="G223" s="9" t="s">
        <v>414</v>
      </c>
      <c r="H223" s="10">
        <v>9286272002</v>
      </c>
      <c r="I223" s="9" t="s">
        <v>431</v>
      </c>
      <c r="J223" s="9" t="s">
        <v>432</v>
      </c>
      <c r="K223" s="9" t="s">
        <v>273</v>
      </c>
      <c r="L223" s="11">
        <v>85350</v>
      </c>
    </row>
    <row r="224" spans="1:12" ht="12.65" customHeight="1" x14ac:dyDescent="0.3">
      <c r="A224" s="9" t="s">
        <v>412</v>
      </c>
      <c r="B224" s="9" t="s">
        <v>433</v>
      </c>
      <c r="C224" s="9" t="s">
        <v>4436</v>
      </c>
      <c r="D224" s="9" t="s">
        <v>4829</v>
      </c>
      <c r="E224" s="9" t="s">
        <v>4830</v>
      </c>
      <c r="F224" s="9" t="str">
        <f t="shared" si="4"/>
        <v>Claudia Osuna</v>
      </c>
      <c r="G224" s="9" t="s">
        <v>414</v>
      </c>
      <c r="H224" s="10">
        <v>9286272037</v>
      </c>
      <c r="I224" s="9" t="s">
        <v>415</v>
      </c>
      <c r="J224" s="9" t="s">
        <v>4840</v>
      </c>
      <c r="K224" s="9" t="s">
        <v>416</v>
      </c>
      <c r="L224" s="11">
        <v>85349</v>
      </c>
    </row>
    <row r="225" spans="1:12" ht="12.65" customHeight="1" x14ac:dyDescent="0.3">
      <c r="A225" s="9" t="s">
        <v>412</v>
      </c>
      <c r="B225" s="9" t="s">
        <v>434</v>
      </c>
      <c r="C225" s="9" t="s">
        <v>4436</v>
      </c>
      <c r="D225" s="9" t="s">
        <v>4841</v>
      </c>
      <c r="E225" s="9" t="s">
        <v>4842</v>
      </c>
      <c r="F225" s="9" t="str">
        <f t="shared" si="4"/>
        <v>Paulina Tinoco</v>
      </c>
      <c r="G225" s="9" t="s">
        <v>414</v>
      </c>
      <c r="H225" s="10">
        <v>9286275701</v>
      </c>
      <c r="I225" s="9" t="s">
        <v>4843</v>
      </c>
      <c r="J225" s="9" t="s">
        <v>4844</v>
      </c>
      <c r="K225" s="9" t="s">
        <v>416</v>
      </c>
      <c r="L225" s="11">
        <v>85349</v>
      </c>
    </row>
    <row r="226" spans="1:12" ht="12.65" customHeight="1" x14ac:dyDescent="0.3">
      <c r="A226" s="9" t="s">
        <v>412</v>
      </c>
      <c r="B226" s="9" t="s">
        <v>435</v>
      </c>
      <c r="C226" s="9" t="s">
        <v>4436</v>
      </c>
      <c r="D226" s="9" t="s">
        <v>4845</v>
      </c>
      <c r="E226" s="9" t="s">
        <v>4846</v>
      </c>
      <c r="F226" s="9" t="str">
        <f t="shared" si="4"/>
        <v>Mari Jo Salazar</v>
      </c>
      <c r="G226" s="9" t="s">
        <v>414</v>
      </c>
      <c r="H226" s="10">
        <v>6027160156</v>
      </c>
      <c r="I226" s="9" t="s">
        <v>436</v>
      </c>
      <c r="J226" s="9" t="s">
        <v>437</v>
      </c>
      <c r="K226" s="9" t="s">
        <v>129</v>
      </c>
      <c r="L226" s="11">
        <v>85004</v>
      </c>
    </row>
    <row r="227" spans="1:12" ht="12.65" customHeight="1" x14ac:dyDescent="0.3">
      <c r="A227" s="9" t="s">
        <v>412</v>
      </c>
      <c r="B227" s="9" t="s">
        <v>438</v>
      </c>
      <c r="C227" s="9" t="s">
        <v>4436</v>
      </c>
      <c r="D227" s="9" t="s">
        <v>4847</v>
      </c>
      <c r="E227" s="9" t="s">
        <v>4848</v>
      </c>
      <c r="F227" s="9" t="str">
        <f t="shared" si="4"/>
        <v>Damariz Juarez</v>
      </c>
      <c r="G227" s="9" t="s">
        <v>414</v>
      </c>
      <c r="H227" s="10">
        <v>9287832363</v>
      </c>
      <c r="I227" s="9" t="s">
        <v>4849</v>
      </c>
      <c r="J227" s="9" t="s">
        <v>4850</v>
      </c>
      <c r="K227" s="9" t="s">
        <v>439</v>
      </c>
      <c r="L227" s="11">
        <v>85364</v>
      </c>
    </row>
    <row r="228" spans="1:12" ht="12.65" customHeight="1" x14ac:dyDescent="0.3">
      <c r="A228" s="9" t="s">
        <v>412</v>
      </c>
      <c r="B228" s="9" t="s">
        <v>440</v>
      </c>
      <c r="C228" s="9" t="s">
        <v>4436</v>
      </c>
      <c r="D228" s="9" t="s">
        <v>4851</v>
      </c>
      <c r="E228" s="9" t="s">
        <v>4852</v>
      </c>
      <c r="F228" s="9" t="str">
        <f t="shared" si="4"/>
        <v>Silvia De Leon</v>
      </c>
      <c r="G228" s="9" t="s">
        <v>414</v>
      </c>
      <c r="H228" s="10">
        <v>9287227203</v>
      </c>
      <c r="I228" s="9" t="s">
        <v>441</v>
      </c>
      <c r="J228" s="9" t="s">
        <v>4853</v>
      </c>
      <c r="K228" s="9" t="s">
        <v>416</v>
      </c>
      <c r="L228" s="11">
        <v>85349</v>
      </c>
    </row>
    <row r="229" spans="1:12" ht="12.65" customHeight="1" x14ac:dyDescent="0.3">
      <c r="A229" s="9" t="s">
        <v>412</v>
      </c>
      <c r="B229" s="9" t="s">
        <v>442</v>
      </c>
      <c r="C229" s="9" t="s">
        <v>4436</v>
      </c>
      <c r="D229" s="9" t="s">
        <v>4518</v>
      </c>
      <c r="E229" s="9" t="s">
        <v>4854</v>
      </c>
      <c r="F229" s="9" t="str">
        <f t="shared" si="4"/>
        <v>Adriana Ordorica</v>
      </c>
      <c r="G229" s="9" t="s">
        <v>414</v>
      </c>
      <c r="H229" s="10">
        <v>9287821639</v>
      </c>
      <c r="I229" s="9" t="s">
        <v>4855</v>
      </c>
      <c r="J229" s="9" t="s">
        <v>443</v>
      </c>
      <c r="K229" s="9" t="s">
        <v>439</v>
      </c>
      <c r="L229" s="11">
        <v>85364</v>
      </c>
    </row>
    <row r="230" spans="1:12" ht="12.65" customHeight="1" x14ac:dyDescent="0.3">
      <c r="A230" s="9" t="s">
        <v>412</v>
      </c>
      <c r="B230" s="9" t="s">
        <v>444</v>
      </c>
      <c r="C230" s="9" t="s">
        <v>4436</v>
      </c>
      <c r="D230" s="9" t="s">
        <v>4851</v>
      </c>
      <c r="E230" s="9" t="s">
        <v>4852</v>
      </c>
      <c r="F230" s="9" t="str">
        <f t="shared" si="4"/>
        <v>Silvia De Leon</v>
      </c>
      <c r="G230" s="9" t="s">
        <v>414</v>
      </c>
      <c r="H230" s="10">
        <v>6022570700</v>
      </c>
      <c r="I230" s="9" t="s">
        <v>441</v>
      </c>
      <c r="J230" s="9" t="s">
        <v>4856</v>
      </c>
      <c r="K230" s="9" t="s">
        <v>416</v>
      </c>
      <c r="L230" s="11">
        <v>85349</v>
      </c>
    </row>
    <row r="231" spans="1:12" ht="12.65" customHeight="1" x14ac:dyDescent="0.3">
      <c r="A231" s="9" t="s">
        <v>412</v>
      </c>
      <c r="B231" s="9" t="s">
        <v>445</v>
      </c>
      <c r="C231" s="9" t="s">
        <v>4436</v>
      </c>
      <c r="D231" s="9" t="s">
        <v>4835</v>
      </c>
      <c r="E231" s="9" t="s">
        <v>4836</v>
      </c>
      <c r="F231" s="9" t="str">
        <f t="shared" si="4"/>
        <v>Twila Ibarra</v>
      </c>
      <c r="G231" s="9" t="s">
        <v>414</v>
      </c>
      <c r="H231" s="10">
        <v>5204663438</v>
      </c>
      <c r="I231" s="9" t="s">
        <v>446</v>
      </c>
      <c r="J231" s="9" t="s">
        <v>447</v>
      </c>
      <c r="K231" s="9" t="s">
        <v>255</v>
      </c>
      <c r="L231" s="11">
        <v>85131</v>
      </c>
    </row>
    <row r="232" spans="1:12" ht="12.65" customHeight="1" x14ac:dyDescent="0.3">
      <c r="A232" s="9" t="s">
        <v>4857</v>
      </c>
      <c r="B232" s="9" t="s">
        <v>4857</v>
      </c>
      <c r="C232" s="9" t="s">
        <v>4433</v>
      </c>
      <c r="D232" s="9" t="s">
        <v>4858</v>
      </c>
      <c r="E232" s="9" t="s">
        <v>4859</v>
      </c>
      <c r="F232" s="9" t="str">
        <f t="shared" si="4"/>
        <v>Shirley Bia</v>
      </c>
      <c r="G232" s="9" t="s">
        <v>3747</v>
      </c>
      <c r="H232" s="10">
        <v>9286973800</v>
      </c>
      <c r="I232" s="9" t="s">
        <v>4860</v>
      </c>
      <c r="J232" s="9" t="s">
        <v>4861</v>
      </c>
      <c r="K232" s="9" t="s">
        <v>1011</v>
      </c>
      <c r="L232" s="11" t="str">
        <f>"86033"</f>
        <v>86033</v>
      </c>
    </row>
    <row r="233" spans="1:12" ht="12.65" customHeight="1" x14ac:dyDescent="0.3">
      <c r="A233" s="9" t="s">
        <v>317</v>
      </c>
      <c r="B233" s="9" t="s">
        <v>4862</v>
      </c>
      <c r="C233" s="9" t="s">
        <v>4436</v>
      </c>
      <c r="D233" s="9" t="s">
        <v>4863</v>
      </c>
      <c r="E233" s="9" t="s">
        <v>4864</v>
      </c>
      <c r="F233" s="9" t="str">
        <f t="shared" si="4"/>
        <v>Chandra Gonzalez</v>
      </c>
      <c r="G233" s="9" t="s">
        <v>147</v>
      </c>
      <c r="H233" s="10">
        <v>6028896165</v>
      </c>
      <c r="I233" s="9" t="s">
        <v>318</v>
      </c>
      <c r="J233" s="9" t="s">
        <v>4865</v>
      </c>
      <c r="K233" s="9" t="s">
        <v>4866</v>
      </c>
      <c r="L233" s="11">
        <v>85008</v>
      </c>
    </row>
    <row r="234" spans="1:12" ht="12.65" customHeight="1" x14ac:dyDescent="0.3">
      <c r="A234" s="9" t="s">
        <v>317</v>
      </c>
      <c r="B234" s="9" t="s">
        <v>4867</v>
      </c>
      <c r="C234" s="9" t="s">
        <v>4436</v>
      </c>
      <c r="D234" s="9" t="s">
        <v>4863</v>
      </c>
      <c r="E234" s="9" t="s">
        <v>4864</v>
      </c>
      <c r="F234" s="9" t="str">
        <f t="shared" si="4"/>
        <v>Chandra Gonzalez</v>
      </c>
      <c r="G234" s="9" t="s">
        <v>147</v>
      </c>
      <c r="H234" s="10">
        <v>6028896165</v>
      </c>
      <c r="I234" s="9" t="s">
        <v>318</v>
      </c>
      <c r="J234" s="9" t="s">
        <v>319</v>
      </c>
      <c r="K234" s="9" t="s">
        <v>320</v>
      </c>
      <c r="L234" s="11">
        <v>85201</v>
      </c>
    </row>
    <row r="235" spans="1:12" ht="12.65" customHeight="1" x14ac:dyDescent="0.3">
      <c r="A235" s="9" t="s">
        <v>671</v>
      </c>
      <c r="B235" s="9" t="s">
        <v>672</v>
      </c>
      <c r="C235" s="9" t="s">
        <v>4432</v>
      </c>
      <c r="D235" s="9" t="s">
        <v>4868</v>
      </c>
      <c r="E235" s="9" t="s">
        <v>4869</v>
      </c>
      <c r="F235" s="9" t="str">
        <f t="shared" si="4"/>
        <v>Cynthia Shoup</v>
      </c>
      <c r="G235" s="9" t="s">
        <v>673</v>
      </c>
      <c r="H235" s="10">
        <v>9282693238</v>
      </c>
      <c r="I235" s="9" t="s">
        <v>674</v>
      </c>
      <c r="J235" s="9" t="s">
        <v>675</v>
      </c>
      <c r="K235" s="9" t="s">
        <v>439</v>
      </c>
      <c r="L235" s="11">
        <v>85369</v>
      </c>
    </row>
    <row r="236" spans="1:12" ht="12.65" customHeight="1" x14ac:dyDescent="0.3">
      <c r="A236" s="9" t="s">
        <v>776</v>
      </c>
      <c r="B236" s="9" t="s">
        <v>777</v>
      </c>
      <c r="C236" s="9" t="s">
        <v>4432</v>
      </c>
      <c r="D236" s="9" t="s">
        <v>4698</v>
      </c>
      <c r="E236" s="9" t="s">
        <v>4870</v>
      </c>
      <c r="F236" s="9" t="str">
        <f t="shared" si="4"/>
        <v>Ashley Speeks</v>
      </c>
      <c r="G236" s="9" t="s">
        <v>297</v>
      </c>
      <c r="H236" s="10">
        <v>4808215437</v>
      </c>
      <c r="I236" s="9" t="s">
        <v>778</v>
      </c>
      <c r="J236" s="9" t="s">
        <v>779</v>
      </c>
      <c r="K236" s="9" t="s">
        <v>401</v>
      </c>
      <c r="L236" s="11">
        <v>85248</v>
      </c>
    </row>
    <row r="237" spans="1:12" ht="12.65" customHeight="1" x14ac:dyDescent="0.3">
      <c r="A237" s="9" t="s">
        <v>776</v>
      </c>
      <c r="B237" s="9" t="s">
        <v>4871</v>
      </c>
      <c r="C237" s="9" t="s">
        <v>4432</v>
      </c>
      <c r="D237" s="9" t="s">
        <v>4872</v>
      </c>
      <c r="E237" s="9" t="s">
        <v>4873</v>
      </c>
      <c r="F237" s="9" t="str">
        <f t="shared" si="4"/>
        <v>Destiny Atkinson</v>
      </c>
      <c r="G237" s="9" t="s">
        <v>297</v>
      </c>
      <c r="H237" s="10">
        <v>4802143143</v>
      </c>
      <c r="I237" s="9" t="s">
        <v>4874</v>
      </c>
      <c r="J237" s="9" t="s">
        <v>780</v>
      </c>
      <c r="K237" s="9" t="s">
        <v>408</v>
      </c>
      <c r="L237" s="11">
        <v>85282</v>
      </c>
    </row>
    <row r="238" spans="1:12" ht="12.65" customHeight="1" x14ac:dyDescent="0.3">
      <c r="A238" s="9" t="s">
        <v>776</v>
      </c>
      <c r="B238" s="9" t="s">
        <v>4875</v>
      </c>
      <c r="C238" s="9" t="s">
        <v>4432</v>
      </c>
      <c r="D238" s="9" t="s">
        <v>4876</v>
      </c>
      <c r="E238" s="9" t="s">
        <v>4877</v>
      </c>
      <c r="F238" s="9" t="str">
        <f t="shared" si="4"/>
        <v>Michele Manney</v>
      </c>
      <c r="G238" s="9" t="s">
        <v>297</v>
      </c>
      <c r="H238" s="10">
        <v>6238786556</v>
      </c>
      <c r="I238" s="9" t="s">
        <v>781</v>
      </c>
      <c r="J238" s="9" t="s">
        <v>782</v>
      </c>
      <c r="K238" s="9" t="s">
        <v>307</v>
      </c>
      <c r="L238" s="11">
        <v>85381</v>
      </c>
    </row>
    <row r="239" spans="1:12" ht="12.65" customHeight="1" x14ac:dyDescent="0.3">
      <c r="A239" s="9" t="s">
        <v>776</v>
      </c>
      <c r="B239" s="9" t="s">
        <v>4878</v>
      </c>
      <c r="C239" s="9" t="s">
        <v>4432</v>
      </c>
      <c r="D239" s="9" t="s">
        <v>4879</v>
      </c>
      <c r="E239" s="9" t="s">
        <v>4880</v>
      </c>
      <c r="F239" s="9" t="str">
        <f t="shared" si="4"/>
        <v>Joanne Youyetewa</v>
      </c>
      <c r="G239" s="9" t="s">
        <v>297</v>
      </c>
      <c r="H239" s="10">
        <v>6022630985</v>
      </c>
      <c r="I239" s="9" t="s">
        <v>783</v>
      </c>
      <c r="J239" s="9" t="s">
        <v>784</v>
      </c>
      <c r="K239" s="9" t="s">
        <v>129</v>
      </c>
      <c r="L239" s="11">
        <v>85015</v>
      </c>
    </row>
    <row r="240" spans="1:12" ht="12.65" customHeight="1" x14ac:dyDescent="0.3">
      <c r="A240" s="9" t="s">
        <v>776</v>
      </c>
      <c r="B240" s="9" t="s">
        <v>4881</v>
      </c>
      <c r="C240" s="9" t="s">
        <v>4432</v>
      </c>
      <c r="D240" s="9" t="s">
        <v>4882</v>
      </c>
      <c r="E240" s="9" t="s">
        <v>4883</v>
      </c>
      <c r="F240" s="9" t="str">
        <f t="shared" si="4"/>
        <v>Francis Renteria</v>
      </c>
      <c r="G240" s="9" t="s">
        <v>297</v>
      </c>
      <c r="H240" s="10">
        <v>4804975260</v>
      </c>
      <c r="I240" s="9" t="s">
        <v>785</v>
      </c>
      <c r="J240" s="9" t="s">
        <v>786</v>
      </c>
      <c r="K240" s="9" t="s">
        <v>403</v>
      </c>
      <c r="L240" s="11">
        <v>85234</v>
      </c>
    </row>
    <row r="241" spans="1:12" ht="12.65" customHeight="1" x14ac:dyDescent="0.3">
      <c r="A241" s="9" t="s">
        <v>776</v>
      </c>
      <c r="B241" s="9" t="s">
        <v>4884</v>
      </c>
      <c r="C241" s="9" t="s">
        <v>4432</v>
      </c>
      <c r="D241" s="9" t="s">
        <v>4885</v>
      </c>
      <c r="E241" s="9" t="s">
        <v>4886</v>
      </c>
      <c r="F241" s="9" t="str">
        <f t="shared" si="4"/>
        <v>Yvette Paez</v>
      </c>
      <c r="G241" s="9" t="s">
        <v>297</v>
      </c>
      <c r="H241" s="10">
        <v>6237802007</v>
      </c>
      <c r="I241" s="9" t="s">
        <v>787</v>
      </c>
      <c r="J241" s="9" t="s">
        <v>788</v>
      </c>
      <c r="K241" s="9" t="s">
        <v>129</v>
      </c>
      <c r="L241" s="11">
        <v>85022</v>
      </c>
    </row>
    <row r="242" spans="1:12" ht="12.65" customHeight="1" x14ac:dyDescent="0.3">
      <c r="A242" s="9" t="s">
        <v>776</v>
      </c>
      <c r="B242" s="9" t="s">
        <v>4887</v>
      </c>
      <c r="C242" s="9" t="s">
        <v>4432</v>
      </c>
      <c r="D242" s="9" t="s">
        <v>4888</v>
      </c>
      <c r="E242" s="9" t="s">
        <v>4889</v>
      </c>
      <c r="F242" s="9" t="str">
        <f t="shared" si="4"/>
        <v>Amber Testa</v>
      </c>
      <c r="G242" s="9" t="s">
        <v>297</v>
      </c>
      <c r="H242" s="10">
        <v>4808305500</v>
      </c>
      <c r="I242" s="9" t="s">
        <v>789</v>
      </c>
      <c r="J242" s="9" t="s">
        <v>790</v>
      </c>
      <c r="K242" s="9" t="s">
        <v>320</v>
      </c>
      <c r="L242" s="11">
        <v>85213</v>
      </c>
    </row>
    <row r="243" spans="1:12" ht="12.65" customHeight="1" x14ac:dyDescent="0.3">
      <c r="A243" s="9" t="s">
        <v>776</v>
      </c>
      <c r="B243" s="9" t="s">
        <v>4890</v>
      </c>
      <c r="C243" s="9" t="s">
        <v>4432</v>
      </c>
      <c r="D243" s="9" t="s">
        <v>4891</v>
      </c>
      <c r="E243" s="9" t="s">
        <v>4892</v>
      </c>
      <c r="F243" s="9" t="str">
        <f t="shared" si="4"/>
        <v>Tanya Aguirre</v>
      </c>
      <c r="G243" s="9" t="s">
        <v>297</v>
      </c>
      <c r="H243" s="10">
        <v>6235361020</v>
      </c>
      <c r="I243" s="9" t="s">
        <v>791</v>
      </c>
      <c r="J243" s="9" t="s">
        <v>792</v>
      </c>
      <c r="K243" s="9" t="s">
        <v>635</v>
      </c>
      <c r="L243" s="11">
        <v>85395</v>
      </c>
    </row>
    <row r="244" spans="1:12" ht="12.65" customHeight="1" x14ac:dyDescent="0.3">
      <c r="A244" s="9" t="s">
        <v>776</v>
      </c>
      <c r="B244" s="9" t="s">
        <v>4893</v>
      </c>
      <c r="C244" s="9" t="s">
        <v>4432</v>
      </c>
      <c r="D244" s="9" t="s">
        <v>4894</v>
      </c>
      <c r="E244" s="9" t="s">
        <v>4512</v>
      </c>
      <c r="F244" s="9" t="str">
        <f t="shared" si="4"/>
        <v>Lauren Allen</v>
      </c>
      <c r="G244" s="9" t="s">
        <v>297</v>
      </c>
      <c r="H244" s="10">
        <v>4807594098</v>
      </c>
      <c r="I244" s="9" t="s">
        <v>793</v>
      </c>
      <c r="J244" s="9" t="s">
        <v>794</v>
      </c>
      <c r="K244" s="9" t="s">
        <v>129</v>
      </c>
      <c r="L244" s="11">
        <v>85044</v>
      </c>
    </row>
    <row r="245" spans="1:12" ht="12.65" customHeight="1" x14ac:dyDescent="0.3">
      <c r="A245" s="9" t="s">
        <v>776</v>
      </c>
      <c r="B245" s="9" t="s">
        <v>4895</v>
      </c>
      <c r="C245" s="9" t="s">
        <v>4432</v>
      </c>
      <c r="D245" s="9" t="s">
        <v>4896</v>
      </c>
      <c r="E245" s="9" t="s">
        <v>4897</v>
      </c>
      <c r="F245" s="9" t="str">
        <f t="shared" si="4"/>
        <v>Becky Harker</v>
      </c>
      <c r="G245" s="9" t="s">
        <v>297</v>
      </c>
      <c r="H245" s="10">
        <v>4807058212</v>
      </c>
      <c r="I245" s="9" t="s">
        <v>795</v>
      </c>
      <c r="J245" s="9" t="s">
        <v>796</v>
      </c>
      <c r="K245" s="9" t="s">
        <v>408</v>
      </c>
      <c r="L245" s="11">
        <v>85284</v>
      </c>
    </row>
    <row r="246" spans="1:12" ht="12.65" customHeight="1" x14ac:dyDescent="0.3">
      <c r="A246" s="9" t="s">
        <v>776</v>
      </c>
      <c r="B246" s="9" t="s">
        <v>4898</v>
      </c>
      <c r="C246" s="9" t="s">
        <v>4432</v>
      </c>
      <c r="D246" s="9" t="s">
        <v>4899</v>
      </c>
      <c r="E246" s="9" t="s">
        <v>4900</v>
      </c>
      <c r="F246" s="9" t="str">
        <f t="shared" si="4"/>
        <v>Michelle Hill</v>
      </c>
      <c r="G246" s="9" t="s">
        <v>297</v>
      </c>
      <c r="H246" s="10">
        <v>4808998661</v>
      </c>
      <c r="I246" s="9" t="s">
        <v>797</v>
      </c>
      <c r="J246" s="9" t="s">
        <v>798</v>
      </c>
      <c r="K246" s="9" t="s">
        <v>401</v>
      </c>
      <c r="L246" s="11">
        <v>85224</v>
      </c>
    </row>
    <row r="247" spans="1:12" ht="12.65" customHeight="1" x14ac:dyDescent="0.3">
      <c r="A247" s="9" t="s">
        <v>776</v>
      </c>
      <c r="B247" s="9" t="s">
        <v>4901</v>
      </c>
      <c r="C247" s="9" t="s">
        <v>4432</v>
      </c>
      <c r="D247" s="9" t="s">
        <v>4902</v>
      </c>
      <c r="E247" s="9" t="s">
        <v>4903</v>
      </c>
      <c r="F247" s="9" t="str">
        <f t="shared" si="4"/>
        <v>Maegon Garcia</v>
      </c>
      <c r="G247" s="9" t="s">
        <v>297</v>
      </c>
      <c r="H247" s="10">
        <v>6029789454</v>
      </c>
      <c r="I247" s="9" t="s">
        <v>799</v>
      </c>
      <c r="J247" s="9" t="s">
        <v>800</v>
      </c>
      <c r="K247" s="9" t="s">
        <v>129</v>
      </c>
      <c r="L247" s="11">
        <v>85027</v>
      </c>
    </row>
    <row r="248" spans="1:12" ht="12.65" customHeight="1" x14ac:dyDescent="0.3">
      <c r="A248" s="9" t="s">
        <v>776</v>
      </c>
      <c r="B248" s="9" t="s">
        <v>4904</v>
      </c>
      <c r="C248" s="9" t="s">
        <v>4432</v>
      </c>
      <c r="D248" s="9" t="s">
        <v>4905</v>
      </c>
      <c r="E248" s="9" t="s">
        <v>4743</v>
      </c>
      <c r="F248" s="9" t="str">
        <f t="shared" si="4"/>
        <v>Elizabeth Jimenez</v>
      </c>
      <c r="G248" s="9" t="s">
        <v>297</v>
      </c>
      <c r="H248" s="10">
        <v>6239072400</v>
      </c>
      <c r="I248" s="9" t="s">
        <v>801</v>
      </c>
      <c r="J248" s="9" t="s">
        <v>4906</v>
      </c>
      <c r="K248" s="9" t="s">
        <v>340</v>
      </c>
      <c r="L248" s="11">
        <v>85353</v>
      </c>
    </row>
    <row r="249" spans="1:12" ht="12.65" customHeight="1" x14ac:dyDescent="0.3">
      <c r="A249" s="9" t="s">
        <v>776</v>
      </c>
      <c r="B249" s="9" t="s">
        <v>4907</v>
      </c>
      <c r="C249" s="9" t="s">
        <v>4432</v>
      </c>
      <c r="D249" s="9" t="s">
        <v>4908</v>
      </c>
      <c r="E249" s="9" t="s">
        <v>4909</v>
      </c>
      <c r="F249" s="9" t="str">
        <f t="shared" si="4"/>
        <v>LaShanda Daviss</v>
      </c>
      <c r="G249" s="9" t="s">
        <v>297</v>
      </c>
      <c r="H249" s="10">
        <v>4808330353</v>
      </c>
      <c r="I249" s="9" t="s">
        <v>802</v>
      </c>
      <c r="J249" s="9" t="s">
        <v>803</v>
      </c>
      <c r="K249" s="9" t="s">
        <v>320</v>
      </c>
      <c r="L249" s="11">
        <v>85210</v>
      </c>
    </row>
    <row r="250" spans="1:12" ht="12.65" customHeight="1" x14ac:dyDescent="0.3">
      <c r="A250" s="9" t="s">
        <v>776</v>
      </c>
      <c r="B250" s="9" t="s">
        <v>4910</v>
      </c>
      <c r="C250" s="9" t="s">
        <v>4432</v>
      </c>
      <c r="D250" s="9" t="s">
        <v>4888</v>
      </c>
      <c r="E250" s="9" t="s">
        <v>4911</v>
      </c>
      <c r="F250" s="9" t="str">
        <f t="shared" si="4"/>
        <v>Amber Rice</v>
      </c>
      <c r="G250" s="9" t="s">
        <v>297</v>
      </c>
      <c r="H250" s="10">
        <v>4803574990</v>
      </c>
      <c r="I250" s="9" t="s">
        <v>804</v>
      </c>
      <c r="J250" s="9" t="s">
        <v>4912</v>
      </c>
      <c r="K250" s="9" t="s">
        <v>249</v>
      </c>
      <c r="L250" s="11">
        <v>85120</v>
      </c>
    </row>
    <row r="251" spans="1:12" ht="12.65" customHeight="1" x14ac:dyDescent="0.3">
      <c r="A251" s="9" t="s">
        <v>776</v>
      </c>
      <c r="B251" s="9" t="s">
        <v>4913</v>
      </c>
      <c r="C251" s="9" t="s">
        <v>4432</v>
      </c>
      <c r="D251" s="9" t="s">
        <v>4914</v>
      </c>
      <c r="E251" s="9" t="s">
        <v>4915</v>
      </c>
      <c r="F251" s="9" t="str">
        <f t="shared" si="4"/>
        <v>Tonya Mitchell</v>
      </c>
      <c r="G251" s="9" t="s">
        <v>805</v>
      </c>
      <c r="H251" s="10">
        <v>6029932026</v>
      </c>
      <c r="I251" s="9" t="s">
        <v>806</v>
      </c>
      <c r="J251" s="9" t="s">
        <v>4916</v>
      </c>
      <c r="K251" s="9" t="s">
        <v>301</v>
      </c>
      <c r="L251" s="11">
        <v>85304</v>
      </c>
    </row>
    <row r="252" spans="1:12" ht="12.65" customHeight="1" x14ac:dyDescent="0.3">
      <c r="A252" s="9" t="s">
        <v>776</v>
      </c>
      <c r="B252" s="9" t="s">
        <v>4917</v>
      </c>
      <c r="C252" s="9" t="s">
        <v>4432</v>
      </c>
      <c r="D252" s="9" t="s">
        <v>4918</v>
      </c>
      <c r="E252" s="9" t="s">
        <v>4919</v>
      </c>
      <c r="F252" s="9" t="str">
        <f t="shared" si="4"/>
        <v>Sabrina Felix</v>
      </c>
      <c r="G252" s="9" t="s">
        <v>297</v>
      </c>
      <c r="H252" s="10">
        <v>4804569263</v>
      </c>
      <c r="I252" s="9" t="s">
        <v>807</v>
      </c>
      <c r="J252" s="9" t="s">
        <v>808</v>
      </c>
      <c r="K252" s="9" t="s">
        <v>320</v>
      </c>
      <c r="L252" s="11">
        <v>85210</v>
      </c>
    </row>
    <row r="253" spans="1:12" ht="12.65" customHeight="1" x14ac:dyDescent="0.3">
      <c r="A253" s="9" t="s">
        <v>776</v>
      </c>
      <c r="B253" s="9" t="s">
        <v>4920</v>
      </c>
      <c r="C253" s="9" t="s">
        <v>4432</v>
      </c>
      <c r="D253" s="9" t="s">
        <v>4921</v>
      </c>
      <c r="E253" s="9" t="s">
        <v>4922</v>
      </c>
      <c r="F253" s="9" t="str">
        <f t="shared" si="4"/>
        <v>Kristan Gill</v>
      </c>
      <c r="G253" s="9" t="s">
        <v>297</v>
      </c>
      <c r="H253" s="10">
        <v>4802140042</v>
      </c>
      <c r="I253" s="9" t="s">
        <v>809</v>
      </c>
      <c r="J253" s="9" t="s">
        <v>810</v>
      </c>
      <c r="K253" s="9" t="s">
        <v>408</v>
      </c>
      <c r="L253" s="11">
        <v>85282</v>
      </c>
    </row>
    <row r="254" spans="1:12" ht="12.65" customHeight="1" x14ac:dyDescent="0.3">
      <c r="A254" s="9" t="s">
        <v>776</v>
      </c>
      <c r="B254" s="9" t="s">
        <v>4923</v>
      </c>
      <c r="C254" s="9" t="s">
        <v>4432</v>
      </c>
      <c r="D254" s="9" t="s">
        <v>4924</v>
      </c>
      <c r="E254" s="9" t="s">
        <v>4925</v>
      </c>
      <c r="F254" s="9" t="str">
        <f t="shared" si="4"/>
        <v>Brittany Stowe</v>
      </c>
      <c r="G254" s="9" t="s">
        <v>297</v>
      </c>
      <c r="H254" s="10">
        <v>4808138009</v>
      </c>
      <c r="I254" s="9" t="s">
        <v>811</v>
      </c>
      <c r="J254" s="9" t="s">
        <v>812</v>
      </c>
      <c r="K254" s="9" t="s">
        <v>403</v>
      </c>
      <c r="L254" s="11">
        <v>85233</v>
      </c>
    </row>
    <row r="255" spans="1:12" ht="12.65" customHeight="1" x14ac:dyDescent="0.3">
      <c r="A255" s="9" t="s">
        <v>776</v>
      </c>
      <c r="B255" s="9" t="s">
        <v>4926</v>
      </c>
      <c r="C255" s="9" t="s">
        <v>4432</v>
      </c>
      <c r="D255" s="9" t="s">
        <v>4698</v>
      </c>
      <c r="E255" s="9" t="s">
        <v>4927</v>
      </c>
      <c r="F255" s="9" t="str">
        <f t="shared" si="4"/>
        <v>Ashley Phillips</v>
      </c>
      <c r="G255" s="9" t="s">
        <v>297</v>
      </c>
      <c r="H255" s="10">
        <v>4802185577</v>
      </c>
      <c r="I255" s="9" t="s">
        <v>813</v>
      </c>
      <c r="J255" s="9" t="s">
        <v>814</v>
      </c>
      <c r="K255" s="9" t="s">
        <v>320</v>
      </c>
      <c r="L255" s="11">
        <v>85204</v>
      </c>
    </row>
    <row r="256" spans="1:12" ht="12.65" customHeight="1" x14ac:dyDescent="0.3">
      <c r="A256" s="9" t="s">
        <v>776</v>
      </c>
      <c r="B256" s="9" t="s">
        <v>815</v>
      </c>
      <c r="C256" s="9" t="s">
        <v>4432</v>
      </c>
      <c r="D256" s="9" t="s">
        <v>4928</v>
      </c>
      <c r="E256" s="9" t="s">
        <v>4929</v>
      </c>
      <c r="F256" s="9" t="str">
        <f t="shared" si="4"/>
        <v>Shara Coughlin</v>
      </c>
      <c r="G256" s="9" t="s">
        <v>297</v>
      </c>
      <c r="H256" s="10">
        <v>6235669450</v>
      </c>
      <c r="I256" s="9" t="s">
        <v>816</v>
      </c>
      <c r="J256" s="9" t="s">
        <v>817</v>
      </c>
      <c r="K256" s="9" t="s">
        <v>301</v>
      </c>
      <c r="L256" s="11">
        <v>85308</v>
      </c>
    </row>
    <row r="257" spans="1:12" ht="12.65" customHeight="1" x14ac:dyDescent="0.3">
      <c r="A257" s="9" t="s">
        <v>776</v>
      </c>
      <c r="B257" s="9" t="s">
        <v>818</v>
      </c>
      <c r="C257" s="9" t="s">
        <v>4432</v>
      </c>
      <c r="D257" s="9" t="s">
        <v>4930</v>
      </c>
      <c r="E257" s="9" t="s">
        <v>4726</v>
      </c>
      <c r="F257" s="9" t="str">
        <f t="shared" si="4"/>
        <v>Renae Rodriguez</v>
      </c>
      <c r="G257" s="9" t="s">
        <v>297</v>
      </c>
      <c r="H257" s="10">
        <v>4802790400</v>
      </c>
      <c r="I257" s="9" t="s">
        <v>819</v>
      </c>
      <c r="J257" s="9" t="s">
        <v>4931</v>
      </c>
      <c r="K257" s="9" t="s">
        <v>403</v>
      </c>
      <c r="L257" s="11">
        <v>85296</v>
      </c>
    </row>
    <row r="258" spans="1:12" ht="12.65" customHeight="1" x14ac:dyDescent="0.3">
      <c r="A258" s="9" t="s">
        <v>776</v>
      </c>
      <c r="B258" s="9" t="s">
        <v>4932</v>
      </c>
      <c r="C258" s="9" t="s">
        <v>4432</v>
      </c>
      <c r="D258" s="9" t="s">
        <v>4933</v>
      </c>
      <c r="E258" s="9" t="s">
        <v>4934</v>
      </c>
      <c r="F258" s="9" t="str">
        <f t="shared" si="4"/>
        <v>Alma Rosales</v>
      </c>
      <c r="G258" s="9" t="s">
        <v>297</v>
      </c>
      <c r="H258" s="10">
        <v>6239342810</v>
      </c>
      <c r="I258" s="9" t="s">
        <v>820</v>
      </c>
      <c r="J258" s="9" t="s">
        <v>821</v>
      </c>
      <c r="K258" s="9" t="s">
        <v>129</v>
      </c>
      <c r="L258" s="11">
        <v>85051</v>
      </c>
    </row>
    <row r="259" spans="1:12" ht="12.65" customHeight="1" x14ac:dyDescent="0.3">
      <c r="A259" s="9" t="s">
        <v>776</v>
      </c>
      <c r="B259" s="9" t="s">
        <v>4935</v>
      </c>
      <c r="C259" s="9" t="s">
        <v>4432</v>
      </c>
      <c r="D259" s="9" t="s">
        <v>4936</v>
      </c>
      <c r="E259" s="9" t="s">
        <v>4937</v>
      </c>
      <c r="F259" s="9" t="str">
        <f t="shared" si="4"/>
        <v>Cassie Steffy</v>
      </c>
      <c r="G259" s="9" t="s">
        <v>297</v>
      </c>
      <c r="H259" s="10">
        <v>4802198407</v>
      </c>
      <c r="I259" s="9" t="s">
        <v>822</v>
      </c>
      <c r="J259" s="9" t="s">
        <v>823</v>
      </c>
      <c r="K259" s="9" t="s">
        <v>320</v>
      </c>
      <c r="L259" s="11">
        <v>85215</v>
      </c>
    </row>
    <row r="260" spans="1:12" ht="12.65" customHeight="1" x14ac:dyDescent="0.3">
      <c r="A260" s="9" t="s">
        <v>776</v>
      </c>
      <c r="B260" s="9" t="s">
        <v>824</v>
      </c>
      <c r="C260" s="9" t="s">
        <v>4432</v>
      </c>
      <c r="D260" s="9" t="s">
        <v>4938</v>
      </c>
      <c r="E260" s="9" t="s">
        <v>4939</v>
      </c>
      <c r="F260" s="9" t="str">
        <f t="shared" si="4"/>
        <v>Jessica Ehasz</v>
      </c>
      <c r="G260" s="9" t="s">
        <v>297</v>
      </c>
      <c r="H260" s="10">
        <v>4808406500</v>
      </c>
      <c r="I260" s="9" t="s">
        <v>825</v>
      </c>
      <c r="J260" s="9" t="s">
        <v>826</v>
      </c>
      <c r="K260" s="9" t="s">
        <v>403</v>
      </c>
      <c r="L260" s="11">
        <v>85295</v>
      </c>
    </row>
    <row r="261" spans="1:12" ht="12.65" customHeight="1" x14ac:dyDescent="0.3">
      <c r="A261" s="9" t="s">
        <v>776</v>
      </c>
      <c r="B261" s="9" t="s">
        <v>827</v>
      </c>
      <c r="C261" s="9" t="s">
        <v>4432</v>
      </c>
      <c r="D261" s="9" t="s">
        <v>4940</v>
      </c>
      <c r="E261" s="9" t="s">
        <v>4941</v>
      </c>
      <c r="F261" s="9" t="str">
        <f t="shared" si="4"/>
        <v>Amolia Jackson</v>
      </c>
      <c r="G261" s="9" t="s">
        <v>297</v>
      </c>
      <c r="H261" s="10">
        <v>6232018869</v>
      </c>
      <c r="I261" s="9" t="s">
        <v>828</v>
      </c>
      <c r="J261" s="9" t="s">
        <v>829</v>
      </c>
      <c r="K261" s="9" t="s">
        <v>408</v>
      </c>
      <c r="L261" s="11">
        <v>85281</v>
      </c>
    </row>
    <row r="262" spans="1:12" ht="12.65" customHeight="1" x14ac:dyDescent="0.3">
      <c r="A262" s="9" t="s">
        <v>776</v>
      </c>
      <c r="B262" s="9" t="s">
        <v>830</v>
      </c>
      <c r="C262" s="9" t="s">
        <v>4432</v>
      </c>
      <c r="D262" s="9" t="s">
        <v>4596</v>
      </c>
      <c r="E262" s="9" t="s">
        <v>4942</v>
      </c>
      <c r="F262" s="9" t="str">
        <f t="shared" si="4"/>
        <v>Andrea Reynolds</v>
      </c>
      <c r="G262" s="9" t="s">
        <v>297</v>
      </c>
      <c r="H262" s="10">
        <v>5203407550</v>
      </c>
      <c r="I262" s="9" t="s">
        <v>831</v>
      </c>
      <c r="J262" s="9" t="s">
        <v>832</v>
      </c>
      <c r="K262" s="9" t="s">
        <v>258</v>
      </c>
      <c r="L262" s="11">
        <v>85138</v>
      </c>
    </row>
    <row r="263" spans="1:12" ht="12.65" customHeight="1" x14ac:dyDescent="0.3">
      <c r="A263" s="9" t="s">
        <v>776</v>
      </c>
      <c r="B263" s="9" t="s">
        <v>4943</v>
      </c>
      <c r="C263" s="9" t="s">
        <v>4432</v>
      </c>
      <c r="D263" s="9" t="s">
        <v>4944</v>
      </c>
      <c r="E263" s="9" t="s">
        <v>4945</v>
      </c>
      <c r="F263" s="9" t="str">
        <f t="shared" ref="F263:F326" si="5">D263&amp;" "&amp;E263</f>
        <v>Suzy Zurawski</v>
      </c>
      <c r="G263" s="9" t="s">
        <v>297</v>
      </c>
      <c r="H263" s="10">
        <v>5205187499</v>
      </c>
      <c r="I263" s="9" t="s">
        <v>833</v>
      </c>
      <c r="J263" s="9" t="s">
        <v>834</v>
      </c>
      <c r="K263" s="9" t="s">
        <v>264</v>
      </c>
      <c r="L263" s="11">
        <v>85122</v>
      </c>
    </row>
    <row r="264" spans="1:12" ht="12.65" customHeight="1" x14ac:dyDescent="0.3">
      <c r="A264" s="9" t="s">
        <v>776</v>
      </c>
      <c r="B264" s="9" t="s">
        <v>4946</v>
      </c>
      <c r="C264" s="9" t="s">
        <v>4432</v>
      </c>
      <c r="D264" s="9" t="s">
        <v>4947</v>
      </c>
      <c r="E264" s="9" t="s">
        <v>4948</v>
      </c>
      <c r="F264" s="9" t="str">
        <f t="shared" si="5"/>
        <v>Tiega Hamlett</v>
      </c>
      <c r="G264" s="9" t="s">
        <v>297</v>
      </c>
      <c r="H264" s="10">
        <v>4805918198</v>
      </c>
      <c r="I264" s="9" t="s">
        <v>4949</v>
      </c>
      <c r="J264" s="9" t="s">
        <v>4950</v>
      </c>
      <c r="K264" s="9" t="s">
        <v>129</v>
      </c>
      <c r="L264" s="11">
        <v>85041</v>
      </c>
    </row>
    <row r="265" spans="1:12" ht="12.65" customHeight="1" x14ac:dyDescent="0.3">
      <c r="A265" s="9" t="s">
        <v>776</v>
      </c>
      <c r="B265" s="9" t="s">
        <v>4951</v>
      </c>
      <c r="C265" s="9" t="s">
        <v>4432</v>
      </c>
      <c r="D265" s="9" t="s">
        <v>4952</v>
      </c>
      <c r="E265" s="9" t="s">
        <v>4953</v>
      </c>
      <c r="F265" s="9" t="str">
        <f t="shared" si="5"/>
        <v>Jo Scheller</v>
      </c>
      <c r="G265" s="9" t="s">
        <v>297</v>
      </c>
      <c r="H265" s="10">
        <v>6025330405</v>
      </c>
      <c r="I265" s="9" t="s">
        <v>4954</v>
      </c>
      <c r="J265" s="9" t="s">
        <v>4955</v>
      </c>
      <c r="K265" s="9" t="s">
        <v>424</v>
      </c>
      <c r="L265" s="11">
        <v>83588</v>
      </c>
    </row>
    <row r="266" spans="1:12" ht="12.65" customHeight="1" x14ac:dyDescent="0.3">
      <c r="A266" s="9" t="s">
        <v>145</v>
      </c>
      <c r="B266" s="9" t="s">
        <v>146</v>
      </c>
      <c r="C266" s="9" t="s">
        <v>4436</v>
      </c>
      <c r="D266" s="9" t="s">
        <v>4956</v>
      </c>
      <c r="E266" s="9" t="s">
        <v>4957</v>
      </c>
      <c r="F266" s="9" t="str">
        <f t="shared" si="5"/>
        <v>Rosalinda Portillo</v>
      </c>
      <c r="G266" s="9" t="s">
        <v>147</v>
      </c>
      <c r="H266" s="10">
        <v>5203821551</v>
      </c>
      <c r="I266" s="9" t="s">
        <v>4958</v>
      </c>
      <c r="J266" s="9" t="s">
        <v>149</v>
      </c>
      <c r="K266" s="9" t="s">
        <v>18</v>
      </c>
      <c r="L266" s="11">
        <v>85705</v>
      </c>
    </row>
    <row r="267" spans="1:12" ht="12.65" customHeight="1" x14ac:dyDescent="0.3">
      <c r="A267" s="9" t="s">
        <v>145</v>
      </c>
      <c r="B267" s="9" t="s">
        <v>150</v>
      </c>
      <c r="C267" s="9" t="s">
        <v>4436</v>
      </c>
      <c r="D267" s="9" t="s">
        <v>4959</v>
      </c>
      <c r="E267" s="9" t="s">
        <v>4960</v>
      </c>
      <c r="F267" s="9" t="str">
        <f t="shared" si="5"/>
        <v>Ceclia Urrea</v>
      </c>
      <c r="G267" s="9" t="s">
        <v>147</v>
      </c>
      <c r="H267" s="10">
        <v>5203821551</v>
      </c>
      <c r="I267" s="9" t="s">
        <v>4958</v>
      </c>
      <c r="J267" s="9" t="s">
        <v>151</v>
      </c>
      <c r="K267" s="9" t="s">
        <v>152</v>
      </c>
      <c r="L267" s="11">
        <v>85603</v>
      </c>
    </row>
    <row r="268" spans="1:12" ht="12.65" customHeight="1" x14ac:dyDescent="0.3">
      <c r="A268" s="9" t="s">
        <v>145</v>
      </c>
      <c r="B268" s="9" t="s">
        <v>153</v>
      </c>
      <c r="C268" s="9" t="s">
        <v>4436</v>
      </c>
      <c r="D268" s="9" t="s">
        <v>4961</v>
      </c>
      <c r="E268" s="9" t="s">
        <v>4962</v>
      </c>
      <c r="F268" s="9" t="str">
        <f t="shared" si="5"/>
        <v>Mariela Gallegos</v>
      </c>
      <c r="G268" s="9" t="s">
        <v>147</v>
      </c>
      <c r="H268" s="10">
        <v>5203821551</v>
      </c>
      <c r="I268" s="9" t="s">
        <v>4958</v>
      </c>
      <c r="J268" s="9" t="s">
        <v>154</v>
      </c>
      <c r="K268" s="9" t="s">
        <v>155</v>
      </c>
      <c r="L268" s="11">
        <v>85621</v>
      </c>
    </row>
    <row r="269" spans="1:12" ht="12.65" customHeight="1" x14ac:dyDescent="0.3">
      <c r="A269" s="9" t="s">
        <v>145</v>
      </c>
      <c r="B269" s="9" t="s">
        <v>156</v>
      </c>
      <c r="C269" s="9" t="s">
        <v>4436</v>
      </c>
      <c r="D269" s="9" t="s">
        <v>4534</v>
      </c>
      <c r="E269" s="9" t="s">
        <v>4963</v>
      </c>
      <c r="F269" s="9" t="str">
        <f t="shared" si="5"/>
        <v>Tracy Wiggins</v>
      </c>
      <c r="G269" s="9" t="s">
        <v>157</v>
      </c>
      <c r="H269" s="10">
        <v>5203821551</v>
      </c>
      <c r="I269" s="9" t="s">
        <v>4958</v>
      </c>
      <c r="J269" s="9" t="s">
        <v>4964</v>
      </c>
      <c r="K269" s="9" t="s">
        <v>158</v>
      </c>
      <c r="L269" s="11">
        <v>85534</v>
      </c>
    </row>
    <row r="270" spans="1:12" ht="12.65" customHeight="1" x14ac:dyDescent="0.3">
      <c r="A270" s="9" t="s">
        <v>145</v>
      </c>
      <c r="B270" s="9" t="s">
        <v>159</v>
      </c>
      <c r="C270" s="9" t="s">
        <v>4436</v>
      </c>
      <c r="D270" s="9" t="s">
        <v>4965</v>
      </c>
      <c r="E270" s="9" t="s">
        <v>4966</v>
      </c>
      <c r="F270" s="9" t="str">
        <f t="shared" si="5"/>
        <v>Angelica Frisby</v>
      </c>
      <c r="G270" s="9" t="s">
        <v>147</v>
      </c>
      <c r="H270" s="10">
        <v>5203821551</v>
      </c>
      <c r="I270" s="9" t="s">
        <v>4958</v>
      </c>
      <c r="J270" s="9" t="s">
        <v>160</v>
      </c>
      <c r="K270" s="9" t="s">
        <v>161</v>
      </c>
      <c r="L270" s="11">
        <v>85607</v>
      </c>
    </row>
    <row r="271" spans="1:12" ht="12.65" customHeight="1" x14ac:dyDescent="0.3">
      <c r="A271" s="9" t="s">
        <v>145</v>
      </c>
      <c r="B271" s="9" t="s">
        <v>103</v>
      </c>
      <c r="C271" s="9" t="s">
        <v>4436</v>
      </c>
      <c r="D271" s="9" t="s">
        <v>4967</v>
      </c>
      <c r="E271" s="9" t="s">
        <v>4968</v>
      </c>
      <c r="F271" s="9" t="str">
        <f t="shared" si="5"/>
        <v>Virginia Hohmann</v>
      </c>
      <c r="G271" s="9" t="s">
        <v>147</v>
      </c>
      <c r="H271" s="10">
        <v>5203821551</v>
      </c>
      <c r="I271" s="9" t="s">
        <v>4958</v>
      </c>
      <c r="J271" s="9" t="s">
        <v>162</v>
      </c>
      <c r="K271" s="9" t="s">
        <v>18</v>
      </c>
      <c r="L271" s="11">
        <v>85706</v>
      </c>
    </row>
    <row r="272" spans="1:12" ht="12.65" customHeight="1" x14ac:dyDescent="0.3">
      <c r="A272" s="9" t="s">
        <v>145</v>
      </c>
      <c r="B272" s="9" t="s">
        <v>163</v>
      </c>
      <c r="C272" s="9" t="s">
        <v>4436</v>
      </c>
      <c r="D272" s="9" t="s">
        <v>4969</v>
      </c>
      <c r="E272" s="9" t="s">
        <v>4970</v>
      </c>
      <c r="F272" s="9" t="str">
        <f t="shared" si="5"/>
        <v>Daisy Duarte</v>
      </c>
      <c r="G272" s="9" t="s">
        <v>147</v>
      </c>
      <c r="H272" s="10">
        <v>5203821551</v>
      </c>
      <c r="I272" s="9" t="s">
        <v>4958</v>
      </c>
      <c r="J272" s="9" t="s">
        <v>164</v>
      </c>
      <c r="K272" s="9" t="s">
        <v>18</v>
      </c>
      <c r="L272" s="11">
        <v>85706</v>
      </c>
    </row>
    <row r="273" spans="1:12" ht="12.65" customHeight="1" x14ac:dyDescent="0.3">
      <c r="A273" s="9" t="s">
        <v>145</v>
      </c>
      <c r="B273" s="9" t="s">
        <v>165</v>
      </c>
      <c r="C273" s="9" t="s">
        <v>4436</v>
      </c>
      <c r="D273" s="9" t="s">
        <v>4971</v>
      </c>
      <c r="E273" s="9" t="s">
        <v>4972</v>
      </c>
      <c r="F273" s="9" t="str">
        <f t="shared" si="5"/>
        <v>Candace Campbell</v>
      </c>
      <c r="G273" s="9" t="s">
        <v>147</v>
      </c>
      <c r="H273" s="10">
        <v>5203821551</v>
      </c>
      <c r="I273" s="9" t="s">
        <v>4958</v>
      </c>
      <c r="J273" s="9" t="s">
        <v>166</v>
      </c>
      <c r="K273" s="9" t="s">
        <v>167</v>
      </c>
      <c r="L273" s="11">
        <v>85653</v>
      </c>
    </row>
    <row r="274" spans="1:12" ht="12.65" customHeight="1" x14ac:dyDescent="0.3">
      <c r="A274" s="9" t="s">
        <v>145</v>
      </c>
      <c r="B274" s="9" t="s">
        <v>168</v>
      </c>
      <c r="C274" s="9" t="s">
        <v>4436</v>
      </c>
      <c r="D274" s="9" t="s">
        <v>4973</v>
      </c>
      <c r="E274" s="9" t="s">
        <v>4974</v>
      </c>
      <c r="F274" s="9" t="str">
        <f t="shared" si="5"/>
        <v>Olga Guerrero</v>
      </c>
      <c r="G274" s="9" t="s">
        <v>147</v>
      </c>
      <c r="H274" s="10">
        <v>5203821551</v>
      </c>
      <c r="I274" s="9" t="s">
        <v>4958</v>
      </c>
      <c r="J274" s="9" t="s">
        <v>4975</v>
      </c>
      <c r="K274" s="9" t="s">
        <v>18</v>
      </c>
      <c r="L274" s="11">
        <v>85701</v>
      </c>
    </row>
    <row r="275" spans="1:12" ht="12.65" customHeight="1" x14ac:dyDescent="0.3">
      <c r="A275" s="9" t="s">
        <v>145</v>
      </c>
      <c r="B275" s="9" t="s">
        <v>169</v>
      </c>
      <c r="C275" s="9" t="s">
        <v>4436</v>
      </c>
      <c r="D275" s="9" t="s">
        <v>4573</v>
      </c>
      <c r="E275" s="9" t="s">
        <v>4976</v>
      </c>
      <c r="F275" s="9" t="str">
        <f t="shared" si="5"/>
        <v>Mary Bolen</v>
      </c>
      <c r="G275" s="9" t="s">
        <v>147</v>
      </c>
      <c r="H275" s="10">
        <v>5203821551</v>
      </c>
      <c r="I275" s="9" t="s">
        <v>4958</v>
      </c>
      <c r="J275" s="9" t="s">
        <v>4977</v>
      </c>
      <c r="K275" s="9" t="s">
        <v>18</v>
      </c>
      <c r="L275" s="11">
        <v>85713</v>
      </c>
    </row>
    <row r="276" spans="1:12" ht="12.65" customHeight="1" x14ac:dyDescent="0.3">
      <c r="A276" s="9" t="s">
        <v>145</v>
      </c>
      <c r="B276" s="9" t="s">
        <v>170</v>
      </c>
      <c r="C276" s="9" t="s">
        <v>4436</v>
      </c>
      <c r="D276" s="9" t="s">
        <v>4978</v>
      </c>
      <c r="E276" s="9" t="s">
        <v>4979</v>
      </c>
      <c r="F276" s="9" t="str">
        <f t="shared" si="5"/>
        <v>Sylvia Celis</v>
      </c>
      <c r="G276" s="9" t="s">
        <v>147</v>
      </c>
      <c r="H276" s="10">
        <v>5203821551</v>
      </c>
      <c r="I276" s="9" t="s">
        <v>4958</v>
      </c>
      <c r="J276" s="9" t="s">
        <v>171</v>
      </c>
      <c r="K276" s="9" t="s">
        <v>18</v>
      </c>
      <c r="L276" s="11">
        <v>85705</v>
      </c>
    </row>
    <row r="277" spans="1:12" ht="12.65" customHeight="1" x14ac:dyDescent="0.3">
      <c r="A277" s="9" t="s">
        <v>145</v>
      </c>
      <c r="B277" s="9" t="s">
        <v>172</v>
      </c>
      <c r="C277" s="9" t="s">
        <v>4436</v>
      </c>
      <c r="D277" s="9" t="s">
        <v>4980</v>
      </c>
      <c r="E277" s="9" t="s">
        <v>4981</v>
      </c>
      <c r="F277" s="9" t="str">
        <f t="shared" si="5"/>
        <v>Anna Rosas</v>
      </c>
      <c r="G277" s="9" t="s">
        <v>52</v>
      </c>
      <c r="H277" s="10">
        <v>5203821551</v>
      </c>
      <c r="I277" s="9" t="s">
        <v>4958</v>
      </c>
      <c r="J277" s="9" t="s">
        <v>173</v>
      </c>
      <c r="K277" s="9" t="s">
        <v>155</v>
      </c>
      <c r="L277" s="11">
        <v>85621</v>
      </c>
    </row>
    <row r="278" spans="1:12" ht="12.65" customHeight="1" x14ac:dyDescent="0.3">
      <c r="A278" s="9" t="s">
        <v>145</v>
      </c>
      <c r="B278" s="9" t="s">
        <v>174</v>
      </c>
      <c r="C278" s="9" t="s">
        <v>4436</v>
      </c>
      <c r="D278" s="9" t="s">
        <v>4982</v>
      </c>
      <c r="E278" s="9" t="s">
        <v>4456</v>
      </c>
      <c r="F278" s="9" t="str">
        <f t="shared" si="5"/>
        <v>Sonia Martinez</v>
      </c>
      <c r="G278" s="9" t="s">
        <v>157</v>
      </c>
      <c r="H278" s="10">
        <v>5203821551</v>
      </c>
      <c r="I278" s="9" t="s">
        <v>4958</v>
      </c>
      <c r="J278" s="9" t="s">
        <v>4983</v>
      </c>
      <c r="K278" s="9" t="s">
        <v>18</v>
      </c>
      <c r="L278" s="11">
        <v>85705</v>
      </c>
    </row>
    <row r="279" spans="1:12" ht="12.65" customHeight="1" x14ac:dyDescent="0.3">
      <c r="A279" s="9" t="s">
        <v>145</v>
      </c>
      <c r="B279" s="9" t="s">
        <v>175</v>
      </c>
      <c r="C279" s="9" t="s">
        <v>4436</v>
      </c>
      <c r="D279" s="9" t="s">
        <v>4984</v>
      </c>
      <c r="E279" s="9" t="s">
        <v>4985</v>
      </c>
      <c r="F279" s="9" t="str">
        <f t="shared" si="5"/>
        <v>Reyna Ochoa</v>
      </c>
      <c r="G279" s="9" t="s">
        <v>4986</v>
      </c>
      <c r="H279" s="10">
        <v>5206167050</v>
      </c>
      <c r="I279" s="9" t="s">
        <v>148</v>
      </c>
      <c r="J279" s="9" t="s">
        <v>176</v>
      </c>
      <c r="K279" s="9" t="s">
        <v>18</v>
      </c>
      <c r="L279" s="11">
        <v>85743</v>
      </c>
    </row>
    <row r="280" spans="1:12" ht="12.65" customHeight="1" x14ac:dyDescent="0.3">
      <c r="A280" s="9" t="s">
        <v>145</v>
      </c>
      <c r="B280" s="9" t="s">
        <v>177</v>
      </c>
      <c r="C280" s="9" t="s">
        <v>4436</v>
      </c>
      <c r="D280" s="9" t="s">
        <v>4987</v>
      </c>
      <c r="E280" s="9" t="s">
        <v>4988</v>
      </c>
      <c r="F280" s="9" t="str">
        <f t="shared" si="5"/>
        <v>Griselda Altamirano</v>
      </c>
      <c r="G280" s="9" t="s">
        <v>52</v>
      </c>
      <c r="H280" s="10">
        <v>5203821551</v>
      </c>
      <c r="I280" s="9" t="s">
        <v>4958</v>
      </c>
      <c r="J280" s="9" t="s">
        <v>178</v>
      </c>
      <c r="K280" s="9" t="s">
        <v>18</v>
      </c>
      <c r="L280" s="11">
        <v>85706</v>
      </c>
    </row>
    <row r="281" spans="1:12" ht="12.65" customHeight="1" x14ac:dyDescent="0.3">
      <c r="A281" s="9" t="s">
        <v>145</v>
      </c>
      <c r="B281" s="9" t="s">
        <v>4989</v>
      </c>
      <c r="C281" s="9" t="s">
        <v>4436</v>
      </c>
      <c r="D281" s="9" t="s">
        <v>4990</v>
      </c>
      <c r="E281" s="9" t="s">
        <v>4444</v>
      </c>
      <c r="F281" s="9" t="str">
        <f t="shared" si="5"/>
        <v>Derina Davis</v>
      </c>
      <c r="G281" s="9" t="s">
        <v>147</v>
      </c>
      <c r="H281" s="10">
        <v>5203821551</v>
      </c>
      <c r="I281" s="9" t="s">
        <v>4958</v>
      </c>
      <c r="J281" s="9" t="s">
        <v>4991</v>
      </c>
      <c r="K281" s="9" t="s">
        <v>18</v>
      </c>
      <c r="L281" s="11">
        <v>85705</v>
      </c>
    </row>
    <row r="282" spans="1:12" ht="12.65" customHeight="1" x14ac:dyDescent="0.3">
      <c r="A282" s="9" t="s">
        <v>145</v>
      </c>
      <c r="B282" s="9" t="s">
        <v>179</v>
      </c>
      <c r="C282" s="9" t="s">
        <v>4436</v>
      </c>
      <c r="D282" s="9" t="s">
        <v>4992</v>
      </c>
      <c r="E282" s="9" t="s">
        <v>4993</v>
      </c>
      <c r="F282" s="9" t="str">
        <f t="shared" si="5"/>
        <v>Makena Ozbirn</v>
      </c>
      <c r="G282" s="9" t="s">
        <v>147</v>
      </c>
      <c r="H282" s="10">
        <v>5203821551</v>
      </c>
      <c r="I282" s="9" t="s">
        <v>4958</v>
      </c>
      <c r="J282" s="9" t="s">
        <v>4994</v>
      </c>
      <c r="K282" s="9" t="s">
        <v>18</v>
      </c>
      <c r="L282" s="11">
        <v>85713</v>
      </c>
    </row>
    <row r="283" spans="1:12" ht="12.65" customHeight="1" x14ac:dyDescent="0.3">
      <c r="A283" s="9" t="s">
        <v>145</v>
      </c>
      <c r="B283" s="9" t="s">
        <v>180</v>
      </c>
      <c r="C283" s="9" t="s">
        <v>4436</v>
      </c>
      <c r="D283" s="9" t="s">
        <v>4746</v>
      </c>
      <c r="E283" s="9" t="s">
        <v>4665</v>
      </c>
      <c r="F283" s="9" t="str">
        <f t="shared" si="5"/>
        <v>Brenda Morales</v>
      </c>
      <c r="G283" s="9" t="s">
        <v>147</v>
      </c>
      <c r="H283" s="10">
        <v>5203821551</v>
      </c>
      <c r="I283" s="9" t="s">
        <v>4958</v>
      </c>
      <c r="J283" s="9" t="s">
        <v>181</v>
      </c>
      <c r="K283" s="9" t="s">
        <v>18</v>
      </c>
      <c r="L283" s="11">
        <v>85706</v>
      </c>
    </row>
    <row r="284" spans="1:12" ht="12.65" customHeight="1" x14ac:dyDescent="0.3">
      <c r="A284" s="9" t="s">
        <v>145</v>
      </c>
      <c r="B284" s="9" t="s">
        <v>182</v>
      </c>
      <c r="C284" s="9" t="s">
        <v>4436</v>
      </c>
      <c r="D284" s="9" t="s">
        <v>4995</v>
      </c>
      <c r="E284" s="9" t="s">
        <v>4996</v>
      </c>
      <c r="F284" s="9" t="str">
        <f t="shared" si="5"/>
        <v>Myriam Gonzales</v>
      </c>
      <c r="G284" s="9" t="s">
        <v>52</v>
      </c>
      <c r="H284" s="10">
        <v>5203821551</v>
      </c>
      <c r="I284" s="9" t="s">
        <v>4958</v>
      </c>
      <c r="J284" s="9" t="s">
        <v>4997</v>
      </c>
      <c r="K284" s="9" t="s">
        <v>161</v>
      </c>
      <c r="L284" s="11">
        <v>85607</v>
      </c>
    </row>
    <row r="285" spans="1:12" ht="12.65" customHeight="1" x14ac:dyDescent="0.3">
      <c r="A285" s="9" t="s">
        <v>145</v>
      </c>
      <c r="B285" s="9" t="s">
        <v>183</v>
      </c>
      <c r="C285" s="9" t="s">
        <v>4436</v>
      </c>
      <c r="D285" s="9" t="s">
        <v>4998</v>
      </c>
      <c r="E285" s="9" t="s">
        <v>4999</v>
      </c>
      <c r="F285" s="9" t="str">
        <f t="shared" si="5"/>
        <v>Ana Navarro</v>
      </c>
      <c r="G285" s="9" t="s">
        <v>147</v>
      </c>
      <c r="H285" s="10">
        <v>5203821551</v>
      </c>
      <c r="I285" s="9" t="s">
        <v>4958</v>
      </c>
      <c r="J285" s="9" t="s">
        <v>184</v>
      </c>
      <c r="K285" s="9" t="s">
        <v>18</v>
      </c>
      <c r="L285" s="11">
        <v>85730</v>
      </c>
    </row>
    <row r="286" spans="1:12" ht="12.65" customHeight="1" x14ac:dyDescent="0.3">
      <c r="A286" s="9" t="s">
        <v>145</v>
      </c>
      <c r="B286" s="9" t="s">
        <v>185</v>
      </c>
      <c r="C286" s="9" t="s">
        <v>4436</v>
      </c>
      <c r="D286" s="9" t="s">
        <v>5000</v>
      </c>
      <c r="E286" s="9" t="s">
        <v>5001</v>
      </c>
      <c r="F286" s="9" t="str">
        <f t="shared" si="5"/>
        <v>Roxanna Campos</v>
      </c>
      <c r="G286" s="9" t="s">
        <v>52</v>
      </c>
      <c r="H286" s="10">
        <v>5203821551</v>
      </c>
      <c r="I286" s="9" t="s">
        <v>4958</v>
      </c>
      <c r="J286" s="9" t="s">
        <v>186</v>
      </c>
      <c r="K286" s="9" t="s">
        <v>18</v>
      </c>
      <c r="L286" s="11">
        <v>85712</v>
      </c>
    </row>
    <row r="287" spans="1:12" ht="12.65" customHeight="1" x14ac:dyDescent="0.3">
      <c r="A287" s="9" t="s">
        <v>145</v>
      </c>
      <c r="B287" s="9" t="s">
        <v>187</v>
      </c>
      <c r="C287" s="9" t="s">
        <v>4436</v>
      </c>
      <c r="D287" s="9" t="s">
        <v>5002</v>
      </c>
      <c r="E287" s="9" t="s">
        <v>5003</v>
      </c>
      <c r="F287" s="9" t="str">
        <f t="shared" si="5"/>
        <v>Elvira Ruiz</v>
      </c>
      <c r="G287" s="9" t="s">
        <v>147</v>
      </c>
      <c r="H287" s="10">
        <v>5203821551</v>
      </c>
      <c r="I287" s="9" t="s">
        <v>4958</v>
      </c>
      <c r="J287" s="9" t="s">
        <v>188</v>
      </c>
      <c r="K287" s="9" t="s">
        <v>155</v>
      </c>
      <c r="L287" s="11">
        <v>85621</v>
      </c>
    </row>
    <row r="288" spans="1:12" ht="12.65" customHeight="1" x14ac:dyDescent="0.3">
      <c r="A288" s="9" t="s">
        <v>145</v>
      </c>
      <c r="B288" s="9" t="s">
        <v>189</v>
      </c>
      <c r="C288" s="9" t="s">
        <v>4436</v>
      </c>
      <c r="D288" s="9" t="s">
        <v>4965</v>
      </c>
      <c r="E288" s="9" t="s">
        <v>5004</v>
      </c>
      <c r="F288" s="9" t="str">
        <f t="shared" si="5"/>
        <v>Angelica Cardenas</v>
      </c>
      <c r="G288" s="9" t="s">
        <v>147</v>
      </c>
      <c r="H288" s="10">
        <v>5203821551</v>
      </c>
      <c r="I288" s="9" t="s">
        <v>4958</v>
      </c>
      <c r="J288" s="9" t="s">
        <v>190</v>
      </c>
      <c r="K288" s="9" t="s">
        <v>191</v>
      </c>
      <c r="L288" s="11">
        <v>85635</v>
      </c>
    </row>
    <row r="289" spans="1:12" ht="12.65" customHeight="1" x14ac:dyDescent="0.3">
      <c r="A289" s="9" t="s">
        <v>145</v>
      </c>
      <c r="B289" s="9" t="s">
        <v>192</v>
      </c>
      <c r="C289" s="9" t="s">
        <v>4436</v>
      </c>
      <c r="D289" s="9" t="s">
        <v>5005</v>
      </c>
      <c r="E289" s="9" t="s">
        <v>5006</v>
      </c>
      <c r="F289" s="9" t="str">
        <f t="shared" si="5"/>
        <v>Kathy Hobel</v>
      </c>
      <c r="G289" s="9" t="s">
        <v>147</v>
      </c>
      <c r="H289" s="10">
        <v>5203821551</v>
      </c>
      <c r="I289" s="9" t="s">
        <v>4958</v>
      </c>
      <c r="J289" s="9" t="s">
        <v>193</v>
      </c>
      <c r="K289" s="9" t="s">
        <v>191</v>
      </c>
      <c r="L289" s="11">
        <v>85635</v>
      </c>
    </row>
    <row r="290" spans="1:12" ht="12.65" customHeight="1" x14ac:dyDescent="0.3">
      <c r="A290" s="9" t="s">
        <v>145</v>
      </c>
      <c r="B290" s="9" t="s">
        <v>194</v>
      </c>
      <c r="C290" s="9" t="s">
        <v>4436</v>
      </c>
      <c r="D290" s="9" t="s">
        <v>5007</v>
      </c>
      <c r="E290" s="9" t="s">
        <v>5008</v>
      </c>
      <c r="F290" s="9" t="str">
        <f t="shared" si="5"/>
        <v>Caroline Carlson</v>
      </c>
      <c r="G290" s="9" t="s">
        <v>147</v>
      </c>
      <c r="H290" s="10">
        <v>5203821551</v>
      </c>
      <c r="I290" s="9" t="s">
        <v>4958</v>
      </c>
      <c r="J290" s="9" t="s">
        <v>195</v>
      </c>
      <c r="K290" s="9" t="s">
        <v>196</v>
      </c>
      <c r="L290" s="11">
        <v>85643</v>
      </c>
    </row>
    <row r="291" spans="1:12" ht="12.65" customHeight="1" x14ac:dyDescent="0.3">
      <c r="A291" s="9" t="s">
        <v>145</v>
      </c>
      <c r="B291" s="9" t="s">
        <v>197</v>
      </c>
      <c r="C291" s="9" t="s">
        <v>4436</v>
      </c>
      <c r="D291" s="9" t="s">
        <v>5009</v>
      </c>
      <c r="E291" s="9" t="s">
        <v>5010</v>
      </c>
      <c r="F291" s="9" t="str">
        <f t="shared" si="5"/>
        <v>Yvonne Hornelaz</v>
      </c>
      <c r="G291" s="9" t="s">
        <v>147</v>
      </c>
      <c r="H291" s="10">
        <v>5203821551</v>
      </c>
      <c r="I291" s="9" t="s">
        <v>4958</v>
      </c>
      <c r="J291" s="9" t="s">
        <v>198</v>
      </c>
      <c r="K291" s="9" t="s">
        <v>199</v>
      </c>
      <c r="L291" s="11">
        <v>85548</v>
      </c>
    </row>
    <row r="292" spans="1:12" ht="12.65" customHeight="1" x14ac:dyDescent="0.3">
      <c r="A292" s="9" t="s">
        <v>145</v>
      </c>
      <c r="B292" s="9" t="s">
        <v>200</v>
      </c>
      <c r="C292" s="9" t="s">
        <v>4436</v>
      </c>
      <c r="D292" s="9" t="s">
        <v>5011</v>
      </c>
      <c r="E292" s="9" t="s">
        <v>5012</v>
      </c>
      <c r="F292" s="9" t="str">
        <f t="shared" si="5"/>
        <v>Elicia Lujan</v>
      </c>
      <c r="G292" s="9" t="s">
        <v>147</v>
      </c>
      <c r="H292" s="10">
        <v>5203821551</v>
      </c>
      <c r="I292" s="9" t="s">
        <v>4958</v>
      </c>
      <c r="J292" s="9" t="s">
        <v>201</v>
      </c>
      <c r="K292" s="9" t="s">
        <v>202</v>
      </c>
      <c r="L292" s="11">
        <v>85543</v>
      </c>
    </row>
    <row r="293" spans="1:12" ht="12.65" customHeight="1" x14ac:dyDescent="0.3">
      <c r="A293" s="9" t="s">
        <v>145</v>
      </c>
      <c r="B293" s="9" t="s">
        <v>203</v>
      </c>
      <c r="C293" s="9" t="s">
        <v>4436</v>
      </c>
      <c r="D293" s="9" t="s">
        <v>5013</v>
      </c>
      <c r="E293" s="9" t="s">
        <v>5014</v>
      </c>
      <c r="F293" s="9" t="str">
        <f t="shared" si="5"/>
        <v>Lizeth Acuna</v>
      </c>
      <c r="G293" s="9" t="s">
        <v>147</v>
      </c>
      <c r="H293" s="10">
        <v>5203821551</v>
      </c>
      <c r="I293" s="9" t="s">
        <v>4958</v>
      </c>
      <c r="J293" s="9" t="s">
        <v>204</v>
      </c>
      <c r="K293" s="9" t="s">
        <v>205</v>
      </c>
      <c r="L293" s="11">
        <v>85648</v>
      </c>
    </row>
    <row r="294" spans="1:12" ht="12.65" customHeight="1" x14ac:dyDescent="0.3">
      <c r="A294" s="9" t="s">
        <v>145</v>
      </c>
      <c r="B294" s="9" t="s">
        <v>206</v>
      </c>
      <c r="C294" s="9" t="s">
        <v>4436</v>
      </c>
      <c r="D294" s="9" t="s">
        <v>4751</v>
      </c>
      <c r="E294" s="9" t="s">
        <v>5015</v>
      </c>
      <c r="F294" s="9" t="str">
        <f t="shared" si="5"/>
        <v>Tammy Paganini</v>
      </c>
      <c r="G294" s="9" t="s">
        <v>147</v>
      </c>
      <c r="H294" s="10">
        <v>5203821551</v>
      </c>
      <c r="I294" s="9" t="s">
        <v>4958</v>
      </c>
      <c r="J294" s="9" t="s">
        <v>207</v>
      </c>
      <c r="K294" s="9" t="s">
        <v>18</v>
      </c>
      <c r="L294" s="11">
        <v>85705</v>
      </c>
    </row>
    <row r="295" spans="1:12" ht="12.65" customHeight="1" x14ac:dyDescent="0.3">
      <c r="A295" s="9" t="s">
        <v>145</v>
      </c>
      <c r="B295" s="9" t="s">
        <v>208</v>
      </c>
      <c r="C295" s="9" t="s">
        <v>4436</v>
      </c>
      <c r="D295" s="9" t="s">
        <v>5016</v>
      </c>
      <c r="E295" s="9" t="s">
        <v>5017</v>
      </c>
      <c r="F295" s="9" t="str">
        <f t="shared" si="5"/>
        <v>Dulce Iglesias</v>
      </c>
      <c r="G295" s="9" t="s">
        <v>147</v>
      </c>
      <c r="H295" s="10">
        <v>5203821551</v>
      </c>
      <c r="I295" s="9" t="s">
        <v>4958</v>
      </c>
      <c r="J295" s="9" t="s">
        <v>209</v>
      </c>
      <c r="K295" s="9" t="s">
        <v>18</v>
      </c>
      <c r="L295" s="11">
        <v>85706</v>
      </c>
    </row>
    <row r="296" spans="1:12" ht="12.65" customHeight="1" x14ac:dyDescent="0.3">
      <c r="A296" s="9" t="s">
        <v>145</v>
      </c>
      <c r="B296" s="9" t="s">
        <v>5018</v>
      </c>
      <c r="C296" s="9" t="s">
        <v>4432</v>
      </c>
      <c r="D296" s="9" t="s">
        <v>5019</v>
      </c>
      <c r="E296" s="9" t="s">
        <v>5020</v>
      </c>
      <c r="F296" s="9" t="str">
        <f t="shared" si="5"/>
        <v>Jenny Coronado</v>
      </c>
      <c r="G296" s="9" t="s">
        <v>147</v>
      </c>
      <c r="H296" s="10">
        <v>5203821551</v>
      </c>
      <c r="I296" s="9" t="s">
        <v>4958</v>
      </c>
      <c r="J296" s="9" t="s">
        <v>5021</v>
      </c>
      <c r="K296" s="9" t="s">
        <v>18</v>
      </c>
      <c r="L296" s="11">
        <v>85709</v>
      </c>
    </row>
    <row r="297" spans="1:12" ht="12.65" customHeight="1" x14ac:dyDescent="0.3">
      <c r="A297" s="9" t="s">
        <v>145</v>
      </c>
      <c r="B297" s="9" t="s">
        <v>210</v>
      </c>
      <c r="C297" s="9" t="s">
        <v>4436</v>
      </c>
      <c r="D297" s="9" t="s">
        <v>5022</v>
      </c>
      <c r="E297" s="9" t="s">
        <v>5023</v>
      </c>
      <c r="F297" s="9" t="str">
        <f t="shared" si="5"/>
        <v>Alicia Chang-Zapata</v>
      </c>
      <c r="G297" s="9" t="s">
        <v>147</v>
      </c>
      <c r="H297" s="10">
        <v>5203821551</v>
      </c>
      <c r="I297" s="9" t="s">
        <v>4958</v>
      </c>
      <c r="J297" s="9" t="s">
        <v>211</v>
      </c>
      <c r="K297" s="9" t="s">
        <v>212</v>
      </c>
      <c r="L297" s="11">
        <v>85739</v>
      </c>
    </row>
    <row r="298" spans="1:12" ht="12.65" customHeight="1" x14ac:dyDescent="0.3">
      <c r="A298" s="9" t="s">
        <v>145</v>
      </c>
      <c r="B298" s="9" t="s">
        <v>213</v>
      </c>
      <c r="C298" s="9" t="s">
        <v>4436</v>
      </c>
      <c r="D298" s="9" t="s">
        <v>5024</v>
      </c>
      <c r="E298" s="9" t="s">
        <v>5025</v>
      </c>
      <c r="F298" s="9" t="str">
        <f t="shared" si="5"/>
        <v>Quetzalin Swanquist</v>
      </c>
      <c r="G298" s="9" t="s">
        <v>147</v>
      </c>
      <c r="H298" s="10">
        <v>5203821551</v>
      </c>
      <c r="I298" s="9" t="s">
        <v>4958</v>
      </c>
      <c r="J298" s="9" t="s">
        <v>214</v>
      </c>
      <c r="K298" s="9" t="s">
        <v>18</v>
      </c>
      <c r="L298" s="11">
        <v>85706</v>
      </c>
    </row>
    <row r="299" spans="1:12" ht="12.65" customHeight="1" x14ac:dyDescent="0.3">
      <c r="A299" s="9" t="s">
        <v>145</v>
      </c>
      <c r="B299" s="9" t="s">
        <v>215</v>
      </c>
      <c r="C299" s="9" t="s">
        <v>4436</v>
      </c>
      <c r="D299" s="9" t="s">
        <v>5026</v>
      </c>
      <c r="E299" s="9" t="s">
        <v>4726</v>
      </c>
      <c r="F299" s="9" t="str">
        <f t="shared" si="5"/>
        <v>Leslie Rodriguez</v>
      </c>
      <c r="G299" s="9" t="s">
        <v>147</v>
      </c>
      <c r="H299" s="10">
        <v>5203821551</v>
      </c>
      <c r="I299" s="9" t="s">
        <v>4958</v>
      </c>
      <c r="J299" s="9" t="s">
        <v>216</v>
      </c>
      <c r="K299" s="9" t="s">
        <v>18</v>
      </c>
      <c r="L299" s="11">
        <v>85705</v>
      </c>
    </row>
    <row r="300" spans="1:12" ht="12.65" customHeight="1" x14ac:dyDescent="0.3">
      <c r="A300" s="9" t="s">
        <v>145</v>
      </c>
      <c r="B300" s="9" t="s">
        <v>217</v>
      </c>
      <c r="C300" s="9" t="s">
        <v>4436</v>
      </c>
      <c r="D300" s="9" t="s">
        <v>5027</v>
      </c>
      <c r="E300" s="9" t="s">
        <v>4903</v>
      </c>
      <c r="F300" s="9" t="str">
        <f t="shared" si="5"/>
        <v>Angela Garcia</v>
      </c>
      <c r="G300" s="9" t="s">
        <v>147</v>
      </c>
      <c r="H300" s="10">
        <v>5203821551</v>
      </c>
      <c r="I300" s="9" t="s">
        <v>4958</v>
      </c>
      <c r="J300" s="9" t="s">
        <v>218</v>
      </c>
      <c r="K300" s="9" t="s">
        <v>219</v>
      </c>
      <c r="L300" s="11">
        <v>85321</v>
      </c>
    </row>
    <row r="301" spans="1:12" ht="12.65" customHeight="1" x14ac:dyDescent="0.3">
      <c r="A301" s="9" t="s">
        <v>145</v>
      </c>
      <c r="B301" s="9" t="s">
        <v>220</v>
      </c>
      <c r="C301" s="9" t="s">
        <v>4436</v>
      </c>
      <c r="D301" s="9" t="s">
        <v>5028</v>
      </c>
      <c r="E301" s="9" t="s">
        <v>4919</v>
      </c>
      <c r="F301" s="9" t="str">
        <f t="shared" si="5"/>
        <v>Angelic Felix</v>
      </c>
      <c r="G301" s="9" t="s">
        <v>147</v>
      </c>
      <c r="H301" s="10">
        <v>5203821551</v>
      </c>
      <c r="I301" s="9" t="s">
        <v>4958</v>
      </c>
      <c r="J301" s="9" t="s">
        <v>221</v>
      </c>
      <c r="K301" s="9" t="s">
        <v>18</v>
      </c>
      <c r="L301" s="11">
        <v>85713</v>
      </c>
    </row>
    <row r="302" spans="1:12" ht="12.65" customHeight="1" x14ac:dyDescent="0.3">
      <c r="A302" s="9" t="s">
        <v>145</v>
      </c>
      <c r="B302" s="9" t="s">
        <v>222</v>
      </c>
      <c r="C302" s="9" t="s">
        <v>4436</v>
      </c>
      <c r="D302" s="9" t="s">
        <v>5029</v>
      </c>
      <c r="E302" s="9" t="s">
        <v>5030</v>
      </c>
      <c r="F302" s="9" t="str">
        <f t="shared" si="5"/>
        <v>Lupita Zarate</v>
      </c>
      <c r="G302" s="9" t="s">
        <v>223</v>
      </c>
      <c r="H302" s="10">
        <v>5203821551</v>
      </c>
      <c r="I302" s="9" t="s">
        <v>4958</v>
      </c>
      <c r="J302" s="9" t="s">
        <v>224</v>
      </c>
      <c r="K302" s="9" t="s">
        <v>18</v>
      </c>
      <c r="L302" s="11">
        <v>85706</v>
      </c>
    </row>
    <row r="303" spans="1:12" ht="12.65" customHeight="1" x14ac:dyDescent="0.3">
      <c r="A303" s="9" t="s">
        <v>145</v>
      </c>
      <c r="B303" s="9" t="s">
        <v>225</v>
      </c>
      <c r="C303" s="9" t="s">
        <v>4436</v>
      </c>
      <c r="D303" s="9" t="s">
        <v>5031</v>
      </c>
      <c r="E303" s="9" t="s">
        <v>5032</v>
      </c>
      <c r="F303" s="9" t="str">
        <f t="shared" si="5"/>
        <v>Christina Lundy</v>
      </c>
      <c r="G303" s="9" t="s">
        <v>147</v>
      </c>
      <c r="H303" s="10">
        <v>5203821551</v>
      </c>
      <c r="I303" s="9" t="s">
        <v>4958</v>
      </c>
      <c r="J303" s="9" t="s">
        <v>226</v>
      </c>
      <c r="K303" s="9" t="s">
        <v>18</v>
      </c>
      <c r="L303" s="11">
        <v>85705</v>
      </c>
    </row>
    <row r="304" spans="1:12" ht="12.65" customHeight="1" x14ac:dyDescent="0.3">
      <c r="A304" s="9" t="s">
        <v>145</v>
      </c>
      <c r="B304" s="9" t="s">
        <v>227</v>
      </c>
      <c r="C304" s="9" t="s">
        <v>4436</v>
      </c>
      <c r="D304" s="9" t="s">
        <v>5033</v>
      </c>
      <c r="E304" s="9" t="s">
        <v>5034</v>
      </c>
      <c r="F304" s="9" t="str">
        <f t="shared" si="5"/>
        <v>Narda Olivarez</v>
      </c>
      <c r="G304" s="9" t="s">
        <v>147</v>
      </c>
      <c r="H304" s="10">
        <v>5203821551</v>
      </c>
      <c r="I304" s="9" t="s">
        <v>4958</v>
      </c>
      <c r="J304" s="9" t="s">
        <v>228</v>
      </c>
      <c r="K304" s="9" t="s">
        <v>18</v>
      </c>
      <c r="L304" s="11">
        <v>85711</v>
      </c>
    </row>
    <row r="305" spans="1:12" ht="12.65" customHeight="1" x14ac:dyDescent="0.3">
      <c r="A305" s="9" t="s">
        <v>1396</v>
      </c>
      <c r="B305" s="9" t="s">
        <v>5035</v>
      </c>
      <c r="C305" s="9" t="s">
        <v>4432</v>
      </c>
      <c r="D305" s="9" t="s">
        <v>5036</v>
      </c>
      <c r="E305" s="9" t="s">
        <v>5037</v>
      </c>
      <c r="F305" s="9" t="str">
        <f t="shared" si="5"/>
        <v>Mercier Austin Williard</v>
      </c>
      <c r="G305" s="9" t="s">
        <v>475</v>
      </c>
      <c r="H305" s="10">
        <v>6029567370</v>
      </c>
      <c r="I305" s="9" t="s">
        <v>1397</v>
      </c>
      <c r="J305" s="9" t="s">
        <v>5038</v>
      </c>
      <c r="K305" s="9" t="s">
        <v>129</v>
      </c>
      <c r="L305" s="11">
        <v>85008</v>
      </c>
    </row>
    <row r="306" spans="1:12" ht="12.65" customHeight="1" x14ac:dyDescent="0.3">
      <c r="A306" s="9" t="s">
        <v>1255</v>
      </c>
      <c r="B306" s="9" t="s">
        <v>1256</v>
      </c>
      <c r="C306" s="9" t="s">
        <v>4432</v>
      </c>
      <c r="D306" s="9" t="s">
        <v>5039</v>
      </c>
      <c r="E306" s="9" t="s">
        <v>5040</v>
      </c>
      <c r="F306" s="9" t="str">
        <f t="shared" si="5"/>
        <v>Jason Blutter</v>
      </c>
      <c r="G306" s="9" t="s">
        <v>297</v>
      </c>
      <c r="H306" s="10">
        <v>6029737631</v>
      </c>
      <c r="I306" s="9" t="s">
        <v>1257</v>
      </c>
      <c r="J306" s="9" t="s">
        <v>5041</v>
      </c>
      <c r="K306" s="9" t="s">
        <v>3940</v>
      </c>
      <c r="L306" s="11">
        <v>85051</v>
      </c>
    </row>
    <row r="307" spans="1:12" ht="12.65" customHeight="1" x14ac:dyDescent="0.3">
      <c r="A307" s="9" t="s">
        <v>5042</v>
      </c>
      <c r="B307" s="9" t="s">
        <v>5043</v>
      </c>
      <c r="C307" s="9" t="s">
        <v>4432</v>
      </c>
      <c r="D307" s="9" t="s">
        <v>5044</v>
      </c>
      <c r="E307" s="9" t="s">
        <v>5045</v>
      </c>
      <c r="F307" s="9" t="str">
        <f t="shared" si="5"/>
        <v>Bill Berk</v>
      </c>
      <c r="G307" s="9" t="s">
        <v>942</v>
      </c>
      <c r="H307" s="10">
        <v>5204673824</v>
      </c>
      <c r="I307" s="9" t="s">
        <v>5046</v>
      </c>
      <c r="J307" s="9" t="s">
        <v>906</v>
      </c>
      <c r="K307" s="9" t="s">
        <v>18</v>
      </c>
      <c r="L307" s="11">
        <v>85716</v>
      </c>
    </row>
    <row r="308" spans="1:12" ht="12.65" customHeight="1" x14ac:dyDescent="0.3">
      <c r="A308" s="9" t="s">
        <v>5047</v>
      </c>
      <c r="B308" s="9" t="s">
        <v>5048</v>
      </c>
      <c r="C308" s="9" t="s">
        <v>4432</v>
      </c>
      <c r="D308" s="9" t="s">
        <v>5005</v>
      </c>
      <c r="E308" s="9" t="s">
        <v>5049</v>
      </c>
      <c r="F308" s="9" t="str">
        <f t="shared" si="5"/>
        <v>Kathy Balderrama</v>
      </c>
      <c r="G308" s="9" t="s">
        <v>480</v>
      </c>
      <c r="H308" s="10">
        <v>4803594040</v>
      </c>
      <c r="I308" s="9" t="s">
        <v>5050</v>
      </c>
      <c r="J308" s="9" t="s">
        <v>5051</v>
      </c>
      <c r="K308" s="9" t="s">
        <v>320</v>
      </c>
      <c r="L308" s="11">
        <v>85206</v>
      </c>
    </row>
    <row r="309" spans="1:12" ht="12.65" customHeight="1" x14ac:dyDescent="0.3">
      <c r="A309" s="9" t="s">
        <v>506</v>
      </c>
      <c r="B309" s="9" t="s">
        <v>507</v>
      </c>
      <c r="C309" s="9" t="s">
        <v>4432</v>
      </c>
      <c r="D309" s="9" t="s">
        <v>5052</v>
      </c>
      <c r="E309" s="9" t="s">
        <v>5053</v>
      </c>
      <c r="F309" s="9" t="str">
        <f t="shared" si="5"/>
        <v>Cheryl DeSantis</v>
      </c>
      <c r="G309" s="9" t="s">
        <v>297</v>
      </c>
      <c r="H309" s="10">
        <v>6029434196</v>
      </c>
      <c r="I309" s="9" t="s">
        <v>508</v>
      </c>
      <c r="J309" s="9" t="s">
        <v>509</v>
      </c>
      <c r="K309" s="9" t="s">
        <v>129</v>
      </c>
      <c r="L309" s="11">
        <v>85020</v>
      </c>
    </row>
    <row r="310" spans="1:12" ht="12.65" customHeight="1" x14ac:dyDescent="0.3">
      <c r="A310" s="9" t="s">
        <v>506</v>
      </c>
      <c r="B310" s="9" t="s">
        <v>510</v>
      </c>
      <c r="C310" s="9" t="s">
        <v>4432</v>
      </c>
      <c r="D310" s="9" t="s">
        <v>5054</v>
      </c>
      <c r="E310" s="9" t="s">
        <v>5055</v>
      </c>
      <c r="F310" s="9" t="str">
        <f t="shared" si="5"/>
        <v>Nicole Barlow</v>
      </c>
      <c r="G310" s="9" t="s">
        <v>297</v>
      </c>
      <c r="H310" s="10">
        <v>4808334481</v>
      </c>
      <c r="I310" s="9" t="s">
        <v>511</v>
      </c>
      <c r="J310" s="9" t="s">
        <v>512</v>
      </c>
      <c r="K310" s="9" t="s">
        <v>320</v>
      </c>
      <c r="L310" s="11">
        <v>85203</v>
      </c>
    </row>
    <row r="311" spans="1:12" ht="12.65" customHeight="1" x14ac:dyDescent="0.3">
      <c r="A311" s="9" t="s">
        <v>506</v>
      </c>
      <c r="B311" s="9" t="s">
        <v>513</v>
      </c>
      <c r="C311" s="9" t="s">
        <v>4432</v>
      </c>
      <c r="D311" s="9" t="s">
        <v>4938</v>
      </c>
      <c r="E311" s="9" t="s">
        <v>5056</v>
      </c>
      <c r="F311" s="9" t="str">
        <f t="shared" si="5"/>
        <v>Jessica Lewis</v>
      </c>
      <c r="G311" s="9" t="s">
        <v>297</v>
      </c>
      <c r="H311" s="10">
        <v>5204592909</v>
      </c>
      <c r="I311" s="9" t="s">
        <v>514</v>
      </c>
      <c r="J311" s="9" t="s">
        <v>5057</v>
      </c>
      <c r="K311" s="9" t="s">
        <v>191</v>
      </c>
      <c r="L311" s="11">
        <v>85635</v>
      </c>
    </row>
    <row r="312" spans="1:12" ht="12.65" customHeight="1" x14ac:dyDescent="0.3">
      <c r="A312" s="9" t="s">
        <v>506</v>
      </c>
      <c r="B312" s="9" t="s">
        <v>5058</v>
      </c>
      <c r="C312" s="9" t="s">
        <v>4432</v>
      </c>
      <c r="D312" s="9" t="s">
        <v>5059</v>
      </c>
      <c r="E312" s="9" t="s">
        <v>5060</v>
      </c>
      <c r="F312" s="9" t="str">
        <f t="shared" si="5"/>
        <v>Maddison Schmidt</v>
      </c>
      <c r="G312" s="9" t="s">
        <v>297</v>
      </c>
      <c r="H312" s="10">
        <v>5207449500</v>
      </c>
      <c r="I312" s="9" t="s">
        <v>515</v>
      </c>
      <c r="J312" s="9" t="s">
        <v>516</v>
      </c>
      <c r="K312" s="9" t="s">
        <v>18</v>
      </c>
      <c r="L312" s="11">
        <v>85741</v>
      </c>
    </row>
    <row r="313" spans="1:12" ht="12.65" customHeight="1" x14ac:dyDescent="0.3">
      <c r="A313" s="9" t="s">
        <v>506</v>
      </c>
      <c r="B313" s="9" t="s">
        <v>517</v>
      </c>
      <c r="C313" s="9" t="s">
        <v>4432</v>
      </c>
      <c r="D313" s="9" t="s">
        <v>5061</v>
      </c>
      <c r="E313" s="9" t="s">
        <v>5062</v>
      </c>
      <c r="F313" s="9" t="str">
        <f t="shared" si="5"/>
        <v>Pam Hausenfluck</v>
      </c>
      <c r="G313" s="9" t="s">
        <v>297</v>
      </c>
      <c r="H313" s="10">
        <v>4808306755</v>
      </c>
      <c r="I313" s="9" t="s">
        <v>518</v>
      </c>
      <c r="J313" s="9" t="s">
        <v>519</v>
      </c>
      <c r="K313" s="9" t="s">
        <v>320</v>
      </c>
      <c r="L313" s="11">
        <v>85205</v>
      </c>
    </row>
    <row r="314" spans="1:12" ht="12.65" customHeight="1" x14ac:dyDescent="0.3">
      <c r="A314" s="9" t="s">
        <v>506</v>
      </c>
      <c r="B314" s="9" t="s">
        <v>520</v>
      </c>
      <c r="C314" s="9" t="s">
        <v>4432</v>
      </c>
      <c r="D314" s="9" t="s">
        <v>5063</v>
      </c>
      <c r="E314" s="9" t="s">
        <v>5064</v>
      </c>
      <c r="F314" s="9" t="str">
        <f t="shared" si="5"/>
        <v>Joanna Kile</v>
      </c>
      <c r="G314" s="9" t="s">
        <v>297</v>
      </c>
      <c r="H314" s="10">
        <v>9287731181</v>
      </c>
      <c r="I314" s="9" t="s">
        <v>521</v>
      </c>
      <c r="J314" s="9" t="s">
        <v>522</v>
      </c>
      <c r="K314" s="9" t="s">
        <v>56</v>
      </c>
      <c r="L314" s="11">
        <v>86001</v>
      </c>
    </row>
    <row r="315" spans="1:12" ht="12.65" customHeight="1" x14ac:dyDescent="0.3">
      <c r="A315" s="9" t="s">
        <v>506</v>
      </c>
      <c r="B315" s="9" t="s">
        <v>523</v>
      </c>
      <c r="C315" s="9" t="s">
        <v>4432</v>
      </c>
      <c r="D315" s="9" t="s">
        <v>5065</v>
      </c>
      <c r="E315" s="9" t="s">
        <v>5066</v>
      </c>
      <c r="F315" s="9" t="str">
        <f t="shared" si="5"/>
        <v>Lavon Coleman</v>
      </c>
      <c r="G315" s="9" t="s">
        <v>297</v>
      </c>
      <c r="H315" s="10">
        <v>5207222224</v>
      </c>
      <c r="I315" s="9" t="s">
        <v>524</v>
      </c>
      <c r="J315" s="9" t="s">
        <v>525</v>
      </c>
      <c r="K315" s="9" t="s">
        <v>18</v>
      </c>
      <c r="L315" s="11">
        <v>85748</v>
      </c>
    </row>
    <row r="316" spans="1:12" ht="12.65" customHeight="1" x14ac:dyDescent="0.3">
      <c r="A316" s="9" t="s">
        <v>506</v>
      </c>
      <c r="B316" s="9" t="s">
        <v>526</v>
      </c>
      <c r="C316" s="9" t="s">
        <v>4432</v>
      </c>
      <c r="D316" s="9" t="s">
        <v>5067</v>
      </c>
      <c r="E316" s="9" t="s">
        <v>5068</v>
      </c>
      <c r="F316" s="9" t="str">
        <f t="shared" si="5"/>
        <v>Modesta Othon</v>
      </c>
      <c r="G316" s="9" t="s">
        <v>297</v>
      </c>
      <c r="H316" s="10">
        <v>5206153300</v>
      </c>
      <c r="I316" s="9" t="s">
        <v>527</v>
      </c>
      <c r="J316" s="9" t="s">
        <v>528</v>
      </c>
      <c r="K316" s="9" t="s">
        <v>18</v>
      </c>
      <c r="L316" s="11">
        <v>85750</v>
      </c>
    </row>
    <row r="317" spans="1:12" ht="12.65" customHeight="1" x14ac:dyDescent="0.3">
      <c r="A317" s="9" t="s">
        <v>506</v>
      </c>
      <c r="B317" s="9" t="s">
        <v>529</v>
      </c>
      <c r="C317" s="9" t="s">
        <v>4432</v>
      </c>
      <c r="D317" s="9" t="s">
        <v>5069</v>
      </c>
      <c r="E317" s="9" t="s">
        <v>5070</v>
      </c>
      <c r="F317" s="9" t="str">
        <f t="shared" si="5"/>
        <v>Audrey Martin</v>
      </c>
      <c r="G317" s="9" t="s">
        <v>297</v>
      </c>
      <c r="H317" s="10">
        <v>4804972855</v>
      </c>
      <c r="I317" s="9" t="s">
        <v>530</v>
      </c>
      <c r="J317" s="9" t="s">
        <v>531</v>
      </c>
      <c r="K317" s="9" t="s">
        <v>403</v>
      </c>
      <c r="L317" s="11">
        <v>85234</v>
      </c>
    </row>
    <row r="318" spans="1:12" ht="12.65" customHeight="1" x14ac:dyDescent="0.3">
      <c r="A318" s="9" t="s">
        <v>506</v>
      </c>
      <c r="B318" s="9" t="s">
        <v>532</v>
      </c>
      <c r="C318" s="9" t="s">
        <v>4432</v>
      </c>
      <c r="D318" s="9" t="s">
        <v>4888</v>
      </c>
      <c r="E318" s="9" t="s">
        <v>5071</v>
      </c>
      <c r="F318" s="9" t="str">
        <f t="shared" si="5"/>
        <v>Amber Keenan</v>
      </c>
      <c r="G318" s="9" t="s">
        <v>297</v>
      </c>
      <c r="H318" s="10">
        <v>6028667239</v>
      </c>
      <c r="I318" s="9" t="s">
        <v>533</v>
      </c>
      <c r="J318" s="9" t="s">
        <v>534</v>
      </c>
      <c r="K318" s="9" t="s">
        <v>129</v>
      </c>
      <c r="L318" s="11">
        <v>85053</v>
      </c>
    </row>
    <row r="319" spans="1:12" ht="12.65" customHeight="1" x14ac:dyDescent="0.3">
      <c r="A319" s="9" t="s">
        <v>506</v>
      </c>
      <c r="B319" s="9" t="s">
        <v>535</v>
      </c>
      <c r="C319" s="9" t="s">
        <v>4432</v>
      </c>
      <c r="D319" s="9" t="s">
        <v>5072</v>
      </c>
      <c r="E319" s="9" t="s">
        <v>5073</v>
      </c>
      <c r="F319" s="9" t="str">
        <f t="shared" si="5"/>
        <v>Doenisha Kensey</v>
      </c>
      <c r="G319" s="9" t="s">
        <v>836</v>
      </c>
      <c r="H319" s="10">
        <v>4808933330</v>
      </c>
      <c r="I319" s="9" t="s">
        <v>536</v>
      </c>
      <c r="J319" s="9" t="s">
        <v>537</v>
      </c>
      <c r="K319" s="9" t="s">
        <v>129</v>
      </c>
      <c r="L319" s="11">
        <v>85044</v>
      </c>
    </row>
    <row r="320" spans="1:12" ht="12.65" customHeight="1" x14ac:dyDescent="0.3">
      <c r="A320" s="9" t="s">
        <v>506</v>
      </c>
      <c r="B320" s="9" t="s">
        <v>538</v>
      </c>
      <c r="C320" s="9" t="s">
        <v>4432</v>
      </c>
      <c r="D320" s="9" t="s">
        <v>5074</v>
      </c>
      <c r="E320" s="9" t="s">
        <v>5075</v>
      </c>
      <c r="F320" s="9" t="str">
        <f t="shared" si="5"/>
        <v>Eileen Pagan</v>
      </c>
      <c r="G320" s="9" t="s">
        <v>297</v>
      </c>
      <c r="H320" s="10">
        <v>4807320100</v>
      </c>
      <c r="I320" s="9" t="s">
        <v>539</v>
      </c>
      <c r="J320" s="9" t="s">
        <v>540</v>
      </c>
      <c r="K320" s="9" t="s">
        <v>401</v>
      </c>
      <c r="L320" s="11">
        <v>85224</v>
      </c>
    </row>
    <row r="321" spans="1:12" ht="12.65" customHeight="1" x14ac:dyDescent="0.3">
      <c r="A321" s="9" t="s">
        <v>5076</v>
      </c>
      <c r="B321" s="9" t="s">
        <v>5077</v>
      </c>
      <c r="C321" s="9" t="s">
        <v>4433</v>
      </c>
      <c r="D321" s="9" t="s">
        <v>5078</v>
      </c>
      <c r="E321" s="9" t="s">
        <v>4453</v>
      </c>
      <c r="F321" s="9" t="str">
        <f t="shared" si="5"/>
        <v>Priscine Jones</v>
      </c>
      <c r="G321" s="9" t="s">
        <v>1818</v>
      </c>
      <c r="H321" s="10">
        <v>9286749632</v>
      </c>
      <c r="I321" s="9" t="s">
        <v>5079</v>
      </c>
      <c r="J321" s="9" t="s">
        <v>5080</v>
      </c>
      <c r="K321" s="9" t="s">
        <v>21</v>
      </c>
      <c r="L321" s="11" t="str">
        <f t="shared" ref="L321:L327" si="6">"86503"</f>
        <v>86503</v>
      </c>
    </row>
    <row r="322" spans="1:12" ht="12.65" customHeight="1" x14ac:dyDescent="0.3">
      <c r="A322" s="9" t="s">
        <v>5076</v>
      </c>
      <c r="B322" s="9" t="s">
        <v>5081</v>
      </c>
      <c r="C322" s="9" t="s">
        <v>4433</v>
      </c>
      <c r="D322" s="9" t="s">
        <v>5078</v>
      </c>
      <c r="E322" s="9" t="s">
        <v>4453</v>
      </c>
      <c r="F322" s="9" t="str">
        <f t="shared" si="5"/>
        <v>Priscine Jones</v>
      </c>
      <c r="G322" s="9" t="s">
        <v>1818</v>
      </c>
      <c r="H322" s="10">
        <v>9286749632</v>
      </c>
      <c r="I322" s="9" t="s">
        <v>5079</v>
      </c>
      <c r="J322" s="9" t="s">
        <v>5080</v>
      </c>
      <c r="K322" s="9" t="s">
        <v>21</v>
      </c>
      <c r="L322" s="11" t="str">
        <f t="shared" si="6"/>
        <v>86503</v>
      </c>
    </row>
    <row r="323" spans="1:12" ht="12.65" customHeight="1" x14ac:dyDescent="0.3">
      <c r="A323" s="9" t="s">
        <v>5076</v>
      </c>
      <c r="B323" s="9" t="s">
        <v>5082</v>
      </c>
      <c r="C323" s="9" t="s">
        <v>4433</v>
      </c>
      <c r="D323" s="9" t="s">
        <v>5078</v>
      </c>
      <c r="E323" s="9" t="s">
        <v>4453</v>
      </c>
      <c r="F323" s="9" t="str">
        <f t="shared" si="5"/>
        <v>Priscine Jones</v>
      </c>
      <c r="G323" s="9" t="s">
        <v>1818</v>
      </c>
      <c r="H323" s="10">
        <v>9286749632</v>
      </c>
      <c r="I323" s="9" t="s">
        <v>5079</v>
      </c>
      <c r="J323" s="9" t="s">
        <v>5080</v>
      </c>
      <c r="K323" s="9" t="s">
        <v>21</v>
      </c>
      <c r="L323" s="11" t="str">
        <f t="shared" si="6"/>
        <v>86503</v>
      </c>
    </row>
    <row r="324" spans="1:12" ht="12.65" customHeight="1" x14ac:dyDescent="0.3">
      <c r="A324" s="9" t="s">
        <v>5076</v>
      </c>
      <c r="B324" s="9" t="s">
        <v>5083</v>
      </c>
      <c r="C324" s="9" t="s">
        <v>4433</v>
      </c>
      <c r="D324" s="9" t="s">
        <v>5078</v>
      </c>
      <c r="E324" s="9" t="s">
        <v>4453</v>
      </c>
      <c r="F324" s="9" t="str">
        <f t="shared" si="5"/>
        <v>Priscine Jones</v>
      </c>
      <c r="G324" s="9" t="s">
        <v>1818</v>
      </c>
      <c r="H324" s="10">
        <v>9286749632</v>
      </c>
      <c r="I324" s="9" t="s">
        <v>5079</v>
      </c>
      <c r="J324" s="9" t="s">
        <v>5084</v>
      </c>
      <c r="K324" s="9" t="s">
        <v>21</v>
      </c>
      <c r="L324" s="11" t="str">
        <f t="shared" si="6"/>
        <v>86503</v>
      </c>
    </row>
    <row r="325" spans="1:12" ht="12.65" customHeight="1" x14ac:dyDescent="0.3">
      <c r="A325" s="9" t="s">
        <v>5076</v>
      </c>
      <c r="B325" s="9" t="s">
        <v>5085</v>
      </c>
      <c r="C325" s="9" t="s">
        <v>4433</v>
      </c>
      <c r="D325" s="9" t="s">
        <v>5078</v>
      </c>
      <c r="E325" s="9" t="s">
        <v>4453</v>
      </c>
      <c r="F325" s="9" t="str">
        <f t="shared" si="5"/>
        <v>Priscine Jones</v>
      </c>
      <c r="G325" s="9" t="s">
        <v>1818</v>
      </c>
      <c r="H325" s="10">
        <v>9286749632</v>
      </c>
      <c r="I325" s="9" t="s">
        <v>5079</v>
      </c>
      <c r="J325" s="9" t="s">
        <v>5086</v>
      </c>
      <c r="K325" s="9" t="s">
        <v>21</v>
      </c>
      <c r="L325" s="11" t="str">
        <f t="shared" si="6"/>
        <v>86503</v>
      </c>
    </row>
    <row r="326" spans="1:12" ht="12.65" customHeight="1" x14ac:dyDescent="0.3">
      <c r="A326" s="9" t="s">
        <v>5076</v>
      </c>
      <c r="B326" s="9" t="s">
        <v>5087</v>
      </c>
      <c r="C326" s="9" t="s">
        <v>4433</v>
      </c>
      <c r="D326" s="9" t="s">
        <v>5078</v>
      </c>
      <c r="E326" s="9" t="s">
        <v>4453</v>
      </c>
      <c r="F326" s="9" t="str">
        <f t="shared" si="5"/>
        <v>Priscine Jones</v>
      </c>
      <c r="G326" s="9" t="s">
        <v>1818</v>
      </c>
      <c r="H326" s="10">
        <v>9286749632</v>
      </c>
      <c r="I326" s="9" t="s">
        <v>5079</v>
      </c>
      <c r="J326" s="9" t="s">
        <v>5080</v>
      </c>
      <c r="K326" s="9" t="s">
        <v>21</v>
      </c>
      <c r="L326" s="11" t="str">
        <f t="shared" si="6"/>
        <v>86503</v>
      </c>
    </row>
    <row r="327" spans="1:12" ht="12.65" customHeight="1" x14ac:dyDescent="0.3">
      <c r="A327" s="9" t="s">
        <v>5076</v>
      </c>
      <c r="B327" s="9" t="s">
        <v>5088</v>
      </c>
      <c r="C327" s="9" t="s">
        <v>4433</v>
      </c>
      <c r="D327" s="9" t="s">
        <v>5078</v>
      </c>
      <c r="E327" s="9" t="s">
        <v>4453</v>
      </c>
      <c r="F327" s="9" t="str">
        <f t="shared" ref="F327:F390" si="7">D327&amp;" "&amp;E327</f>
        <v>Priscine Jones</v>
      </c>
      <c r="G327" s="9" t="s">
        <v>1818</v>
      </c>
      <c r="H327" s="10">
        <v>9286749632</v>
      </c>
      <c r="I327" s="9" t="s">
        <v>5079</v>
      </c>
      <c r="J327" s="9" t="s">
        <v>5080</v>
      </c>
      <c r="K327" s="9" t="s">
        <v>21</v>
      </c>
      <c r="L327" s="11" t="str">
        <f t="shared" si="6"/>
        <v>86503</v>
      </c>
    </row>
    <row r="328" spans="1:12" ht="12.65" customHeight="1" x14ac:dyDescent="0.3">
      <c r="A328" s="9" t="s">
        <v>1272</v>
      </c>
      <c r="B328" s="9" t="s">
        <v>1273</v>
      </c>
      <c r="C328" s="9" t="s">
        <v>4432</v>
      </c>
      <c r="D328" s="9" t="s">
        <v>5052</v>
      </c>
      <c r="E328" s="9" t="s">
        <v>5089</v>
      </c>
      <c r="F328" s="9" t="str">
        <f t="shared" si="7"/>
        <v>Cheryl Sodja</v>
      </c>
      <c r="G328" s="9" t="s">
        <v>505</v>
      </c>
      <c r="H328" s="10">
        <v>4803157900</v>
      </c>
      <c r="I328" s="9" t="s">
        <v>1270</v>
      </c>
      <c r="J328" s="9" t="s">
        <v>5090</v>
      </c>
      <c r="K328" s="9" t="s">
        <v>636</v>
      </c>
      <c r="L328" s="11">
        <v>85339</v>
      </c>
    </row>
    <row r="329" spans="1:12" ht="12.65" customHeight="1" x14ac:dyDescent="0.3">
      <c r="A329" s="9" t="s">
        <v>1268</v>
      </c>
      <c r="B329" s="9" t="s">
        <v>1269</v>
      </c>
      <c r="C329" s="9" t="s">
        <v>4432</v>
      </c>
      <c r="D329" s="9" t="s">
        <v>5052</v>
      </c>
      <c r="E329" s="9" t="s">
        <v>5089</v>
      </c>
      <c r="F329" s="9" t="str">
        <f t="shared" si="7"/>
        <v>Cheryl Sodja</v>
      </c>
      <c r="G329" s="9" t="s">
        <v>505</v>
      </c>
      <c r="H329" s="10">
        <v>4803157900</v>
      </c>
      <c r="I329" s="9" t="s">
        <v>1270</v>
      </c>
      <c r="J329" s="9" t="s">
        <v>1271</v>
      </c>
      <c r="K329" s="9" t="s">
        <v>258</v>
      </c>
      <c r="L329" s="11">
        <v>85139</v>
      </c>
    </row>
    <row r="330" spans="1:12" ht="12.65" customHeight="1" x14ac:dyDescent="0.3">
      <c r="A330" s="9" t="s">
        <v>271</v>
      </c>
      <c r="B330" s="9" t="s">
        <v>271</v>
      </c>
      <c r="C330" s="9" t="s">
        <v>4436</v>
      </c>
      <c r="D330" s="9" t="s">
        <v>4905</v>
      </c>
      <c r="E330" s="9" t="s">
        <v>5091</v>
      </c>
      <c r="F330" s="9" t="str">
        <f t="shared" si="7"/>
        <v>Elizabeth Benitez</v>
      </c>
      <c r="G330" s="9" t="s">
        <v>5092</v>
      </c>
      <c r="H330" s="10">
        <v>9286272103</v>
      </c>
      <c r="I330" s="9" t="s">
        <v>5093</v>
      </c>
      <c r="J330" s="9" t="s">
        <v>5094</v>
      </c>
      <c r="K330" s="9" t="s">
        <v>273</v>
      </c>
      <c r="L330" s="11">
        <v>85350</v>
      </c>
    </row>
    <row r="331" spans="1:12" ht="12.65" customHeight="1" x14ac:dyDescent="0.3">
      <c r="A331" s="9" t="s">
        <v>733</v>
      </c>
      <c r="B331" s="9" t="s">
        <v>734</v>
      </c>
      <c r="C331" s="9" t="s">
        <v>4436</v>
      </c>
      <c r="D331" s="9" t="s">
        <v>5007</v>
      </c>
      <c r="E331" s="9" t="s">
        <v>5095</v>
      </c>
      <c r="F331" s="9" t="str">
        <f t="shared" si="7"/>
        <v>Caroline Alcaida</v>
      </c>
      <c r="G331" s="9" t="s">
        <v>272</v>
      </c>
      <c r="H331" s="10">
        <v>9286624311</v>
      </c>
      <c r="I331" s="9" t="s">
        <v>735</v>
      </c>
      <c r="J331" s="9" t="s">
        <v>736</v>
      </c>
      <c r="K331" s="9" t="s">
        <v>737</v>
      </c>
      <c r="L331" s="11">
        <v>85344</v>
      </c>
    </row>
    <row r="332" spans="1:12" ht="12.65" customHeight="1" x14ac:dyDescent="0.3">
      <c r="A332" s="9" t="s">
        <v>5096</v>
      </c>
      <c r="B332" s="9" t="s">
        <v>5097</v>
      </c>
      <c r="C332" s="9" t="s">
        <v>4433</v>
      </c>
      <c r="D332" s="9" t="s">
        <v>5098</v>
      </c>
      <c r="E332" s="9" t="s">
        <v>5099</v>
      </c>
      <c r="F332" s="9" t="str">
        <f t="shared" si="7"/>
        <v>Sheila Lopez-Wilde</v>
      </c>
      <c r="G332" s="9" t="s">
        <v>5100</v>
      </c>
      <c r="H332" s="10">
        <v>9282193003</v>
      </c>
      <c r="I332" s="9" t="s">
        <v>5101</v>
      </c>
      <c r="J332" s="9" t="s">
        <v>5102</v>
      </c>
      <c r="K332" s="9" t="s">
        <v>701</v>
      </c>
      <c r="L332" s="11" t="str">
        <f>"86442"</f>
        <v>86442</v>
      </c>
    </row>
    <row r="333" spans="1:12" ht="12.65" customHeight="1" x14ac:dyDescent="0.3">
      <c r="A333" s="9" t="s">
        <v>5096</v>
      </c>
      <c r="B333" s="9" t="s">
        <v>5103</v>
      </c>
      <c r="C333" s="9" t="s">
        <v>4433</v>
      </c>
      <c r="D333" s="9" t="s">
        <v>5098</v>
      </c>
      <c r="E333" s="9" t="s">
        <v>5099</v>
      </c>
      <c r="F333" s="9" t="str">
        <f t="shared" si="7"/>
        <v>Sheila Lopez-Wilde</v>
      </c>
      <c r="G333" s="9" t="s">
        <v>5104</v>
      </c>
      <c r="H333" s="10">
        <v>9287583003</v>
      </c>
      <c r="I333" s="9" t="s">
        <v>5101</v>
      </c>
      <c r="J333" s="9" t="s">
        <v>5105</v>
      </c>
      <c r="K333" s="9" t="s">
        <v>716</v>
      </c>
      <c r="L333" s="11" t="str">
        <f>"86440"</f>
        <v>86440</v>
      </c>
    </row>
    <row r="334" spans="1:12" ht="12.65" customHeight="1" x14ac:dyDescent="0.3">
      <c r="A334" s="9" t="s">
        <v>964</v>
      </c>
      <c r="B334" s="9" t="s">
        <v>5106</v>
      </c>
      <c r="C334" s="9" t="s">
        <v>4433</v>
      </c>
      <c r="D334" s="9" t="s">
        <v>5107</v>
      </c>
      <c r="E334" s="9" t="s">
        <v>5108</v>
      </c>
      <c r="F334" s="9" t="str">
        <f t="shared" si="7"/>
        <v>Bianca Villarreal</v>
      </c>
      <c r="G334" s="9" t="s">
        <v>965</v>
      </c>
      <c r="H334" s="10">
        <v>5207914497</v>
      </c>
      <c r="I334" s="9" t="s">
        <v>966</v>
      </c>
      <c r="J334" s="9" t="s">
        <v>967</v>
      </c>
      <c r="K334" s="9" t="s">
        <v>18</v>
      </c>
      <c r="L334" s="11">
        <v>85706</v>
      </c>
    </row>
    <row r="335" spans="1:12" ht="12.65" customHeight="1" x14ac:dyDescent="0.3">
      <c r="A335" s="9" t="s">
        <v>964</v>
      </c>
      <c r="B335" s="9" t="s">
        <v>5109</v>
      </c>
      <c r="C335" s="9" t="s">
        <v>4433</v>
      </c>
      <c r="D335" s="9" t="s">
        <v>5110</v>
      </c>
      <c r="E335" s="9" t="s">
        <v>5111</v>
      </c>
      <c r="F335" s="9" t="str">
        <f t="shared" si="7"/>
        <v>Marcella Aguilar</v>
      </c>
      <c r="G335" s="9" t="s">
        <v>968</v>
      </c>
      <c r="H335" s="10">
        <v>5207914353</v>
      </c>
      <c r="I335" s="9" t="s">
        <v>969</v>
      </c>
      <c r="J335" s="9" t="s">
        <v>970</v>
      </c>
      <c r="K335" s="9" t="s">
        <v>18</v>
      </c>
      <c r="L335" s="11">
        <v>85745</v>
      </c>
    </row>
    <row r="336" spans="1:12" ht="12.65" customHeight="1" x14ac:dyDescent="0.3">
      <c r="A336" s="9" t="s">
        <v>964</v>
      </c>
      <c r="B336" s="9" t="s">
        <v>972</v>
      </c>
      <c r="C336" s="9" t="s">
        <v>4433</v>
      </c>
      <c r="D336" s="9" t="s">
        <v>5112</v>
      </c>
      <c r="E336" s="9" t="s">
        <v>5113</v>
      </c>
      <c r="F336" s="9" t="str">
        <f t="shared" si="7"/>
        <v>Ailin Caballero-Ramos</v>
      </c>
      <c r="G336" s="9" t="s">
        <v>5114</v>
      </c>
      <c r="H336" s="10">
        <v>5208881299</v>
      </c>
      <c r="I336" s="9" t="s">
        <v>5115</v>
      </c>
      <c r="J336" s="9" t="s">
        <v>973</v>
      </c>
      <c r="K336" s="9" t="s">
        <v>18</v>
      </c>
      <c r="L336" s="11">
        <v>85705</v>
      </c>
    </row>
    <row r="337" spans="1:12" ht="12.65" customHeight="1" x14ac:dyDescent="0.3">
      <c r="A337" s="9" t="s">
        <v>964</v>
      </c>
      <c r="B337" s="9" t="s">
        <v>5116</v>
      </c>
      <c r="C337" s="9" t="s">
        <v>4433</v>
      </c>
      <c r="D337" s="9" t="s">
        <v>5117</v>
      </c>
      <c r="E337" s="9" t="s">
        <v>5118</v>
      </c>
      <c r="F337" s="9" t="str">
        <f t="shared" si="7"/>
        <v>Ally Fripp</v>
      </c>
      <c r="G337" s="9" t="s">
        <v>976</v>
      </c>
      <c r="H337" s="10">
        <v>5205945288</v>
      </c>
      <c r="I337" s="9" t="s">
        <v>5119</v>
      </c>
      <c r="J337" s="9" t="s">
        <v>5120</v>
      </c>
      <c r="K337" s="9" t="s">
        <v>18</v>
      </c>
      <c r="L337" s="11">
        <v>85711</v>
      </c>
    </row>
    <row r="338" spans="1:12" ht="12.65" customHeight="1" x14ac:dyDescent="0.3">
      <c r="A338" s="9" t="s">
        <v>964</v>
      </c>
      <c r="B338" s="9" t="s">
        <v>5121</v>
      </c>
      <c r="C338" s="9" t="s">
        <v>4433</v>
      </c>
      <c r="D338" s="9" t="s">
        <v>4573</v>
      </c>
      <c r="E338" s="9" t="s">
        <v>5122</v>
      </c>
      <c r="F338" s="9" t="str">
        <f t="shared" si="7"/>
        <v>Mary Baldwin</v>
      </c>
      <c r="G338" s="9" t="s">
        <v>5123</v>
      </c>
      <c r="H338" s="10">
        <v>5205945315</v>
      </c>
      <c r="I338" s="9" t="s">
        <v>5124</v>
      </c>
      <c r="J338" s="9" t="s">
        <v>977</v>
      </c>
      <c r="K338" s="9" t="s">
        <v>18</v>
      </c>
      <c r="L338" s="11">
        <v>85712</v>
      </c>
    </row>
    <row r="339" spans="1:12" ht="12.65" customHeight="1" x14ac:dyDescent="0.3">
      <c r="A339" s="9" t="s">
        <v>964</v>
      </c>
      <c r="B339" s="9" t="s">
        <v>5125</v>
      </c>
      <c r="C339" s="9" t="s">
        <v>4433</v>
      </c>
      <c r="D339" s="9" t="s">
        <v>5126</v>
      </c>
      <c r="E339" s="9" t="s">
        <v>5127</v>
      </c>
      <c r="F339" s="9" t="str">
        <f t="shared" si="7"/>
        <v>Brianna Velador</v>
      </c>
      <c r="G339" s="9" t="s">
        <v>976</v>
      </c>
      <c r="H339" s="10">
        <v>5205945270</v>
      </c>
      <c r="I339" s="9" t="s">
        <v>5128</v>
      </c>
      <c r="J339" s="9" t="s">
        <v>5129</v>
      </c>
      <c r="K339" s="9" t="s">
        <v>18</v>
      </c>
      <c r="L339" s="11">
        <v>85757</v>
      </c>
    </row>
    <row r="340" spans="1:12" ht="12.65" customHeight="1" x14ac:dyDescent="0.3">
      <c r="A340" s="9" t="s">
        <v>964</v>
      </c>
      <c r="B340" s="9" t="s">
        <v>5130</v>
      </c>
      <c r="C340" s="9" t="s">
        <v>4433</v>
      </c>
      <c r="D340" s="9" t="s">
        <v>5131</v>
      </c>
      <c r="E340" s="9" t="s">
        <v>5132</v>
      </c>
      <c r="F340" s="9" t="str">
        <f t="shared" si="7"/>
        <v>Elma Shaffer</v>
      </c>
      <c r="G340" s="9" t="s">
        <v>975</v>
      </c>
      <c r="H340" s="10">
        <v>5205945262</v>
      </c>
      <c r="I340" s="9" t="s">
        <v>978</v>
      </c>
      <c r="J340" s="9" t="s">
        <v>5133</v>
      </c>
      <c r="K340" s="9" t="s">
        <v>18</v>
      </c>
      <c r="L340" s="11">
        <v>85701</v>
      </c>
    </row>
    <row r="341" spans="1:12" ht="12.65" customHeight="1" x14ac:dyDescent="0.3">
      <c r="A341" s="9" t="s">
        <v>964</v>
      </c>
      <c r="B341" s="9" t="s">
        <v>5134</v>
      </c>
      <c r="C341" s="9" t="s">
        <v>4433</v>
      </c>
      <c r="D341" s="9" t="s">
        <v>5135</v>
      </c>
      <c r="E341" s="9" t="s">
        <v>5136</v>
      </c>
      <c r="F341" s="9" t="str">
        <f t="shared" si="7"/>
        <v>Connie Stewart</v>
      </c>
      <c r="G341" s="9" t="s">
        <v>975</v>
      </c>
      <c r="H341" s="10">
        <v>5205945335</v>
      </c>
      <c r="I341" s="9" t="s">
        <v>5137</v>
      </c>
      <c r="J341" s="9" t="s">
        <v>5138</v>
      </c>
      <c r="K341" s="9" t="s">
        <v>18</v>
      </c>
      <c r="L341" s="11">
        <v>85713</v>
      </c>
    </row>
    <row r="342" spans="1:12" ht="12.65" customHeight="1" x14ac:dyDescent="0.3">
      <c r="A342" s="9" t="s">
        <v>964</v>
      </c>
      <c r="B342" s="9" t="s">
        <v>5139</v>
      </c>
      <c r="C342" s="9" t="s">
        <v>4433</v>
      </c>
      <c r="D342" s="9" t="s">
        <v>5140</v>
      </c>
      <c r="E342" s="9" t="s">
        <v>5141</v>
      </c>
      <c r="F342" s="9" t="str">
        <f t="shared" si="7"/>
        <v>Nico Dominguez</v>
      </c>
      <c r="G342" s="9" t="s">
        <v>976</v>
      </c>
      <c r="H342" s="10">
        <v>5205945390</v>
      </c>
      <c r="I342" s="9" t="s">
        <v>5142</v>
      </c>
      <c r="J342" s="9" t="s">
        <v>979</v>
      </c>
      <c r="K342" s="9" t="s">
        <v>18</v>
      </c>
      <c r="L342" s="11">
        <v>85706</v>
      </c>
    </row>
    <row r="343" spans="1:12" ht="12.65" customHeight="1" x14ac:dyDescent="0.3">
      <c r="A343" s="9" t="s">
        <v>964</v>
      </c>
      <c r="B343" s="9" t="s">
        <v>5143</v>
      </c>
      <c r="C343" s="9" t="s">
        <v>4433</v>
      </c>
      <c r="D343" s="9" t="s">
        <v>5144</v>
      </c>
      <c r="E343" s="9" t="s">
        <v>5145</v>
      </c>
      <c r="F343" s="9" t="str">
        <f t="shared" si="7"/>
        <v>Gabriel Partlow</v>
      </c>
      <c r="G343" s="9" t="s">
        <v>975</v>
      </c>
      <c r="H343" s="10">
        <v>5205945445</v>
      </c>
      <c r="I343" s="9" t="s">
        <v>980</v>
      </c>
      <c r="J343" s="9" t="s">
        <v>981</v>
      </c>
      <c r="K343" s="9" t="s">
        <v>18</v>
      </c>
      <c r="L343" s="11">
        <v>85719</v>
      </c>
    </row>
    <row r="344" spans="1:12" ht="12.65" customHeight="1" x14ac:dyDescent="0.3">
      <c r="A344" s="9" t="s">
        <v>964</v>
      </c>
      <c r="B344" s="9" t="s">
        <v>5146</v>
      </c>
      <c r="C344" s="9" t="s">
        <v>4433</v>
      </c>
      <c r="D344" s="9" t="s">
        <v>5147</v>
      </c>
      <c r="E344" s="9" t="s">
        <v>5148</v>
      </c>
      <c r="F344" s="9" t="str">
        <f t="shared" si="7"/>
        <v>Katie Westfall</v>
      </c>
      <c r="G344" s="9" t="s">
        <v>976</v>
      </c>
      <c r="H344" s="10">
        <v>5205945662</v>
      </c>
      <c r="I344" s="9" t="s">
        <v>5149</v>
      </c>
      <c r="J344" s="9" t="s">
        <v>982</v>
      </c>
      <c r="K344" s="9" t="s">
        <v>18</v>
      </c>
      <c r="L344" s="11">
        <v>85701</v>
      </c>
    </row>
    <row r="345" spans="1:12" ht="12.65" customHeight="1" x14ac:dyDescent="0.3">
      <c r="A345" s="9" t="s">
        <v>964</v>
      </c>
      <c r="B345" s="9" t="s">
        <v>5150</v>
      </c>
      <c r="C345" s="9" t="s">
        <v>4433</v>
      </c>
      <c r="D345" s="9" t="s">
        <v>5151</v>
      </c>
      <c r="E345" s="9" t="s">
        <v>4480</v>
      </c>
      <c r="F345" s="9" t="str">
        <f t="shared" si="7"/>
        <v>Deanna Sanchez</v>
      </c>
      <c r="G345" s="9" t="s">
        <v>975</v>
      </c>
      <c r="H345" s="10">
        <v>5205945267</v>
      </c>
      <c r="I345" s="9" t="s">
        <v>983</v>
      </c>
      <c r="J345" s="9" t="s">
        <v>5152</v>
      </c>
      <c r="K345" s="9" t="s">
        <v>18</v>
      </c>
      <c r="L345" s="11">
        <v>85713</v>
      </c>
    </row>
    <row r="346" spans="1:12" ht="12.65" customHeight="1" x14ac:dyDescent="0.3">
      <c r="A346" s="9" t="s">
        <v>964</v>
      </c>
      <c r="B346" s="9" t="s">
        <v>5153</v>
      </c>
      <c r="C346" s="9" t="s">
        <v>4433</v>
      </c>
      <c r="D346" s="9" t="s">
        <v>5154</v>
      </c>
      <c r="E346" s="9" t="s">
        <v>5155</v>
      </c>
      <c r="F346" s="9" t="str">
        <f t="shared" si="7"/>
        <v>Morgen Daniels</v>
      </c>
      <c r="G346" s="9" t="s">
        <v>976</v>
      </c>
      <c r="H346" s="10">
        <v>5205945245</v>
      </c>
      <c r="I346" s="9" t="s">
        <v>5156</v>
      </c>
      <c r="J346" s="9" t="s">
        <v>5157</v>
      </c>
      <c r="K346" s="9" t="s">
        <v>18</v>
      </c>
      <c r="L346" s="11">
        <v>85745</v>
      </c>
    </row>
    <row r="347" spans="1:12" ht="12.65" customHeight="1" x14ac:dyDescent="0.3">
      <c r="A347" s="9" t="s">
        <v>964</v>
      </c>
      <c r="B347" s="9" t="s">
        <v>5158</v>
      </c>
      <c r="C347" s="9" t="s">
        <v>4433</v>
      </c>
      <c r="D347" s="9" t="s">
        <v>5159</v>
      </c>
      <c r="E347" s="9" t="s">
        <v>5160</v>
      </c>
      <c r="F347" s="9" t="str">
        <f t="shared" si="7"/>
        <v>Giselle Romero</v>
      </c>
      <c r="G347" s="9" t="s">
        <v>974</v>
      </c>
      <c r="H347" s="10">
        <v>9497792148</v>
      </c>
      <c r="I347" s="9" t="s">
        <v>5161</v>
      </c>
      <c r="J347" s="9" t="s">
        <v>5162</v>
      </c>
      <c r="K347" s="9" t="s">
        <v>18</v>
      </c>
      <c r="L347" s="11">
        <v>85710</v>
      </c>
    </row>
    <row r="348" spans="1:12" ht="12.65" customHeight="1" x14ac:dyDescent="0.3">
      <c r="A348" s="9" t="s">
        <v>964</v>
      </c>
      <c r="B348" s="9" t="s">
        <v>5163</v>
      </c>
      <c r="C348" s="9" t="s">
        <v>4433</v>
      </c>
      <c r="D348" s="9" t="s">
        <v>5164</v>
      </c>
      <c r="E348" s="9" t="s">
        <v>5165</v>
      </c>
      <c r="F348" s="9" t="str">
        <f t="shared" si="7"/>
        <v>Marissa Stewart-Simms</v>
      </c>
      <c r="G348" s="9" t="s">
        <v>5166</v>
      </c>
      <c r="H348" s="10">
        <v>9492536200</v>
      </c>
      <c r="I348" s="9" t="s">
        <v>5167</v>
      </c>
      <c r="J348" s="9" t="s">
        <v>5168</v>
      </c>
      <c r="K348" s="9" t="s">
        <v>18</v>
      </c>
      <c r="L348" s="11">
        <v>85730</v>
      </c>
    </row>
    <row r="349" spans="1:12" ht="12.65" customHeight="1" x14ac:dyDescent="0.3">
      <c r="A349" s="9" t="s">
        <v>964</v>
      </c>
      <c r="B349" s="9" t="s">
        <v>5169</v>
      </c>
      <c r="C349" s="9" t="s">
        <v>4433</v>
      </c>
      <c r="D349" s="9" t="s">
        <v>5170</v>
      </c>
      <c r="E349" s="9" t="s">
        <v>5171</v>
      </c>
      <c r="F349" s="9" t="str">
        <f t="shared" si="7"/>
        <v>Paola Cruz</v>
      </c>
      <c r="G349" s="9" t="s">
        <v>974</v>
      </c>
      <c r="H349" s="10">
        <v>9499880962</v>
      </c>
      <c r="I349" s="9" t="s">
        <v>5172</v>
      </c>
      <c r="J349" s="9" t="s">
        <v>5173</v>
      </c>
      <c r="K349" s="9" t="s">
        <v>18</v>
      </c>
      <c r="L349" s="11">
        <v>85713</v>
      </c>
    </row>
    <row r="350" spans="1:12" ht="12.65" customHeight="1" x14ac:dyDescent="0.3">
      <c r="A350" s="9" t="s">
        <v>964</v>
      </c>
      <c r="B350" s="9" t="s">
        <v>5174</v>
      </c>
      <c r="C350" s="9" t="s">
        <v>4433</v>
      </c>
      <c r="D350" s="9" t="s">
        <v>5175</v>
      </c>
      <c r="E350" s="9" t="s">
        <v>5176</v>
      </c>
      <c r="F350" s="9" t="str">
        <f t="shared" si="7"/>
        <v>Stephanie Fulton</v>
      </c>
      <c r="G350" s="9" t="s">
        <v>5177</v>
      </c>
      <c r="H350" s="10">
        <v>5204561063</v>
      </c>
      <c r="I350" s="9" t="s">
        <v>5178</v>
      </c>
      <c r="J350" s="9" t="s">
        <v>5179</v>
      </c>
      <c r="K350" s="9" t="s">
        <v>4073</v>
      </c>
      <c r="L350" s="11">
        <v>85616</v>
      </c>
    </row>
    <row r="351" spans="1:12" ht="12.65" customHeight="1" x14ac:dyDescent="0.3">
      <c r="A351" s="9" t="s">
        <v>1367</v>
      </c>
      <c r="B351" s="9" t="s">
        <v>1368</v>
      </c>
      <c r="C351" s="9" t="s">
        <v>4432</v>
      </c>
      <c r="D351" s="9" t="s">
        <v>5180</v>
      </c>
      <c r="E351" s="9" t="s">
        <v>5181</v>
      </c>
      <c r="F351" s="9" t="str">
        <f t="shared" si="7"/>
        <v>Andre Corral</v>
      </c>
      <c r="G351" s="9" t="s">
        <v>297</v>
      </c>
      <c r="H351" s="10">
        <v>5207456354</v>
      </c>
      <c r="I351" s="9" t="s">
        <v>5182</v>
      </c>
      <c r="J351" s="9" t="s">
        <v>1369</v>
      </c>
      <c r="K351" s="9" t="s">
        <v>18</v>
      </c>
      <c r="L351" s="11">
        <v>85711</v>
      </c>
    </row>
    <row r="352" spans="1:12" ht="12.65" customHeight="1" x14ac:dyDescent="0.3">
      <c r="A352" s="9" t="s">
        <v>2193</v>
      </c>
      <c r="B352" s="9" t="s">
        <v>2200</v>
      </c>
      <c r="C352" s="9" t="s">
        <v>4433</v>
      </c>
      <c r="D352" s="9" t="s">
        <v>5183</v>
      </c>
      <c r="E352" s="9" t="s">
        <v>5184</v>
      </c>
      <c r="F352" s="9" t="str">
        <f t="shared" si="7"/>
        <v>Bethany Campista</v>
      </c>
      <c r="G352" s="9" t="s">
        <v>1810</v>
      </c>
      <c r="H352" s="10">
        <v>9286394703</v>
      </c>
      <c r="I352" s="9" t="s">
        <v>2197</v>
      </c>
      <c r="J352" s="9" t="s">
        <v>2201</v>
      </c>
      <c r="K352" s="9" t="s">
        <v>58</v>
      </c>
      <c r="L352" s="11" t="str">
        <f>"86326"</f>
        <v>86326</v>
      </c>
    </row>
    <row r="353" spans="1:12" ht="12.65" customHeight="1" x14ac:dyDescent="0.3">
      <c r="A353" s="9" t="s">
        <v>2193</v>
      </c>
      <c r="B353" s="9" t="s">
        <v>2206</v>
      </c>
      <c r="C353" s="9" t="s">
        <v>4433</v>
      </c>
      <c r="D353" s="9" t="s">
        <v>5183</v>
      </c>
      <c r="E353" s="9" t="s">
        <v>5184</v>
      </c>
      <c r="F353" s="9" t="str">
        <f t="shared" si="7"/>
        <v>Bethany Campista</v>
      </c>
      <c r="G353" s="9" t="s">
        <v>2584</v>
      </c>
      <c r="H353" s="10">
        <v>9286394703</v>
      </c>
      <c r="I353" s="9" t="s">
        <v>2197</v>
      </c>
      <c r="J353" s="9" t="s">
        <v>2207</v>
      </c>
      <c r="K353" s="9" t="s">
        <v>2208</v>
      </c>
      <c r="L353" s="11" t="str">
        <f>"86325"</f>
        <v>86325</v>
      </c>
    </row>
    <row r="354" spans="1:12" ht="12.65" customHeight="1" x14ac:dyDescent="0.3">
      <c r="A354" s="9" t="s">
        <v>2193</v>
      </c>
      <c r="B354" s="9" t="s">
        <v>2204</v>
      </c>
      <c r="C354" s="9" t="s">
        <v>4433</v>
      </c>
      <c r="D354" s="9" t="s">
        <v>5183</v>
      </c>
      <c r="E354" s="9" t="s">
        <v>5184</v>
      </c>
      <c r="F354" s="9" t="str">
        <f t="shared" si="7"/>
        <v>Bethany Campista</v>
      </c>
      <c r="G354" s="9" t="s">
        <v>1810</v>
      </c>
      <c r="H354" s="10">
        <v>9286394703</v>
      </c>
      <c r="I354" s="9" t="s">
        <v>2197</v>
      </c>
      <c r="J354" s="9" t="s">
        <v>2205</v>
      </c>
      <c r="K354" s="9" t="s">
        <v>58</v>
      </c>
      <c r="L354" s="11" t="str">
        <f>"86326"</f>
        <v>86326</v>
      </c>
    </row>
    <row r="355" spans="1:12" ht="12.65" customHeight="1" x14ac:dyDescent="0.3">
      <c r="A355" s="9" t="s">
        <v>2193</v>
      </c>
      <c r="B355" s="9" t="s">
        <v>2194</v>
      </c>
      <c r="C355" s="9" t="s">
        <v>4433</v>
      </c>
      <c r="D355" s="9" t="s">
        <v>5183</v>
      </c>
      <c r="E355" s="9" t="s">
        <v>5184</v>
      </c>
      <c r="F355" s="9" t="str">
        <f t="shared" si="7"/>
        <v>Bethany Campista</v>
      </c>
      <c r="G355" s="9" t="s">
        <v>1810</v>
      </c>
      <c r="H355" s="10">
        <v>9286394703</v>
      </c>
      <c r="I355" s="9" t="s">
        <v>2197</v>
      </c>
      <c r="J355" s="9" t="s">
        <v>2198</v>
      </c>
      <c r="K355" s="9" t="s">
        <v>58</v>
      </c>
      <c r="L355" s="11" t="str">
        <f>"86326"</f>
        <v>86326</v>
      </c>
    </row>
    <row r="356" spans="1:12" ht="12.65" customHeight="1" x14ac:dyDescent="0.3">
      <c r="A356" s="9" t="s">
        <v>2193</v>
      </c>
      <c r="B356" s="9" t="s">
        <v>2202</v>
      </c>
      <c r="C356" s="9" t="s">
        <v>4433</v>
      </c>
      <c r="D356" s="9" t="s">
        <v>5183</v>
      </c>
      <c r="E356" s="9" t="s">
        <v>5184</v>
      </c>
      <c r="F356" s="9" t="str">
        <f t="shared" si="7"/>
        <v>Bethany Campista</v>
      </c>
      <c r="G356" s="9" t="s">
        <v>2584</v>
      </c>
      <c r="H356" s="10">
        <v>9286394703</v>
      </c>
      <c r="I356" s="9" t="s">
        <v>2197</v>
      </c>
      <c r="J356" s="9" t="s">
        <v>2203</v>
      </c>
      <c r="K356" s="9" t="s">
        <v>58</v>
      </c>
      <c r="L356" s="11" t="str">
        <f>"86326"</f>
        <v>86326</v>
      </c>
    </row>
    <row r="357" spans="1:12" ht="12.65" customHeight="1" x14ac:dyDescent="0.3">
      <c r="A357" s="9" t="s">
        <v>613</v>
      </c>
      <c r="B357" s="9" t="s">
        <v>613</v>
      </c>
      <c r="C357" s="9" t="s">
        <v>4432</v>
      </c>
      <c r="D357" s="9" t="s">
        <v>5185</v>
      </c>
      <c r="E357" s="9" t="s">
        <v>5186</v>
      </c>
      <c r="F357" s="9" t="str">
        <f t="shared" si="7"/>
        <v>Shiou Lih Chang</v>
      </c>
      <c r="G357" s="9" t="s">
        <v>614</v>
      </c>
      <c r="H357" s="10">
        <v>5202356981</v>
      </c>
      <c r="I357" s="9" t="s">
        <v>615</v>
      </c>
      <c r="J357" s="9" t="s">
        <v>616</v>
      </c>
      <c r="K357" s="9" t="s">
        <v>18</v>
      </c>
      <c r="L357" s="11">
        <v>85705</v>
      </c>
    </row>
    <row r="358" spans="1:12" ht="12.65" customHeight="1" x14ac:dyDescent="0.3">
      <c r="A358" s="9" t="s">
        <v>2210</v>
      </c>
      <c r="B358" s="9" t="s">
        <v>2233</v>
      </c>
      <c r="C358" s="9" t="s">
        <v>4433</v>
      </c>
      <c r="D358" s="9" t="s">
        <v>5187</v>
      </c>
      <c r="E358" s="9" t="s">
        <v>5188</v>
      </c>
      <c r="F358" s="9" t="str">
        <f t="shared" si="7"/>
        <v>Juana Moreno</v>
      </c>
      <c r="G358" s="9" t="s">
        <v>2213</v>
      </c>
      <c r="H358" s="10">
        <v>9283733634</v>
      </c>
      <c r="I358" s="9" t="s">
        <v>5189</v>
      </c>
      <c r="J358" s="9" t="s">
        <v>2234</v>
      </c>
      <c r="K358" s="9" t="s">
        <v>439</v>
      </c>
      <c r="L358" s="11" t="str">
        <f t="shared" ref="L358:L368" si="8">"85364"</f>
        <v>85364</v>
      </c>
    </row>
    <row r="359" spans="1:12" ht="12.65" customHeight="1" x14ac:dyDescent="0.3">
      <c r="A359" s="9" t="s">
        <v>2210</v>
      </c>
      <c r="B359" s="9" t="s">
        <v>2218</v>
      </c>
      <c r="C359" s="9" t="s">
        <v>4433</v>
      </c>
      <c r="D359" s="9" t="s">
        <v>5190</v>
      </c>
      <c r="E359" s="9" t="s">
        <v>5191</v>
      </c>
      <c r="F359" s="9" t="str">
        <f t="shared" si="7"/>
        <v>Lourdes Marquez</v>
      </c>
      <c r="G359" s="9" t="s">
        <v>2213</v>
      </c>
      <c r="H359" s="10">
        <v>9283733234</v>
      </c>
      <c r="I359" s="9" t="s">
        <v>5192</v>
      </c>
      <c r="J359" s="9" t="s">
        <v>2222</v>
      </c>
      <c r="K359" s="9" t="s">
        <v>439</v>
      </c>
      <c r="L359" s="11" t="str">
        <f t="shared" si="8"/>
        <v>85364</v>
      </c>
    </row>
    <row r="360" spans="1:12" ht="12.65" customHeight="1" x14ac:dyDescent="0.3">
      <c r="A360" s="9" t="s">
        <v>2210</v>
      </c>
      <c r="B360" s="9" t="s">
        <v>2235</v>
      </c>
      <c r="C360" s="9" t="s">
        <v>4433</v>
      </c>
      <c r="D360" s="9" t="s">
        <v>5193</v>
      </c>
      <c r="E360" s="9" t="s">
        <v>5194</v>
      </c>
      <c r="F360" s="9" t="str">
        <f t="shared" si="7"/>
        <v>Kristina Sheffer</v>
      </c>
      <c r="G360" s="9" t="s">
        <v>2213</v>
      </c>
      <c r="H360" s="10">
        <v>9283733734</v>
      </c>
      <c r="I360" s="9" t="s">
        <v>5195</v>
      </c>
      <c r="J360" s="9" t="s">
        <v>2236</v>
      </c>
      <c r="K360" s="9" t="s">
        <v>439</v>
      </c>
      <c r="L360" s="11" t="str">
        <f t="shared" si="8"/>
        <v>85364</v>
      </c>
    </row>
    <row r="361" spans="1:12" ht="12.65" customHeight="1" x14ac:dyDescent="0.3">
      <c r="A361" s="9" t="s">
        <v>2210</v>
      </c>
      <c r="B361" s="9" t="s">
        <v>2228</v>
      </c>
      <c r="C361" s="9" t="s">
        <v>4433</v>
      </c>
      <c r="D361" s="9" t="s">
        <v>5196</v>
      </c>
      <c r="E361" s="9" t="s">
        <v>5197</v>
      </c>
      <c r="F361" s="9" t="str">
        <f t="shared" si="7"/>
        <v>Annabella Recio</v>
      </c>
      <c r="G361" s="9" t="s">
        <v>2213</v>
      </c>
      <c r="H361" s="10">
        <v>9283733534</v>
      </c>
      <c r="I361" s="9" t="s">
        <v>2221</v>
      </c>
      <c r="J361" s="9" t="s">
        <v>2229</v>
      </c>
      <c r="K361" s="9" t="s">
        <v>439</v>
      </c>
      <c r="L361" s="11" t="str">
        <f t="shared" si="8"/>
        <v>85364</v>
      </c>
    </row>
    <row r="362" spans="1:12" ht="12.65" customHeight="1" x14ac:dyDescent="0.3">
      <c r="A362" s="9" t="s">
        <v>2210</v>
      </c>
      <c r="B362" s="9" t="s">
        <v>2239</v>
      </c>
      <c r="C362" s="9" t="s">
        <v>4433</v>
      </c>
      <c r="D362" s="9" t="s">
        <v>5198</v>
      </c>
      <c r="E362" s="9" t="s">
        <v>5199</v>
      </c>
      <c r="F362" s="9" t="str">
        <f t="shared" si="7"/>
        <v>Sharla Seale</v>
      </c>
      <c r="G362" s="9" t="s">
        <v>2213</v>
      </c>
      <c r="H362" s="10">
        <v>9283734034</v>
      </c>
      <c r="I362" s="9" t="s">
        <v>5200</v>
      </c>
      <c r="J362" s="9" t="s">
        <v>2241</v>
      </c>
      <c r="K362" s="9" t="s">
        <v>439</v>
      </c>
      <c r="L362" s="11" t="str">
        <f t="shared" si="8"/>
        <v>85364</v>
      </c>
    </row>
    <row r="363" spans="1:12" ht="12.65" customHeight="1" x14ac:dyDescent="0.3">
      <c r="A363" s="9" t="s">
        <v>2210</v>
      </c>
      <c r="B363" s="9" t="s">
        <v>2211</v>
      </c>
      <c r="C363" s="9" t="s">
        <v>4433</v>
      </c>
      <c r="D363" s="9" t="s">
        <v>5201</v>
      </c>
      <c r="E363" s="9" t="s">
        <v>5202</v>
      </c>
      <c r="F363" s="9" t="str">
        <f t="shared" si="7"/>
        <v>Gloria Aguayo</v>
      </c>
      <c r="G363" s="9" t="s">
        <v>2213</v>
      </c>
      <c r="H363" s="10">
        <v>9283733334</v>
      </c>
      <c r="I363" s="9" t="s">
        <v>2215</v>
      </c>
      <c r="J363" s="9" t="s">
        <v>2216</v>
      </c>
      <c r="K363" s="9" t="s">
        <v>439</v>
      </c>
      <c r="L363" s="11" t="str">
        <f t="shared" si="8"/>
        <v>85364</v>
      </c>
    </row>
    <row r="364" spans="1:12" ht="12.65" customHeight="1" x14ac:dyDescent="0.3">
      <c r="A364" s="9" t="s">
        <v>2210</v>
      </c>
      <c r="B364" s="9" t="s">
        <v>2223</v>
      </c>
      <c r="C364" s="9" t="s">
        <v>4433</v>
      </c>
      <c r="D364" s="9" t="s">
        <v>4738</v>
      </c>
      <c r="E364" s="9" t="s">
        <v>5203</v>
      </c>
      <c r="F364" s="9" t="str">
        <f t="shared" si="7"/>
        <v>Lorena Torres</v>
      </c>
      <c r="G364" s="9" t="s">
        <v>2213</v>
      </c>
      <c r="H364" s="10">
        <v>9283735534</v>
      </c>
      <c r="I364" s="9" t="s">
        <v>5204</v>
      </c>
      <c r="J364" s="9" t="s">
        <v>2224</v>
      </c>
      <c r="K364" s="9" t="s">
        <v>439</v>
      </c>
      <c r="L364" s="11" t="str">
        <f t="shared" si="8"/>
        <v>85364</v>
      </c>
    </row>
    <row r="365" spans="1:12" ht="12.65" customHeight="1" x14ac:dyDescent="0.3">
      <c r="A365" s="9" t="s">
        <v>2210</v>
      </c>
      <c r="B365" s="9" t="s">
        <v>2237</v>
      </c>
      <c r="C365" s="9" t="s">
        <v>4433</v>
      </c>
      <c r="D365" s="9" t="s">
        <v>5205</v>
      </c>
      <c r="E365" s="9" t="s">
        <v>5206</v>
      </c>
      <c r="F365" s="9" t="str">
        <f t="shared" si="7"/>
        <v>Luba Flores Munguia</v>
      </c>
      <c r="G365" s="9" t="s">
        <v>2213</v>
      </c>
      <c r="H365" s="10">
        <v>9283735634</v>
      </c>
      <c r="I365" s="9" t="s">
        <v>5207</v>
      </c>
      <c r="J365" s="9" t="s">
        <v>2238</v>
      </c>
      <c r="K365" s="9" t="s">
        <v>439</v>
      </c>
      <c r="L365" s="11" t="str">
        <f t="shared" si="8"/>
        <v>85364</v>
      </c>
    </row>
    <row r="366" spans="1:12" ht="12.65" customHeight="1" x14ac:dyDescent="0.3">
      <c r="A366" s="9" t="s">
        <v>2210</v>
      </c>
      <c r="B366" s="9" t="s">
        <v>2230</v>
      </c>
      <c r="C366" s="9" t="s">
        <v>4433</v>
      </c>
      <c r="D366" s="9" t="s">
        <v>4965</v>
      </c>
      <c r="E366" s="9" t="s">
        <v>4999</v>
      </c>
      <c r="F366" s="9" t="str">
        <f t="shared" si="7"/>
        <v>Angelica Navarro</v>
      </c>
      <c r="G366" s="9" t="s">
        <v>2213</v>
      </c>
      <c r="H366" s="10">
        <v>9283734134</v>
      </c>
      <c r="I366" s="9" t="s">
        <v>5208</v>
      </c>
      <c r="J366" s="9" t="s">
        <v>2232</v>
      </c>
      <c r="K366" s="9" t="s">
        <v>439</v>
      </c>
      <c r="L366" s="11" t="str">
        <f t="shared" si="8"/>
        <v>85364</v>
      </c>
    </row>
    <row r="367" spans="1:12" ht="12.65" customHeight="1" x14ac:dyDescent="0.3">
      <c r="A367" s="9" t="s">
        <v>2210</v>
      </c>
      <c r="B367" s="9" t="s">
        <v>2225</v>
      </c>
      <c r="C367" s="9" t="s">
        <v>4433</v>
      </c>
      <c r="D367" s="9" t="s">
        <v>5209</v>
      </c>
      <c r="E367" s="9" t="s">
        <v>5210</v>
      </c>
      <c r="F367" s="9" t="str">
        <f t="shared" si="7"/>
        <v>Alexis Rotella</v>
      </c>
      <c r="G367" s="9" t="s">
        <v>2213</v>
      </c>
      <c r="H367" s="10">
        <v>9283731234</v>
      </c>
      <c r="I367" s="9" t="s">
        <v>5211</v>
      </c>
      <c r="J367" s="9" t="s">
        <v>2227</v>
      </c>
      <c r="K367" s="9" t="s">
        <v>439</v>
      </c>
      <c r="L367" s="11" t="str">
        <f t="shared" si="8"/>
        <v>85364</v>
      </c>
    </row>
    <row r="368" spans="1:12" ht="12.65" customHeight="1" x14ac:dyDescent="0.3">
      <c r="A368" s="9" t="s">
        <v>2210</v>
      </c>
      <c r="B368" s="9" t="s">
        <v>5212</v>
      </c>
      <c r="C368" s="9" t="s">
        <v>4433</v>
      </c>
      <c r="D368" s="9" t="s">
        <v>5213</v>
      </c>
      <c r="E368" s="9" t="s">
        <v>5214</v>
      </c>
      <c r="F368" s="9" t="str">
        <f t="shared" si="7"/>
        <v>Rowena Regaldo</v>
      </c>
      <c r="G368" s="9" t="s">
        <v>4598</v>
      </c>
      <c r="H368" s="10">
        <v>9285752450</v>
      </c>
      <c r="I368" s="9" t="s">
        <v>5215</v>
      </c>
      <c r="J368" s="9" t="s">
        <v>5216</v>
      </c>
      <c r="K368" s="9" t="s">
        <v>439</v>
      </c>
      <c r="L368" s="11" t="str">
        <f t="shared" si="8"/>
        <v>85364</v>
      </c>
    </row>
    <row r="369" spans="1:12" ht="12.65" customHeight="1" x14ac:dyDescent="0.3">
      <c r="A369" s="9" t="s">
        <v>542</v>
      </c>
      <c r="B369" s="9" t="s">
        <v>543</v>
      </c>
      <c r="C369" s="9" t="s">
        <v>4432</v>
      </c>
      <c r="D369" s="9" t="s">
        <v>5217</v>
      </c>
      <c r="E369" s="9" t="s">
        <v>5218</v>
      </c>
      <c r="F369" s="9" t="str">
        <f t="shared" si="7"/>
        <v>Angel Murietta</v>
      </c>
      <c r="G369" s="9" t="s">
        <v>544</v>
      </c>
      <c r="H369" s="10">
        <v>6238796400</v>
      </c>
      <c r="I369" s="9" t="s">
        <v>545</v>
      </c>
      <c r="J369" s="9" t="s">
        <v>5219</v>
      </c>
      <c r="K369" s="9" t="s">
        <v>3940</v>
      </c>
      <c r="L369" s="11">
        <v>85024</v>
      </c>
    </row>
    <row r="370" spans="1:12" ht="12.65" customHeight="1" x14ac:dyDescent="0.3">
      <c r="A370" s="9" t="s">
        <v>2242</v>
      </c>
      <c r="B370" s="9" t="s">
        <v>2282</v>
      </c>
      <c r="C370" s="9" t="s">
        <v>4433</v>
      </c>
      <c r="D370" s="9" t="s">
        <v>4905</v>
      </c>
      <c r="E370" s="9" t="s">
        <v>5220</v>
      </c>
      <c r="F370" s="9" t="str">
        <f t="shared" si="7"/>
        <v>Elizabeth Melvin</v>
      </c>
      <c r="G370" s="9" t="s">
        <v>2245</v>
      </c>
      <c r="H370" s="10">
        <v>6023816060</v>
      </c>
      <c r="I370" s="9" t="s">
        <v>2285</v>
      </c>
      <c r="J370" s="9" t="s">
        <v>2286</v>
      </c>
      <c r="K370" s="9" t="s">
        <v>129</v>
      </c>
      <c r="L370" s="11" t="str">
        <f>"85008"</f>
        <v>85008</v>
      </c>
    </row>
    <row r="371" spans="1:12" ht="12.65" customHeight="1" x14ac:dyDescent="0.3">
      <c r="A371" s="9" t="s">
        <v>2242</v>
      </c>
      <c r="B371" s="9" t="s">
        <v>2262</v>
      </c>
      <c r="C371" s="9" t="s">
        <v>4433</v>
      </c>
      <c r="D371" s="9" t="s">
        <v>5221</v>
      </c>
      <c r="E371" s="9" t="s">
        <v>5222</v>
      </c>
      <c r="F371" s="9" t="str">
        <f t="shared" si="7"/>
        <v>Robert Lemons</v>
      </c>
      <c r="G371" s="9" t="s">
        <v>2245</v>
      </c>
      <c r="H371" s="10">
        <v>6023816165</v>
      </c>
      <c r="I371" s="9" t="s">
        <v>5223</v>
      </c>
      <c r="J371" s="9" t="s">
        <v>2266</v>
      </c>
      <c r="K371" s="9" t="s">
        <v>129</v>
      </c>
      <c r="L371" s="11" t="str">
        <f>"85016"</f>
        <v>85016</v>
      </c>
    </row>
    <row r="372" spans="1:12" ht="12.65" customHeight="1" x14ac:dyDescent="0.3">
      <c r="A372" s="9" t="s">
        <v>2242</v>
      </c>
      <c r="B372" s="9" t="s">
        <v>2268</v>
      </c>
      <c r="C372" s="9" t="s">
        <v>4433</v>
      </c>
      <c r="D372" s="9" t="s">
        <v>5224</v>
      </c>
      <c r="E372" s="9" t="s">
        <v>4740</v>
      </c>
      <c r="F372" s="9" t="str">
        <f t="shared" si="7"/>
        <v>Samantha Hernandez</v>
      </c>
      <c r="G372" s="9" t="s">
        <v>2245</v>
      </c>
      <c r="H372" s="10">
        <v>6023816088</v>
      </c>
      <c r="I372" s="9" t="s">
        <v>5225</v>
      </c>
      <c r="J372" s="9" t="s">
        <v>2270</v>
      </c>
      <c r="K372" s="9" t="s">
        <v>2271</v>
      </c>
      <c r="L372" s="11" t="str">
        <f>"85016"</f>
        <v>85016</v>
      </c>
    </row>
    <row r="373" spans="1:12" ht="12.65" customHeight="1" x14ac:dyDescent="0.3">
      <c r="A373" s="9" t="s">
        <v>2242</v>
      </c>
      <c r="B373" s="9" t="s">
        <v>2287</v>
      </c>
      <c r="C373" s="9" t="s">
        <v>4433</v>
      </c>
      <c r="D373" s="9" t="s">
        <v>5226</v>
      </c>
      <c r="E373" s="9" t="s">
        <v>5141</v>
      </c>
      <c r="F373" s="9" t="str">
        <f t="shared" si="7"/>
        <v>Juanita Dominguez</v>
      </c>
      <c r="G373" s="9" t="s">
        <v>2245</v>
      </c>
      <c r="H373" s="10">
        <v>6023816128</v>
      </c>
      <c r="I373" s="9" t="s">
        <v>5227</v>
      </c>
      <c r="J373" s="9" t="s">
        <v>2291</v>
      </c>
      <c r="K373" s="9" t="s">
        <v>129</v>
      </c>
      <c r="L373" s="11" t="str">
        <f>"85006"</f>
        <v>85006</v>
      </c>
    </row>
    <row r="374" spans="1:12" ht="12.65" customHeight="1" x14ac:dyDescent="0.3">
      <c r="A374" s="9" t="s">
        <v>2242</v>
      </c>
      <c r="B374" s="9" t="s">
        <v>2272</v>
      </c>
      <c r="C374" s="9" t="s">
        <v>4433</v>
      </c>
      <c r="D374" s="9" t="s">
        <v>5228</v>
      </c>
      <c r="E374" s="9" t="s">
        <v>5229</v>
      </c>
      <c r="F374" s="9" t="str">
        <f t="shared" si="7"/>
        <v>Alex Rios</v>
      </c>
      <c r="G374" s="9" t="s">
        <v>2252</v>
      </c>
      <c r="H374" s="10">
        <v>6023816148</v>
      </c>
      <c r="I374" s="9" t="s">
        <v>5230</v>
      </c>
      <c r="J374" s="9" t="s">
        <v>2276</v>
      </c>
      <c r="K374" s="9" t="s">
        <v>129</v>
      </c>
      <c r="L374" s="11" t="str">
        <f>"85018"</f>
        <v>85018</v>
      </c>
    </row>
    <row r="375" spans="1:12" ht="12.65" customHeight="1" x14ac:dyDescent="0.3">
      <c r="A375" s="9" t="s">
        <v>2242</v>
      </c>
      <c r="B375" s="9" t="s">
        <v>2277</v>
      </c>
      <c r="C375" s="9" t="s">
        <v>4433</v>
      </c>
      <c r="D375" s="9" t="s">
        <v>5231</v>
      </c>
      <c r="E375" s="9" t="s">
        <v>5232</v>
      </c>
      <c r="F375" s="9" t="str">
        <f t="shared" si="7"/>
        <v>Diana Nevarez</v>
      </c>
      <c r="G375" s="9" t="s">
        <v>2245</v>
      </c>
      <c r="H375" s="10">
        <v>6023816108</v>
      </c>
      <c r="I375" s="9" t="s">
        <v>2280</v>
      </c>
      <c r="J375" s="9" t="s">
        <v>2281</v>
      </c>
      <c r="K375" s="9" t="s">
        <v>129</v>
      </c>
      <c r="L375" s="11" t="str">
        <f>"85008"</f>
        <v>85008</v>
      </c>
    </row>
    <row r="376" spans="1:12" ht="12.65" customHeight="1" x14ac:dyDescent="0.3">
      <c r="A376" s="9" t="s">
        <v>2242</v>
      </c>
      <c r="B376" s="9" t="s">
        <v>2243</v>
      </c>
      <c r="C376" s="9" t="s">
        <v>4433</v>
      </c>
      <c r="D376" s="9" t="s">
        <v>5233</v>
      </c>
      <c r="E376" s="9" t="s">
        <v>5234</v>
      </c>
      <c r="F376" s="9" t="str">
        <f t="shared" si="7"/>
        <v>Cesar Ortiz</v>
      </c>
      <c r="G376" s="9" t="s">
        <v>2245</v>
      </c>
      <c r="H376" s="10">
        <v>6023816048</v>
      </c>
      <c r="I376" s="9" t="s">
        <v>2247</v>
      </c>
      <c r="J376" s="9" t="s">
        <v>2248</v>
      </c>
      <c r="K376" s="9" t="s">
        <v>129</v>
      </c>
      <c r="L376" s="11" t="str">
        <f>"85018"</f>
        <v>85018</v>
      </c>
    </row>
    <row r="377" spans="1:12" ht="12.65" customHeight="1" x14ac:dyDescent="0.3">
      <c r="A377" s="9" t="s">
        <v>2242</v>
      </c>
      <c r="B377" s="9" t="s">
        <v>2256</v>
      </c>
      <c r="C377" s="9" t="s">
        <v>4433</v>
      </c>
      <c r="D377" s="9" t="s">
        <v>5235</v>
      </c>
      <c r="E377" s="9" t="s">
        <v>4723</v>
      </c>
      <c r="F377" s="9" t="str">
        <f t="shared" si="7"/>
        <v>Sonja Gomez</v>
      </c>
      <c r="G377" s="9" t="s">
        <v>2245</v>
      </c>
      <c r="H377" s="10">
        <v>6023814646</v>
      </c>
      <c r="I377" s="9" t="s">
        <v>2259</v>
      </c>
      <c r="J377" s="9" t="s">
        <v>2260</v>
      </c>
      <c r="K377" s="9" t="s">
        <v>129</v>
      </c>
      <c r="L377" s="11" t="str">
        <f>"85008"</f>
        <v>85008</v>
      </c>
    </row>
    <row r="378" spans="1:12" ht="12.65" customHeight="1" x14ac:dyDescent="0.3">
      <c r="A378" s="9" t="s">
        <v>2242</v>
      </c>
      <c r="B378" s="9" t="s">
        <v>2250</v>
      </c>
      <c r="C378" s="9" t="s">
        <v>4433</v>
      </c>
      <c r="D378" s="9" t="s">
        <v>5236</v>
      </c>
      <c r="E378" s="9" t="s">
        <v>5237</v>
      </c>
      <c r="F378" s="9" t="str">
        <f t="shared" si="7"/>
        <v>Adeline Salcido</v>
      </c>
      <c r="G378" s="9" t="s">
        <v>2252</v>
      </c>
      <c r="H378" s="10">
        <v>6023817951</v>
      </c>
      <c r="I378" s="9" t="s">
        <v>5238</v>
      </c>
      <c r="J378" s="9" t="s">
        <v>2255</v>
      </c>
      <c r="K378" s="9" t="s">
        <v>129</v>
      </c>
      <c r="L378" s="11" t="str">
        <f>"85006"</f>
        <v>85006</v>
      </c>
    </row>
    <row r="379" spans="1:12" ht="12.65" customHeight="1" x14ac:dyDescent="0.3">
      <c r="A379" s="9" t="s">
        <v>623</v>
      </c>
      <c r="B379" s="9" t="s">
        <v>5239</v>
      </c>
      <c r="C379" s="9" t="s">
        <v>4432</v>
      </c>
      <c r="D379" s="9" t="s">
        <v>5240</v>
      </c>
      <c r="E379" s="9" t="s">
        <v>5241</v>
      </c>
      <c r="F379" s="9" t="str">
        <f t="shared" si="7"/>
        <v>Raquel Valencia</v>
      </c>
      <c r="G379" s="9" t="s">
        <v>297</v>
      </c>
      <c r="H379" s="10">
        <v>5208827951</v>
      </c>
      <c r="I379" s="9" t="s">
        <v>5242</v>
      </c>
      <c r="J379" s="9" t="s">
        <v>5243</v>
      </c>
      <c r="K379" s="9" t="s">
        <v>18</v>
      </c>
      <c r="L379" s="11">
        <v>85705</v>
      </c>
    </row>
    <row r="380" spans="1:12" ht="12.65" customHeight="1" x14ac:dyDescent="0.3">
      <c r="A380" s="9" t="s">
        <v>623</v>
      </c>
      <c r="B380" s="9" t="s">
        <v>5244</v>
      </c>
      <c r="C380" s="9" t="s">
        <v>4432</v>
      </c>
      <c r="D380" s="9" t="s">
        <v>5245</v>
      </c>
      <c r="E380" s="9" t="s">
        <v>5246</v>
      </c>
      <c r="F380" s="9" t="str">
        <f t="shared" si="7"/>
        <v>Sharon Mendoza</v>
      </c>
      <c r="G380" s="9" t="s">
        <v>297</v>
      </c>
      <c r="H380" s="10">
        <v>5203261035</v>
      </c>
      <c r="I380" s="9" t="s">
        <v>5247</v>
      </c>
      <c r="J380" s="9" t="s">
        <v>5248</v>
      </c>
      <c r="K380" s="9" t="s">
        <v>18</v>
      </c>
      <c r="L380" s="11">
        <v>85716</v>
      </c>
    </row>
    <row r="381" spans="1:12" ht="12.65" customHeight="1" x14ac:dyDescent="0.3">
      <c r="A381" s="9" t="s">
        <v>623</v>
      </c>
      <c r="B381" s="9" t="s">
        <v>5249</v>
      </c>
      <c r="C381" s="9" t="s">
        <v>4432</v>
      </c>
      <c r="D381" s="9" t="s">
        <v>5250</v>
      </c>
      <c r="E381" s="9" t="s">
        <v>5251</v>
      </c>
      <c r="F381" s="9" t="str">
        <f t="shared" si="7"/>
        <v>Hannah Verbridge</v>
      </c>
      <c r="G381" s="9" t="s">
        <v>297</v>
      </c>
      <c r="H381" s="10">
        <v>5202960020</v>
      </c>
      <c r="I381" s="9" t="s">
        <v>5252</v>
      </c>
      <c r="J381" s="9" t="s">
        <v>624</v>
      </c>
      <c r="K381" s="9" t="s">
        <v>18</v>
      </c>
      <c r="L381" s="11">
        <v>85710</v>
      </c>
    </row>
    <row r="382" spans="1:12" ht="12.65" customHeight="1" x14ac:dyDescent="0.3">
      <c r="A382" s="9" t="s">
        <v>623</v>
      </c>
      <c r="B382" s="9" t="s">
        <v>5253</v>
      </c>
      <c r="C382" s="9" t="s">
        <v>4432</v>
      </c>
      <c r="D382" s="9" t="s">
        <v>5254</v>
      </c>
      <c r="E382" s="9" t="s">
        <v>5255</v>
      </c>
      <c r="F382" s="9" t="str">
        <f t="shared" si="7"/>
        <v>Chelsea Hyvonen</v>
      </c>
      <c r="G382" s="9" t="s">
        <v>297</v>
      </c>
      <c r="H382" s="10">
        <v>5206201284</v>
      </c>
      <c r="I382" s="9" t="s">
        <v>5256</v>
      </c>
      <c r="J382" s="9" t="s">
        <v>5257</v>
      </c>
      <c r="K382" s="9" t="s">
        <v>18</v>
      </c>
      <c r="L382" s="11">
        <v>85719</v>
      </c>
    </row>
    <row r="383" spans="1:12" ht="12.65" customHeight="1" x14ac:dyDescent="0.3">
      <c r="A383" s="9" t="s">
        <v>623</v>
      </c>
      <c r="B383" s="9" t="s">
        <v>625</v>
      </c>
      <c r="C383" s="9" t="s">
        <v>4432</v>
      </c>
      <c r="D383" s="9" t="s">
        <v>5258</v>
      </c>
      <c r="E383" s="9" t="s">
        <v>5259</v>
      </c>
      <c r="F383" s="9" t="str">
        <f t="shared" si="7"/>
        <v>Britney Crowder</v>
      </c>
      <c r="G383" s="9" t="s">
        <v>297</v>
      </c>
      <c r="H383" s="10">
        <v>5202976121</v>
      </c>
      <c r="I383" s="9" t="s">
        <v>5260</v>
      </c>
      <c r="J383" s="9" t="s">
        <v>626</v>
      </c>
      <c r="K383" s="9" t="s">
        <v>18</v>
      </c>
      <c r="L383" s="11">
        <v>85704</v>
      </c>
    </row>
    <row r="384" spans="1:12" ht="12.65" customHeight="1" x14ac:dyDescent="0.3">
      <c r="A384" s="9" t="s">
        <v>1408</v>
      </c>
      <c r="B384" s="9" t="s">
        <v>1409</v>
      </c>
      <c r="C384" s="9" t="s">
        <v>4432</v>
      </c>
      <c r="D384" s="9" t="s">
        <v>5261</v>
      </c>
      <c r="E384" s="9" t="s">
        <v>5262</v>
      </c>
      <c r="F384" s="9" t="str">
        <f t="shared" si="7"/>
        <v>Marjorie Dailey</v>
      </c>
      <c r="G384" s="9" t="s">
        <v>480</v>
      </c>
      <c r="H384" s="10">
        <v>5204583965</v>
      </c>
      <c r="I384" s="9" t="s">
        <v>1410</v>
      </c>
      <c r="J384" s="9" t="s">
        <v>1411</v>
      </c>
      <c r="K384" s="9" t="s">
        <v>191</v>
      </c>
      <c r="L384" s="11">
        <v>85635</v>
      </c>
    </row>
    <row r="385" spans="1:12" ht="12.65" customHeight="1" x14ac:dyDescent="0.3">
      <c r="A385" s="9" t="s">
        <v>951</v>
      </c>
      <c r="B385" s="9" t="s">
        <v>952</v>
      </c>
      <c r="C385" s="9" t="s">
        <v>4432</v>
      </c>
      <c r="D385" s="9" t="s">
        <v>5263</v>
      </c>
      <c r="E385" s="9" t="s">
        <v>5264</v>
      </c>
      <c r="F385" s="9" t="str">
        <f t="shared" si="7"/>
        <v>Fatih Karatas</v>
      </c>
      <c r="G385" s="9" t="s">
        <v>9</v>
      </c>
      <c r="H385" s="10">
        <v>4809405440</v>
      </c>
      <c r="I385" s="9" t="s">
        <v>5265</v>
      </c>
      <c r="J385" s="9" t="s">
        <v>5266</v>
      </c>
      <c r="K385" s="9" t="s">
        <v>18</v>
      </c>
      <c r="L385" s="11">
        <v>85741</v>
      </c>
    </row>
    <row r="386" spans="1:12" ht="12.65" customHeight="1" x14ac:dyDescent="0.3">
      <c r="A386" s="9" t="s">
        <v>594</v>
      </c>
      <c r="B386" s="9" t="s">
        <v>595</v>
      </c>
      <c r="C386" s="9" t="s">
        <v>4432</v>
      </c>
      <c r="D386" s="9" t="s">
        <v>5267</v>
      </c>
      <c r="E386" s="9" t="s">
        <v>5268</v>
      </c>
      <c r="F386" s="9" t="str">
        <f t="shared" si="7"/>
        <v>Alice Karnes</v>
      </c>
      <c r="G386" s="9" t="s">
        <v>596</v>
      </c>
      <c r="H386" s="10">
        <v>5202282201</v>
      </c>
      <c r="I386" s="9" t="s">
        <v>597</v>
      </c>
      <c r="J386" s="9" t="s">
        <v>5269</v>
      </c>
      <c r="K386" s="9" t="s">
        <v>5270</v>
      </c>
      <c r="L386" s="11">
        <v>85707</v>
      </c>
    </row>
    <row r="387" spans="1:12" ht="12.65" customHeight="1" x14ac:dyDescent="0.3">
      <c r="A387" s="9" t="s">
        <v>594</v>
      </c>
      <c r="B387" s="9" t="s">
        <v>5271</v>
      </c>
      <c r="C387" s="9" t="s">
        <v>4432</v>
      </c>
      <c r="D387" s="9" t="s">
        <v>5022</v>
      </c>
      <c r="E387" s="9" t="s">
        <v>5268</v>
      </c>
      <c r="F387" s="9" t="str">
        <f t="shared" si="7"/>
        <v>Alicia Karnes</v>
      </c>
      <c r="G387" s="9" t="s">
        <v>596</v>
      </c>
      <c r="H387" s="10">
        <v>5202282201</v>
      </c>
      <c r="I387" s="9" t="s">
        <v>597</v>
      </c>
      <c r="J387" s="9" t="s">
        <v>5272</v>
      </c>
      <c r="K387" s="9" t="s">
        <v>18</v>
      </c>
      <c r="L387" s="11">
        <v>85707</v>
      </c>
    </row>
    <row r="388" spans="1:12" ht="12.65" customHeight="1" x14ac:dyDescent="0.3">
      <c r="A388" s="9" t="s">
        <v>594</v>
      </c>
      <c r="B388" s="9" t="s">
        <v>598</v>
      </c>
      <c r="C388" s="9" t="s">
        <v>4432</v>
      </c>
      <c r="D388" s="9" t="s">
        <v>5267</v>
      </c>
      <c r="E388" s="9" t="s">
        <v>5268</v>
      </c>
      <c r="F388" s="9" t="str">
        <f t="shared" si="7"/>
        <v>Alice Karnes</v>
      </c>
      <c r="G388" s="9" t="s">
        <v>596</v>
      </c>
      <c r="H388" s="10">
        <v>5202282201</v>
      </c>
      <c r="I388" s="9" t="s">
        <v>597</v>
      </c>
      <c r="J388" s="9" t="s">
        <v>599</v>
      </c>
      <c r="K388" s="9" t="s">
        <v>5273</v>
      </c>
      <c r="L388" s="11">
        <v>85707</v>
      </c>
    </row>
    <row r="389" spans="1:12" ht="12.65" customHeight="1" x14ac:dyDescent="0.3">
      <c r="A389" s="9" t="s">
        <v>1402</v>
      </c>
      <c r="B389" s="9" t="s">
        <v>5274</v>
      </c>
      <c r="C389" s="9" t="s">
        <v>4432</v>
      </c>
      <c r="D389" s="9" t="s">
        <v>5275</v>
      </c>
      <c r="E389" s="9" t="s">
        <v>4743</v>
      </c>
      <c r="F389" s="9" t="str">
        <f t="shared" si="7"/>
        <v>Rosana Jimenez</v>
      </c>
      <c r="G389" s="9" t="s">
        <v>297</v>
      </c>
      <c r="H389" s="10">
        <v>5208833927</v>
      </c>
      <c r="I389" s="9" t="s">
        <v>1403</v>
      </c>
      <c r="J389" s="9" t="s">
        <v>1404</v>
      </c>
      <c r="K389" s="9" t="s">
        <v>18</v>
      </c>
      <c r="L389" s="11">
        <v>85746</v>
      </c>
    </row>
    <row r="390" spans="1:12" ht="12.65" customHeight="1" x14ac:dyDescent="0.3">
      <c r="A390" s="9" t="s">
        <v>2292</v>
      </c>
      <c r="B390" s="9" t="s">
        <v>2342</v>
      </c>
      <c r="C390" s="9" t="s">
        <v>4433</v>
      </c>
      <c r="D390" s="9" t="s">
        <v>4656</v>
      </c>
      <c r="E390" s="9" t="s">
        <v>737</v>
      </c>
      <c r="F390" s="9" t="str">
        <f t="shared" si="7"/>
        <v>Linda Parker</v>
      </c>
      <c r="G390" s="9" t="s">
        <v>2245</v>
      </c>
      <c r="H390" s="10">
        <v>6234453314</v>
      </c>
      <c r="I390" s="9" t="s">
        <v>2345</v>
      </c>
      <c r="J390" s="9" t="s">
        <v>2346</v>
      </c>
      <c r="K390" s="9" t="s">
        <v>129</v>
      </c>
      <c r="L390" s="11" t="s">
        <v>2310</v>
      </c>
    </row>
    <row r="391" spans="1:12" ht="12.65" customHeight="1" x14ac:dyDescent="0.3">
      <c r="A391" s="9" t="s">
        <v>2292</v>
      </c>
      <c r="B391" s="9" t="s">
        <v>2402</v>
      </c>
      <c r="C391" s="9" t="s">
        <v>4433</v>
      </c>
      <c r="D391" s="9" t="s">
        <v>5276</v>
      </c>
      <c r="E391" s="9" t="s">
        <v>5277</v>
      </c>
      <c r="F391" s="9" t="str">
        <f t="shared" ref="F391:F454" si="9">D391&amp;" "&amp;E391</f>
        <v>Ivonne Haynes</v>
      </c>
      <c r="G391" s="9" t="s">
        <v>2245</v>
      </c>
      <c r="H391" s="10">
        <v>6234454114</v>
      </c>
      <c r="I391" s="9" t="s">
        <v>5278</v>
      </c>
      <c r="J391" s="9" t="s">
        <v>2406</v>
      </c>
      <c r="K391" s="9" t="s">
        <v>301</v>
      </c>
      <c r="L391" s="11" t="s">
        <v>2304</v>
      </c>
    </row>
    <row r="392" spans="1:12" ht="12.65" customHeight="1" x14ac:dyDescent="0.3">
      <c r="A392" s="9" t="s">
        <v>2292</v>
      </c>
      <c r="B392" s="9" t="s">
        <v>2426</v>
      </c>
      <c r="C392" s="9" t="s">
        <v>4433</v>
      </c>
      <c r="D392" s="9" t="s">
        <v>5279</v>
      </c>
      <c r="E392" s="9" t="s">
        <v>5280</v>
      </c>
      <c r="F392" s="9" t="str">
        <f t="shared" si="9"/>
        <v>Katrina Sandy-Colon</v>
      </c>
      <c r="G392" s="9" t="s">
        <v>2245</v>
      </c>
      <c r="H392" s="10">
        <v>6024675914</v>
      </c>
      <c r="I392" s="9" t="s">
        <v>5281</v>
      </c>
      <c r="J392" s="9" t="s">
        <v>2429</v>
      </c>
      <c r="K392" s="9" t="s">
        <v>129</v>
      </c>
      <c r="L392" s="11" t="s">
        <v>1814</v>
      </c>
    </row>
    <row r="393" spans="1:12" ht="12.65" customHeight="1" x14ac:dyDescent="0.3">
      <c r="A393" s="9" t="s">
        <v>2292</v>
      </c>
      <c r="B393" s="9" t="s">
        <v>2389</v>
      </c>
      <c r="C393" s="9" t="s">
        <v>4433</v>
      </c>
      <c r="D393" s="9" t="s">
        <v>5282</v>
      </c>
      <c r="E393" s="9" t="s">
        <v>5283</v>
      </c>
      <c r="F393" s="9" t="str">
        <f t="shared" si="9"/>
        <v>Colleen Mortensen</v>
      </c>
      <c r="G393" s="9" t="s">
        <v>2245</v>
      </c>
      <c r="H393" s="10">
        <v>6024675314</v>
      </c>
      <c r="I393" s="9" t="s">
        <v>2392</v>
      </c>
      <c r="J393" s="9" t="s">
        <v>2393</v>
      </c>
      <c r="K393" s="9" t="s">
        <v>301</v>
      </c>
      <c r="L393" s="11" t="s">
        <v>2304</v>
      </c>
    </row>
    <row r="394" spans="1:12" ht="12.65" customHeight="1" x14ac:dyDescent="0.3">
      <c r="A394" s="9" t="s">
        <v>2292</v>
      </c>
      <c r="B394" s="9" t="s">
        <v>2371</v>
      </c>
      <c r="C394" s="9" t="s">
        <v>4433</v>
      </c>
      <c r="D394" s="9" t="s">
        <v>5098</v>
      </c>
      <c r="E394" s="9" t="s">
        <v>5284</v>
      </c>
      <c r="F394" s="9" t="str">
        <f t="shared" si="9"/>
        <v>Sheila Munn</v>
      </c>
      <c r="G394" s="9" t="s">
        <v>2245</v>
      </c>
      <c r="H394" s="10">
        <v>6024675514</v>
      </c>
      <c r="I394" s="9" t="s">
        <v>2314</v>
      </c>
      <c r="J394" s="9" t="s">
        <v>2373</v>
      </c>
      <c r="K394" s="9" t="s">
        <v>129</v>
      </c>
      <c r="L394" s="11" t="s">
        <v>2304</v>
      </c>
    </row>
    <row r="395" spans="1:12" ht="12.65" customHeight="1" x14ac:dyDescent="0.3">
      <c r="A395" s="9" t="s">
        <v>2292</v>
      </c>
      <c r="B395" s="9" t="s">
        <v>2394</v>
      </c>
      <c r="C395" s="9" t="s">
        <v>4433</v>
      </c>
      <c r="D395" s="9" t="s">
        <v>5285</v>
      </c>
      <c r="E395" s="9" t="s">
        <v>5286</v>
      </c>
      <c r="F395" s="9" t="str">
        <f t="shared" si="9"/>
        <v>Melanie Dixon</v>
      </c>
      <c r="G395" s="9" t="s">
        <v>2245</v>
      </c>
      <c r="H395" s="10">
        <v>6234454314</v>
      </c>
      <c r="I395" s="9" t="s">
        <v>5287</v>
      </c>
      <c r="J395" s="9" t="s">
        <v>2396</v>
      </c>
      <c r="K395" s="9" t="s">
        <v>301</v>
      </c>
      <c r="L395" s="11" t="s">
        <v>2304</v>
      </c>
    </row>
    <row r="396" spans="1:12" ht="12.65" customHeight="1" x14ac:dyDescent="0.3">
      <c r="A396" s="9" t="s">
        <v>2292</v>
      </c>
      <c r="B396" s="9" t="s">
        <v>2299</v>
      </c>
      <c r="C396" s="9" t="s">
        <v>4433</v>
      </c>
      <c r="D396" s="9" t="s">
        <v>5288</v>
      </c>
      <c r="E396" s="9" t="s">
        <v>5289</v>
      </c>
      <c r="F396" s="9" t="str">
        <f t="shared" si="9"/>
        <v>Kim Czosnyka</v>
      </c>
      <c r="G396" s="9" t="s">
        <v>2245</v>
      </c>
      <c r="H396" s="10">
        <v>6233764114</v>
      </c>
      <c r="I396" s="9" t="s">
        <v>5290</v>
      </c>
      <c r="J396" s="9" t="s">
        <v>2303</v>
      </c>
      <c r="K396" s="9" t="s">
        <v>301</v>
      </c>
      <c r="L396" s="11" t="s">
        <v>2304</v>
      </c>
    </row>
    <row r="397" spans="1:12" ht="12.65" customHeight="1" x14ac:dyDescent="0.3">
      <c r="A397" s="9" t="s">
        <v>2292</v>
      </c>
      <c r="B397" s="9" t="s">
        <v>2337</v>
      </c>
      <c r="C397" s="9" t="s">
        <v>4433</v>
      </c>
      <c r="D397" s="9" t="s">
        <v>4905</v>
      </c>
      <c r="E397" s="9" t="s">
        <v>5291</v>
      </c>
      <c r="F397" s="9" t="str">
        <f t="shared" si="9"/>
        <v>Elizabeth Walmsley</v>
      </c>
      <c r="G397" s="9" t="s">
        <v>2245</v>
      </c>
      <c r="H397" s="10">
        <v>6024676714</v>
      </c>
      <c r="I397" s="9" t="s">
        <v>5292</v>
      </c>
      <c r="J397" s="9" t="s">
        <v>2341</v>
      </c>
      <c r="K397" s="9" t="s">
        <v>301</v>
      </c>
      <c r="L397" s="11" t="s">
        <v>2304</v>
      </c>
    </row>
    <row r="398" spans="1:12" ht="12.65" customHeight="1" x14ac:dyDescent="0.3">
      <c r="A398" s="9" t="s">
        <v>2292</v>
      </c>
      <c r="B398" s="9" t="s">
        <v>2305</v>
      </c>
      <c r="C398" s="9" t="s">
        <v>4433</v>
      </c>
      <c r="D398" s="9" t="s">
        <v>4492</v>
      </c>
      <c r="E398" s="9" t="s">
        <v>5293</v>
      </c>
      <c r="F398" s="9" t="str">
        <f t="shared" si="9"/>
        <v>Laura Sharp</v>
      </c>
      <c r="G398" s="9" t="s">
        <v>2245</v>
      </c>
      <c r="H398" s="10">
        <v>6234453014</v>
      </c>
      <c r="I398" s="9" t="s">
        <v>2308</v>
      </c>
      <c r="J398" s="9" t="s">
        <v>2309</v>
      </c>
      <c r="K398" s="9" t="s">
        <v>129</v>
      </c>
      <c r="L398" s="11" t="s">
        <v>2310</v>
      </c>
    </row>
    <row r="399" spans="1:12" ht="12.65" customHeight="1" x14ac:dyDescent="0.3">
      <c r="A399" s="9" t="s">
        <v>2292</v>
      </c>
      <c r="B399" s="9" t="s">
        <v>2407</v>
      </c>
      <c r="C399" s="9" t="s">
        <v>4433</v>
      </c>
      <c r="D399" s="9" t="s">
        <v>4731</v>
      </c>
      <c r="E399" s="9" t="s">
        <v>5294</v>
      </c>
      <c r="F399" s="9" t="str">
        <f t="shared" si="9"/>
        <v>Susan Lupo-Mueller</v>
      </c>
      <c r="G399" s="9" t="s">
        <v>2245</v>
      </c>
      <c r="H399" s="10">
        <v>6234454514</v>
      </c>
      <c r="I399" s="9" t="s">
        <v>5295</v>
      </c>
      <c r="J399" s="9" t="s">
        <v>2411</v>
      </c>
      <c r="K399" s="9" t="s">
        <v>129</v>
      </c>
      <c r="L399" s="11" t="s">
        <v>2310</v>
      </c>
    </row>
    <row r="400" spans="1:12" ht="12.65" customHeight="1" x14ac:dyDescent="0.3">
      <c r="A400" s="9" t="s">
        <v>2292</v>
      </c>
      <c r="B400" s="9" t="s">
        <v>2397</v>
      </c>
      <c r="C400" s="9" t="s">
        <v>4433</v>
      </c>
      <c r="D400" s="9" t="s">
        <v>5296</v>
      </c>
      <c r="E400" s="9" t="s">
        <v>5297</v>
      </c>
      <c r="F400" s="9" t="str">
        <f t="shared" si="9"/>
        <v>Jacinta Baruti</v>
      </c>
      <c r="G400" s="9" t="s">
        <v>2245</v>
      </c>
      <c r="H400" s="10">
        <v>6234458214</v>
      </c>
      <c r="I400" s="9" t="s">
        <v>2400</v>
      </c>
      <c r="J400" s="9" t="s">
        <v>2401</v>
      </c>
      <c r="K400" s="9" t="s">
        <v>129</v>
      </c>
      <c r="L400" s="11" t="s">
        <v>2056</v>
      </c>
    </row>
    <row r="401" spans="1:12" ht="12.65" customHeight="1" x14ac:dyDescent="0.3">
      <c r="A401" s="9" t="s">
        <v>2292</v>
      </c>
      <c r="B401" s="9" t="s">
        <v>2417</v>
      </c>
      <c r="C401" s="9" t="s">
        <v>4433</v>
      </c>
      <c r="D401" s="9" t="s">
        <v>4751</v>
      </c>
      <c r="E401" s="9" t="s">
        <v>5298</v>
      </c>
      <c r="F401" s="9" t="str">
        <f t="shared" si="9"/>
        <v>Tammy Davila</v>
      </c>
      <c r="G401" s="9" t="s">
        <v>2419</v>
      </c>
      <c r="H401" s="10">
        <v>6234458400</v>
      </c>
      <c r="I401" s="9" t="s">
        <v>5299</v>
      </c>
      <c r="J401" s="9" t="s">
        <v>2422</v>
      </c>
      <c r="K401" s="9" t="s">
        <v>129</v>
      </c>
      <c r="L401" s="11" t="s">
        <v>2056</v>
      </c>
    </row>
    <row r="402" spans="1:12" ht="12.65" customHeight="1" x14ac:dyDescent="0.3">
      <c r="A402" s="9" t="s">
        <v>2292</v>
      </c>
      <c r="B402" s="9" t="s">
        <v>2440</v>
      </c>
      <c r="C402" s="9" t="s">
        <v>4433</v>
      </c>
      <c r="D402" s="9" t="s">
        <v>5300</v>
      </c>
      <c r="E402" s="9" t="s">
        <v>5301</v>
      </c>
      <c r="F402" s="9" t="str">
        <f t="shared" si="9"/>
        <v>Aimie Reuter</v>
      </c>
      <c r="G402" s="9" t="s">
        <v>2245</v>
      </c>
      <c r="H402" s="10">
        <v>6234455814</v>
      </c>
      <c r="I402" s="9" t="s">
        <v>5302</v>
      </c>
      <c r="J402" s="9" t="s">
        <v>2442</v>
      </c>
      <c r="K402" s="9" t="s">
        <v>129</v>
      </c>
      <c r="L402" s="11" t="s">
        <v>2056</v>
      </c>
    </row>
    <row r="403" spans="1:12" ht="12.65" customHeight="1" x14ac:dyDescent="0.3">
      <c r="A403" s="9" t="s">
        <v>887</v>
      </c>
      <c r="B403" s="9" t="s">
        <v>5303</v>
      </c>
      <c r="C403" s="9" t="s">
        <v>4432</v>
      </c>
      <c r="D403" s="9" t="s">
        <v>5245</v>
      </c>
      <c r="E403" s="9" t="s">
        <v>5304</v>
      </c>
      <c r="F403" s="9" t="str">
        <f t="shared" si="9"/>
        <v>Sharon Armstrong</v>
      </c>
      <c r="G403" s="9" t="s">
        <v>475</v>
      </c>
      <c r="H403" s="10">
        <v>6233305034</v>
      </c>
      <c r="I403" s="9" t="s">
        <v>5305</v>
      </c>
      <c r="J403" s="9" t="s">
        <v>5306</v>
      </c>
      <c r="K403" s="9" t="s">
        <v>129</v>
      </c>
      <c r="L403" s="11">
        <v>85053</v>
      </c>
    </row>
    <row r="404" spans="1:12" ht="12.65" customHeight="1" x14ac:dyDescent="0.3">
      <c r="A404" s="9" t="s">
        <v>756</v>
      </c>
      <c r="B404" s="9" t="s">
        <v>5307</v>
      </c>
      <c r="C404" s="9" t="s">
        <v>4432</v>
      </c>
      <c r="D404" s="9" t="s">
        <v>5308</v>
      </c>
      <c r="E404" s="9" t="s">
        <v>4593</v>
      </c>
      <c r="F404" s="9" t="str">
        <f t="shared" si="9"/>
        <v>Dora Flores</v>
      </c>
      <c r="G404" s="9" t="s">
        <v>483</v>
      </c>
      <c r="H404" s="10">
        <v>6239729478</v>
      </c>
      <c r="I404" s="9" t="s">
        <v>757</v>
      </c>
      <c r="J404" s="9" t="s">
        <v>758</v>
      </c>
      <c r="K404" s="9" t="s">
        <v>424</v>
      </c>
      <c r="L404" s="11">
        <v>85378</v>
      </c>
    </row>
    <row r="405" spans="1:12" ht="12.65" customHeight="1" x14ac:dyDescent="0.3">
      <c r="A405" s="9" t="s">
        <v>562</v>
      </c>
      <c r="B405" s="9" t="s">
        <v>562</v>
      </c>
      <c r="C405" s="9" t="s">
        <v>4434</v>
      </c>
      <c r="D405" s="9" t="s">
        <v>5026</v>
      </c>
      <c r="E405" s="9" t="s">
        <v>5309</v>
      </c>
      <c r="F405" s="9" t="str">
        <f t="shared" si="9"/>
        <v>Leslie Moore</v>
      </c>
      <c r="G405" s="9" t="s">
        <v>52</v>
      </c>
      <c r="H405" s="10">
        <v>6027861060</v>
      </c>
      <c r="I405" s="9" t="s">
        <v>5310</v>
      </c>
      <c r="J405" s="9" t="s">
        <v>299</v>
      </c>
      <c r="K405" s="9" t="s">
        <v>129</v>
      </c>
      <c r="L405" s="11">
        <v>85020</v>
      </c>
    </row>
    <row r="406" spans="1:12" ht="12.65" customHeight="1" x14ac:dyDescent="0.3">
      <c r="A406" s="9" t="s">
        <v>5311</v>
      </c>
      <c r="B406" s="9" t="s">
        <v>296</v>
      </c>
      <c r="C406" s="9" t="s">
        <v>4432</v>
      </c>
      <c r="D406" s="9" t="s">
        <v>5312</v>
      </c>
      <c r="E406" s="9" t="s">
        <v>5313</v>
      </c>
      <c r="F406" s="9" t="str">
        <f t="shared" si="9"/>
        <v>Sara Pederson</v>
      </c>
      <c r="G406" s="9" t="s">
        <v>297</v>
      </c>
      <c r="H406" s="10">
        <v>6029433731</v>
      </c>
      <c r="I406" s="9" t="s">
        <v>298</v>
      </c>
      <c r="J406" s="9" t="s">
        <v>299</v>
      </c>
      <c r="K406" s="9" t="s">
        <v>129</v>
      </c>
      <c r="L406" s="11">
        <v>85020</v>
      </c>
    </row>
    <row r="407" spans="1:12" ht="12.65" customHeight="1" x14ac:dyDescent="0.3">
      <c r="A407" s="9" t="s">
        <v>5314</v>
      </c>
      <c r="B407" s="9" t="s">
        <v>5315</v>
      </c>
      <c r="C407" s="9" t="s">
        <v>4432</v>
      </c>
      <c r="D407" s="9" t="s">
        <v>5316</v>
      </c>
      <c r="E407" s="9" t="s">
        <v>5317</v>
      </c>
      <c r="F407" s="9" t="str">
        <f t="shared" si="9"/>
        <v>Melinda Velasquez</v>
      </c>
      <c r="G407" s="9" t="s">
        <v>836</v>
      </c>
      <c r="H407" s="10">
        <v>4802321065</v>
      </c>
      <c r="I407" s="9" t="s">
        <v>5318</v>
      </c>
      <c r="J407" s="9" t="s">
        <v>5319</v>
      </c>
      <c r="K407" s="9" t="s">
        <v>270</v>
      </c>
      <c r="L407" s="11">
        <v>85132</v>
      </c>
    </row>
    <row r="408" spans="1:12" ht="12.65" customHeight="1" x14ac:dyDescent="0.3">
      <c r="A408" s="9" t="s">
        <v>5320</v>
      </c>
      <c r="B408" s="9" t="s">
        <v>5321</v>
      </c>
      <c r="C408" s="9" t="s">
        <v>4433</v>
      </c>
      <c r="D408" s="9" t="s">
        <v>5322</v>
      </c>
      <c r="E408" s="9" t="s">
        <v>5323</v>
      </c>
      <c r="F408" s="9" t="str">
        <f t="shared" si="9"/>
        <v>Cindy Cothrun</v>
      </c>
      <c r="G408" s="9" t="s">
        <v>1818</v>
      </c>
      <c r="H408" s="10">
        <v>9284257792</v>
      </c>
      <c r="I408" s="9" t="s">
        <v>5324</v>
      </c>
      <c r="J408" s="9" t="s">
        <v>5325</v>
      </c>
      <c r="K408" s="9" t="s">
        <v>2546</v>
      </c>
      <c r="L408" s="11" t="s">
        <v>2547</v>
      </c>
    </row>
    <row r="409" spans="1:12" ht="12.65" customHeight="1" x14ac:dyDescent="0.3">
      <c r="A409" s="9" t="s">
        <v>5326</v>
      </c>
      <c r="B409" s="9" t="s">
        <v>5326</v>
      </c>
      <c r="C409" s="9" t="s">
        <v>4433</v>
      </c>
      <c r="D409" s="9" t="s">
        <v>4967</v>
      </c>
      <c r="E409" s="9" t="s">
        <v>5327</v>
      </c>
      <c r="F409" s="9" t="str">
        <f t="shared" si="9"/>
        <v>Virginia Chischillie</v>
      </c>
      <c r="G409" s="9" t="s">
        <v>2584</v>
      </c>
      <c r="H409" s="10">
        <v>9286573211</v>
      </c>
      <c r="I409" s="9" t="s">
        <v>5328</v>
      </c>
      <c r="J409" s="9" t="s">
        <v>5329</v>
      </c>
      <c r="K409" s="9" t="s">
        <v>5330</v>
      </c>
      <c r="L409" s="11" t="s">
        <v>3898</v>
      </c>
    </row>
    <row r="410" spans="1:12" ht="12.65" customHeight="1" x14ac:dyDescent="0.3">
      <c r="A410" s="9" t="s">
        <v>5331</v>
      </c>
      <c r="B410" s="9" t="s">
        <v>5332</v>
      </c>
      <c r="C410" s="9" t="s">
        <v>4432</v>
      </c>
      <c r="D410" s="9" t="s">
        <v>5333</v>
      </c>
      <c r="E410" s="9" t="s">
        <v>5334</v>
      </c>
      <c r="F410" s="9" t="str">
        <f t="shared" si="9"/>
        <v>Rajsekhar Koneru</v>
      </c>
      <c r="G410" s="9" t="s">
        <v>480</v>
      </c>
      <c r="H410" s="10">
        <v>4809212412</v>
      </c>
      <c r="I410" s="9" t="s">
        <v>5335</v>
      </c>
      <c r="J410" s="9" t="s">
        <v>459</v>
      </c>
      <c r="K410" s="9" t="s">
        <v>408</v>
      </c>
      <c r="L410" s="11">
        <v>85282</v>
      </c>
    </row>
    <row r="411" spans="1:12" ht="12.65" customHeight="1" x14ac:dyDescent="0.3">
      <c r="A411" s="9" t="s">
        <v>1477</v>
      </c>
      <c r="B411" s="9" t="s">
        <v>1478</v>
      </c>
      <c r="C411" s="9" t="s">
        <v>4432</v>
      </c>
      <c r="D411" s="9" t="s">
        <v>5336</v>
      </c>
      <c r="E411" s="9" t="s">
        <v>5337</v>
      </c>
      <c r="F411" s="9" t="str">
        <f t="shared" si="9"/>
        <v>Dorothy Thornton</v>
      </c>
      <c r="G411" s="9" t="s">
        <v>556</v>
      </c>
      <c r="H411" s="10">
        <v>4806009759</v>
      </c>
      <c r="I411" s="9" t="s">
        <v>490</v>
      </c>
      <c r="J411" s="9" t="s">
        <v>1479</v>
      </c>
      <c r="K411" s="9" t="s">
        <v>320</v>
      </c>
      <c r="L411" s="11">
        <v>85201</v>
      </c>
    </row>
    <row r="412" spans="1:12" ht="12.65" customHeight="1" x14ac:dyDescent="0.3">
      <c r="A412" s="9" t="s">
        <v>5338</v>
      </c>
      <c r="B412" s="9" t="s">
        <v>5339</v>
      </c>
      <c r="C412" s="9" t="s">
        <v>4432</v>
      </c>
      <c r="D412" s="9" t="s">
        <v>4905</v>
      </c>
      <c r="E412" s="9" t="s">
        <v>5340</v>
      </c>
      <c r="F412" s="9" t="str">
        <f t="shared" si="9"/>
        <v>Elizabeth Dobrasevic</v>
      </c>
      <c r="G412" s="9" t="s">
        <v>480</v>
      </c>
      <c r="H412" s="10">
        <v>6026753007</v>
      </c>
      <c r="I412" s="9" t="s">
        <v>5341</v>
      </c>
      <c r="J412" s="9" t="s">
        <v>5342</v>
      </c>
      <c r="K412" s="9" t="s">
        <v>129</v>
      </c>
      <c r="L412" s="11">
        <v>85017</v>
      </c>
    </row>
    <row r="413" spans="1:12" ht="12.65" customHeight="1" x14ac:dyDescent="0.3">
      <c r="A413" s="9" t="s">
        <v>2452</v>
      </c>
      <c r="B413" s="9" t="s">
        <v>2453</v>
      </c>
      <c r="C413" s="9" t="s">
        <v>4433</v>
      </c>
      <c r="D413" s="9" t="s">
        <v>5098</v>
      </c>
      <c r="E413" s="9" t="s">
        <v>5343</v>
      </c>
      <c r="F413" s="9" t="str">
        <f t="shared" si="9"/>
        <v>Sheila Leivas</v>
      </c>
      <c r="G413" s="9" t="s">
        <v>1810</v>
      </c>
      <c r="H413" s="10">
        <v>4803556830</v>
      </c>
      <c r="I413" s="9" t="s">
        <v>5344</v>
      </c>
      <c r="J413" s="9" t="s">
        <v>2457</v>
      </c>
      <c r="K413" s="9" t="s">
        <v>320</v>
      </c>
      <c r="L413" s="11" t="s">
        <v>2458</v>
      </c>
    </row>
    <row r="414" spans="1:12" ht="12.65" customHeight="1" x14ac:dyDescent="0.3">
      <c r="A414" s="9" t="s">
        <v>587</v>
      </c>
      <c r="B414" s="9" t="s">
        <v>5345</v>
      </c>
      <c r="C414" s="9" t="s">
        <v>4436</v>
      </c>
      <c r="D414" s="9" t="s">
        <v>5346</v>
      </c>
      <c r="E414" s="9" t="s">
        <v>5347</v>
      </c>
      <c r="F414" s="9" t="str">
        <f t="shared" si="9"/>
        <v>Lorraine R Mansfield</v>
      </c>
      <c r="G414" s="9" t="s">
        <v>588</v>
      </c>
      <c r="H414" s="10">
        <v>5203256495</v>
      </c>
      <c r="I414" s="9" t="s">
        <v>5348</v>
      </c>
      <c r="J414" s="9" t="s">
        <v>5349</v>
      </c>
      <c r="K414" s="9" t="s">
        <v>18</v>
      </c>
      <c r="L414" s="11">
        <v>85745</v>
      </c>
    </row>
    <row r="415" spans="1:12" ht="12.65" customHeight="1" x14ac:dyDescent="0.3">
      <c r="A415" s="9" t="s">
        <v>587</v>
      </c>
      <c r="B415" s="9" t="s">
        <v>589</v>
      </c>
      <c r="C415" s="9" t="s">
        <v>4436</v>
      </c>
      <c r="D415" s="9" t="s">
        <v>5350</v>
      </c>
      <c r="E415" s="9" t="s">
        <v>5351</v>
      </c>
      <c r="F415" s="9" t="str">
        <f t="shared" si="9"/>
        <v>Luisa Kidwell</v>
      </c>
      <c r="G415" s="9" t="s">
        <v>5352</v>
      </c>
      <c r="H415" s="10">
        <v>5202479720</v>
      </c>
      <c r="I415" s="9" t="s">
        <v>5353</v>
      </c>
      <c r="J415" s="9" t="s">
        <v>5354</v>
      </c>
      <c r="K415" s="9" t="s">
        <v>199</v>
      </c>
      <c r="L415" s="11">
        <v>85546</v>
      </c>
    </row>
    <row r="416" spans="1:12" ht="12.65" customHeight="1" x14ac:dyDescent="0.3">
      <c r="A416" s="9" t="s">
        <v>5355</v>
      </c>
      <c r="B416" s="9" t="s">
        <v>5356</v>
      </c>
      <c r="C416" s="9" t="s">
        <v>4432</v>
      </c>
      <c r="D416" s="9" t="s">
        <v>5357</v>
      </c>
      <c r="E416" s="9" t="s">
        <v>5358</v>
      </c>
      <c r="F416" s="9" t="str">
        <f t="shared" si="9"/>
        <v>Jennifer Werner</v>
      </c>
      <c r="G416" s="9" t="s">
        <v>297</v>
      </c>
      <c r="H416" s="10">
        <v>6029935447</v>
      </c>
      <c r="I416" s="9" t="s">
        <v>5359</v>
      </c>
      <c r="J416" s="9" t="s">
        <v>5360</v>
      </c>
      <c r="K416" s="9" t="s">
        <v>129</v>
      </c>
      <c r="L416" s="11">
        <v>85022</v>
      </c>
    </row>
    <row r="417" spans="1:12" ht="12.65" customHeight="1" x14ac:dyDescent="0.3">
      <c r="A417" s="9" t="s">
        <v>5361</v>
      </c>
      <c r="B417" s="9" t="s">
        <v>5362</v>
      </c>
      <c r="C417" s="9" t="s">
        <v>4432</v>
      </c>
      <c r="D417" s="9" t="s">
        <v>5363</v>
      </c>
      <c r="E417" s="9" t="s">
        <v>5364</v>
      </c>
      <c r="F417" s="9" t="str">
        <f t="shared" si="9"/>
        <v>Kimberly Brown</v>
      </c>
      <c r="G417" s="9" t="s">
        <v>52</v>
      </c>
      <c r="H417" s="10">
        <v>6239795489</v>
      </c>
      <c r="I417" s="9" t="s">
        <v>5365</v>
      </c>
      <c r="J417" s="9" t="s">
        <v>5366</v>
      </c>
      <c r="K417" s="9" t="s">
        <v>301</v>
      </c>
      <c r="L417" s="11">
        <v>85302</v>
      </c>
    </row>
    <row r="418" spans="1:12" ht="12.65" customHeight="1" x14ac:dyDescent="0.3">
      <c r="A418" s="9" t="s">
        <v>2459</v>
      </c>
      <c r="B418" s="9" t="s">
        <v>5367</v>
      </c>
      <c r="C418" s="9" t="s">
        <v>4433</v>
      </c>
      <c r="D418" s="9" t="s">
        <v>5368</v>
      </c>
      <c r="E418" s="9" t="s">
        <v>5369</v>
      </c>
      <c r="F418" s="9" t="str">
        <f t="shared" si="9"/>
        <v>Irene Patino</v>
      </c>
      <c r="G418" s="9" t="s">
        <v>1013</v>
      </c>
      <c r="H418" s="10">
        <v>5204662125</v>
      </c>
      <c r="I418" s="9" t="s">
        <v>2463</v>
      </c>
      <c r="J418" s="9" t="s">
        <v>5370</v>
      </c>
      <c r="K418" s="9" t="s">
        <v>255</v>
      </c>
      <c r="L418" s="11" t="s">
        <v>2025</v>
      </c>
    </row>
    <row r="419" spans="1:12" ht="12.65" customHeight="1" x14ac:dyDescent="0.3">
      <c r="A419" s="9" t="s">
        <v>2459</v>
      </c>
      <c r="B419" s="9" t="s">
        <v>5371</v>
      </c>
      <c r="C419" s="9" t="s">
        <v>4433</v>
      </c>
      <c r="D419" s="9" t="s">
        <v>5368</v>
      </c>
      <c r="E419" s="9" t="s">
        <v>5369</v>
      </c>
      <c r="F419" s="9" t="str">
        <f t="shared" si="9"/>
        <v>Irene Patino</v>
      </c>
      <c r="G419" s="9" t="s">
        <v>1013</v>
      </c>
      <c r="H419" s="10">
        <v>5204662125</v>
      </c>
      <c r="I419" s="9" t="s">
        <v>2463</v>
      </c>
      <c r="J419" s="9" t="s">
        <v>5372</v>
      </c>
      <c r="K419" s="9" t="s">
        <v>255</v>
      </c>
      <c r="L419" s="11" t="s">
        <v>2025</v>
      </c>
    </row>
    <row r="420" spans="1:12" ht="12.65" customHeight="1" x14ac:dyDescent="0.3">
      <c r="A420" s="9" t="s">
        <v>2459</v>
      </c>
      <c r="B420" s="9" t="s">
        <v>2460</v>
      </c>
      <c r="C420" s="9" t="s">
        <v>4433</v>
      </c>
      <c r="D420" s="9" t="s">
        <v>5368</v>
      </c>
      <c r="E420" s="9" t="s">
        <v>5369</v>
      </c>
      <c r="F420" s="9" t="str">
        <f t="shared" si="9"/>
        <v>Irene Patino</v>
      </c>
      <c r="G420" s="9" t="s">
        <v>1013</v>
      </c>
      <c r="H420" s="10">
        <v>5204662125</v>
      </c>
      <c r="I420" s="9" t="s">
        <v>2463</v>
      </c>
      <c r="J420" s="9" t="s">
        <v>2464</v>
      </c>
      <c r="K420" s="9" t="s">
        <v>255</v>
      </c>
      <c r="L420" s="11" t="s">
        <v>2025</v>
      </c>
    </row>
    <row r="421" spans="1:12" ht="12.65" customHeight="1" x14ac:dyDescent="0.3">
      <c r="A421" s="9" t="s">
        <v>5373</v>
      </c>
      <c r="B421" s="9" t="s">
        <v>5374</v>
      </c>
      <c r="C421" s="9" t="s">
        <v>4433</v>
      </c>
      <c r="D421" s="9" t="s">
        <v>5375</v>
      </c>
      <c r="E421" s="9" t="s">
        <v>5003</v>
      </c>
      <c r="F421" s="9" t="str">
        <f t="shared" si="9"/>
        <v>Xocoyotzin Ruiz</v>
      </c>
      <c r="G421" s="9" t="s">
        <v>2584</v>
      </c>
      <c r="H421" s="10">
        <v>6028004640</v>
      </c>
      <c r="I421" s="9" t="s">
        <v>5376</v>
      </c>
      <c r="J421" s="9" t="s">
        <v>5377</v>
      </c>
      <c r="K421" s="9" t="s">
        <v>129</v>
      </c>
      <c r="L421" s="11" t="str">
        <f>"85042"</f>
        <v>85042</v>
      </c>
    </row>
    <row r="422" spans="1:12" ht="12.65" customHeight="1" x14ac:dyDescent="0.3">
      <c r="A422" s="9" t="s">
        <v>5373</v>
      </c>
      <c r="B422" s="9" t="s">
        <v>5378</v>
      </c>
      <c r="C422" s="9" t="s">
        <v>4433</v>
      </c>
      <c r="D422" s="9" t="s">
        <v>5375</v>
      </c>
      <c r="E422" s="9" t="s">
        <v>5003</v>
      </c>
      <c r="F422" s="9" t="str">
        <f t="shared" si="9"/>
        <v>Xocoyotzin Ruiz</v>
      </c>
      <c r="G422" s="9" t="s">
        <v>2584</v>
      </c>
      <c r="H422" s="10">
        <v>6028004640</v>
      </c>
      <c r="I422" s="9" t="s">
        <v>5376</v>
      </c>
      <c r="J422" s="9" t="s">
        <v>5379</v>
      </c>
      <c r="K422" s="9" t="s">
        <v>129</v>
      </c>
      <c r="L422" s="11" t="str">
        <f>"85040"</f>
        <v>85040</v>
      </c>
    </row>
    <row r="423" spans="1:12" ht="12.65" customHeight="1" x14ac:dyDescent="0.3">
      <c r="A423" s="9" t="s">
        <v>5380</v>
      </c>
      <c r="B423" s="9" t="s">
        <v>5381</v>
      </c>
      <c r="C423" s="9" t="s">
        <v>4433</v>
      </c>
      <c r="D423" s="9" t="s">
        <v>5375</v>
      </c>
      <c r="E423" s="9" t="s">
        <v>5003</v>
      </c>
      <c r="F423" s="9" t="str">
        <f t="shared" si="9"/>
        <v>Xocoyotzin Ruiz</v>
      </c>
      <c r="G423" s="9" t="s">
        <v>2584</v>
      </c>
      <c r="H423" s="10">
        <v>6028004640</v>
      </c>
      <c r="I423" s="9" t="s">
        <v>5376</v>
      </c>
      <c r="J423" s="9" t="s">
        <v>5382</v>
      </c>
      <c r="K423" s="9" t="s">
        <v>129</v>
      </c>
      <c r="L423" s="11" t="str">
        <f>"85042"</f>
        <v>85042</v>
      </c>
    </row>
    <row r="424" spans="1:12" ht="12.65" customHeight="1" x14ac:dyDescent="0.3">
      <c r="A424" s="9" t="s">
        <v>1431</v>
      </c>
      <c r="B424" s="9" t="s">
        <v>1431</v>
      </c>
      <c r="C424" s="9" t="s">
        <v>4432</v>
      </c>
      <c r="D424" s="9" t="s">
        <v>5383</v>
      </c>
      <c r="E424" s="9" t="s">
        <v>5384</v>
      </c>
      <c r="F424" s="9" t="str">
        <f t="shared" si="9"/>
        <v>Paula Celaya</v>
      </c>
      <c r="G424" s="9" t="s">
        <v>930</v>
      </c>
      <c r="H424" s="10">
        <v>9287225242</v>
      </c>
      <c r="I424" s="9" t="s">
        <v>1432</v>
      </c>
      <c r="J424" s="9" t="s">
        <v>1433</v>
      </c>
      <c r="K424" s="9" t="s">
        <v>416</v>
      </c>
      <c r="L424" s="11">
        <v>85336</v>
      </c>
    </row>
    <row r="425" spans="1:12" ht="12.65" customHeight="1" x14ac:dyDescent="0.3">
      <c r="A425" s="9" t="s">
        <v>1364</v>
      </c>
      <c r="B425" s="9" t="s">
        <v>5385</v>
      </c>
      <c r="C425" s="9" t="s">
        <v>4432</v>
      </c>
      <c r="D425" s="9" t="s">
        <v>4540</v>
      </c>
      <c r="E425" s="9" t="s">
        <v>5386</v>
      </c>
      <c r="F425" s="9" t="str">
        <f t="shared" si="9"/>
        <v>Debra Miller-White</v>
      </c>
      <c r="G425" s="9" t="s">
        <v>475</v>
      </c>
      <c r="H425" s="10">
        <v>6025756786</v>
      </c>
      <c r="I425" s="9" t="s">
        <v>1365</v>
      </c>
      <c r="J425" s="9" t="s">
        <v>1366</v>
      </c>
      <c r="K425" s="9" t="s">
        <v>401</v>
      </c>
      <c r="L425" s="11">
        <v>85286</v>
      </c>
    </row>
    <row r="426" spans="1:12" ht="12.65" customHeight="1" x14ac:dyDescent="0.3">
      <c r="A426" s="9" t="s">
        <v>766</v>
      </c>
      <c r="B426" s="9" t="s">
        <v>5387</v>
      </c>
      <c r="C426" s="9" t="s">
        <v>4432</v>
      </c>
      <c r="D426" s="9" t="s">
        <v>5388</v>
      </c>
      <c r="E426" s="9" t="s">
        <v>5389</v>
      </c>
      <c r="F426" s="9" t="str">
        <f t="shared" si="9"/>
        <v>Carrie Hockenbery</v>
      </c>
      <c r="G426" s="9" t="s">
        <v>480</v>
      </c>
      <c r="H426" s="10">
        <v>9286463377</v>
      </c>
      <c r="I426" s="9" t="s">
        <v>5390</v>
      </c>
      <c r="J426" s="9" t="s">
        <v>767</v>
      </c>
      <c r="K426" s="9" t="s">
        <v>58</v>
      </c>
      <c r="L426" s="11">
        <v>86326</v>
      </c>
    </row>
    <row r="427" spans="1:12" ht="12.65" customHeight="1" x14ac:dyDescent="0.3">
      <c r="A427" s="9" t="s">
        <v>293</v>
      </c>
      <c r="B427" s="9" t="s">
        <v>5391</v>
      </c>
      <c r="C427" s="9" t="s">
        <v>4432</v>
      </c>
      <c r="D427" s="9" t="s">
        <v>4459</v>
      </c>
      <c r="E427" s="9" t="s">
        <v>5392</v>
      </c>
      <c r="F427" s="9" t="str">
        <f t="shared" si="9"/>
        <v>Desiree Palma</v>
      </c>
      <c r="G427" s="9" t="s">
        <v>294</v>
      </c>
      <c r="H427" s="10">
        <v>9284281167</v>
      </c>
      <c r="I427" s="9" t="s">
        <v>295</v>
      </c>
      <c r="J427" s="9" t="s">
        <v>5393</v>
      </c>
      <c r="K427" s="9" t="s">
        <v>199</v>
      </c>
      <c r="L427" s="11">
        <v>85546</v>
      </c>
    </row>
    <row r="428" spans="1:12" ht="12.65" customHeight="1" x14ac:dyDescent="0.3">
      <c r="A428" s="9" t="s">
        <v>2465</v>
      </c>
      <c r="B428" s="9" t="s">
        <v>2485</v>
      </c>
      <c r="C428" s="9" t="s">
        <v>4433</v>
      </c>
      <c r="D428" s="9" t="s">
        <v>5394</v>
      </c>
      <c r="E428" s="9" t="s">
        <v>5395</v>
      </c>
      <c r="F428" s="9" t="str">
        <f t="shared" si="9"/>
        <v>Maria Elizabeth Sosa Mendoza</v>
      </c>
      <c r="G428" s="9" t="s">
        <v>5396</v>
      </c>
      <c r="H428" s="10">
        <v>9285276094</v>
      </c>
      <c r="I428" s="9" t="s">
        <v>5397</v>
      </c>
      <c r="J428" s="9" t="s">
        <v>2486</v>
      </c>
      <c r="K428" s="9" t="s">
        <v>56</v>
      </c>
      <c r="L428" s="11" t="s">
        <v>2484</v>
      </c>
    </row>
    <row r="429" spans="1:12" ht="12.65" customHeight="1" x14ac:dyDescent="0.3">
      <c r="A429" s="9" t="s">
        <v>2465</v>
      </c>
      <c r="B429" s="9" t="s">
        <v>2491</v>
      </c>
      <c r="C429" s="9" t="s">
        <v>4433</v>
      </c>
      <c r="D429" s="9" t="s">
        <v>5394</v>
      </c>
      <c r="E429" s="9" t="s">
        <v>5395</v>
      </c>
      <c r="F429" s="9" t="str">
        <f t="shared" si="9"/>
        <v>Maria Elizabeth Sosa Mendoza</v>
      </c>
      <c r="G429" s="9" t="s">
        <v>5396</v>
      </c>
      <c r="H429" s="10">
        <v>9285276094</v>
      </c>
      <c r="I429" s="9" t="s">
        <v>5397</v>
      </c>
      <c r="J429" s="9" t="s">
        <v>2492</v>
      </c>
      <c r="K429" s="9" t="s">
        <v>56</v>
      </c>
      <c r="L429" s="11" t="s">
        <v>2472</v>
      </c>
    </row>
    <row r="430" spans="1:12" ht="12.65" customHeight="1" x14ac:dyDescent="0.3">
      <c r="A430" s="9" t="s">
        <v>2465</v>
      </c>
      <c r="B430" s="9" t="s">
        <v>2482</v>
      </c>
      <c r="C430" s="9" t="s">
        <v>4433</v>
      </c>
      <c r="D430" s="9" t="s">
        <v>5394</v>
      </c>
      <c r="E430" s="9" t="s">
        <v>5395</v>
      </c>
      <c r="F430" s="9" t="str">
        <f t="shared" si="9"/>
        <v>Maria Elizabeth Sosa Mendoza</v>
      </c>
      <c r="G430" s="9" t="s">
        <v>5396</v>
      </c>
      <c r="H430" s="10">
        <v>9285276094</v>
      </c>
      <c r="I430" s="9" t="s">
        <v>5397</v>
      </c>
      <c r="J430" s="9" t="s">
        <v>2483</v>
      </c>
      <c r="K430" s="9" t="s">
        <v>56</v>
      </c>
      <c r="L430" s="11" t="s">
        <v>2484</v>
      </c>
    </row>
    <row r="431" spans="1:12" ht="12.65" customHeight="1" x14ac:dyDescent="0.3">
      <c r="A431" s="9" t="s">
        <v>2465</v>
      </c>
      <c r="B431" s="9" t="s">
        <v>2473</v>
      </c>
      <c r="C431" s="9" t="s">
        <v>4433</v>
      </c>
      <c r="D431" s="9" t="s">
        <v>5394</v>
      </c>
      <c r="E431" s="9" t="s">
        <v>5395</v>
      </c>
      <c r="F431" s="9" t="str">
        <f t="shared" si="9"/>
        <v>Maria Elizabeth Sosa Mendoza</v>
      </c>
      <c r="G431" s="9" t="s">
        <v>5396</v>
      </c>
      <c r="H431" s="10">
        <v>9285276094</v>
      </c>
      <c r="I431" s="9" t="s">
        <v>5397</v>
      </c>
      <c r="J431" s="9" t="s">
        <v>2474</v>
      </c>
      <c r="K431" s="9" t="s">
        <v>56</v>
      </c>
      <c r="L431" s="11" t="s">
        <v>2475</v>
      </c>
    </row>
    <row r="432" spans="1:12" ht="12.65" customHeight="1" x14ac:dyDescent="0.3">
      <c r="A432" s="9" t="s">
        <v>2465</v>
      </c>
      <c r="B432" s="9" t="s">
        <v>2497</v>
      </c>
      <c r="C432" s="9" t="s">
        <v>4433</v>
      </c>
      <c r="D432" s="9" t="s">
        <v>5394</v>
      </c>
      <c r="E432" s="9" t="s">
        <v>5395</v>
      </c>
      <c r="F432" s="9" t="str">
        <f t="shared" si="9"/>
        <v>Maria Elizabeth Sosa Mendoza</v>
      </c>
      <c r="G432" s="9" t="s">
        <v>5396</v>
      </c>
      <c r="H432" s="10">
        <v>9285276094</v>
      </c>
      <c r="I432" s="9" t="s">
        <v>5397</v>
      </c>
      <c r="J432" s="9" t="s">
        <v>2498</v>
      </c>
      <c r="K432" s="9" t="s">
        <v>56</v>
      </c>
      <c r="L432" s="11" t="s">
        <v>2472</v>
      </c>
    </row>
    <row r="433" spans="1:12" ht="12.65" customHeight="1" x14ac:dyDescent="0.3">
      <c r="A433" s="9" t="s">
        <v>2465</v>
      </c>
      <c r="B433" s="9" t="s">
        <v>5398</v>
      </c>
      <c r="C433" s="9" t="s">
        <v>4433</v>
      </c>
      <c r="D433" s="9" t="s">
        <v>5394</v>
      </c>
      <c r="E433" s="9" t="s">
        <v>5395</v>
      </c>
      <c r="F433" s="9" t="str">
        <f t="shared" si="9"/>
        <v>Maria Elizabeth Sosa Mendoza</v>
      </c>
      <c r="G433" s="9" t="s">
        <v>5396</v>
      </c>
      <c r="H433" s="10">
        <v>9285276094</v>
      </c>
      <c r="I433" s="9" t="s">
        <v>5397</v>
      </c>
      <c r="J433" s="9" t="s">
        <v>5399</v>
      </c>
      <c r="K433" s="9" t="s">
        <v>56</v>
      </c>
      <c r="L433" s="11" t="s">
        <v>2475</v>
      </c>
    </row>
    <row r="434" spans="1:12" ht="12.65" customHeight="1" x14ac:dyDescent="0.3">
      <c r="A434" s="9" t="s">
        <v>2465</v>
      </c>
      <c r="B434" s="9" t="s">
        <v>2476</v>
      </c>
      <c r="C434" s="9" t="s">
        <v>4433</v>
      </c>
      <c r="D434" s="9" t="s">
        <v>5394</v>
      </c>
      <c r="E434" s="9" t="s">
        <v>5395</v>
      </c>
      <c r="F434" s="9" t="str">
        <f t="shared" si="9"/>
        <v>Maria Elizabeth Sosa Mendoza</v>
      </c>
      <c r="G434" s="9" t="s">
        <v>5396</v>
      </c>
      <c r="H434" s="10">
        <v>9285276094</v>
      </c>
      <c r="I434" s="9" t="s">
        <v>5397</v>
      </c>
      <c r="J434" s="9" t="s">
        <v>2477</v>
      </c>
      <c r="K434" s="9" t="s">
        <v>56</v>
      </c>
      <c r="L434" s="11" t="s">
        <v>2472</v>
      </c>
    </row>
    <row r="435" spans="1:12" ht="12.65" customHeight="1" x14ac:dyDescent="0.3">
      <c r="A435" s="9" t="s">
        <v>2465</v>
      </c>
      <c r="B435" s="9" t="s">
        <v>2478</v>
      </c>
      <c r="C435" s="9" t="s">
        <v>4433</v>
      </c>
      <c r="D435" s="9" t="s">
        <v>5394</v>
      </c>
      <c r="E435" s="9" t="s">
        <v>5395</v>
      </c>
      <c r="F435" s="9" t="str">
        <f t="shared" si="9"/>
        <v>Maria Elizabeth Sosa Mendoza</v>
      </c>
      <c r="G435" s="9" t="s">
        <v>5396</v>
      </c>
      <c r="H435" s="10">
        <v>9285276094</v>
      </c>
      <c r="I435" s="9" t="s">
        <v>5397</v>
      </c>
      <c r="J435" s="9" t="s">
        <v>5400</v>
      </c>
      <c r="K435" s="9" t="s">
        <v>2480</v>
      </c>
      <c r="L435" s="11" t="s">
        <v>2481</v>
      </c>
    </row>
    <row r="436" spans="1:12" ht="12.65" customHeight="1" x14ac:dyDescent="0.3">
      <c r="A436" s="9" t="s">
        <v>2465</v>
      </c>
      <c r="B436" s="9" t="s">
        <v>2495</v>
      </c>
      <c r="C436" s="9" t="s">
        <v>4433</v>
      </c>
      <c r="D436" s="9" t="s">
        <v>5394</v>
      </c>
      <c r="E436" s="9" t="s">
        <v>5395</v>
      </c>
      <c r="F436" s="9" t="str">
        <f t="shared" si="9"/>
        <v>Maria Elizabeth Sosa Mendoza</v>
      </c>
      <c r="G436" s="9" t="s">
        <v>5396</v>
      </c>
      <c r="H436" s="10">
        <v>9285276094</v>
      </c>
      <c r="I436" s="9" t="s">
        <v>5397</v>
      </c>
      <c r="J436" s="9" t="s">
        <v>2496</v>
      </c>
      <c r="K436" s="9" t="s">
        <v>56</v>
      </c>
      <c r="L436" s="11" t="s">
        <v>2472</v>
      </c>
    </row>
    <row r="437" spans="1:12" ht="12.65" customHeight="1" x14ac:dyDescent="0.3">
      <c r="A437" s="9" t="s">
        <v>2465</v>
      </c>
      <c r="B437" s="9" t="s">
        <v>2487</v>
      </c>
      <c r="C437" s="9" t="s">
        <v>4433</v>
      </c>
      <c r="D437" s="9" t="s">
        <v>5394</v>
      </c>
      <c r="E437" s="9" t="s">
        <v>5395</v>
      </c>
      <c r="F437" s="9" t="str">
        <f t="shared" si="9"/>
        <v>Maria Elizabeth Sosa Mendoza</v>
      </c>
      <c r="G437" s="9" t="s">
        <v>5396</v>
      </c>
      <c r="H437" s="10">
        <v>9285276094</v>
      </c>
      <c r="I437" s="9" t="s">
        <v>5397</v>
      </c>
      <c r="J437" s="9" t="s">
        <v>2488</v>
      </c>
      <c r="K437" s="9" t="s">
        <v>56</v>
      </c>
      <c r="L437" s="11" t="s">
        <v>2472</v>
      </c>
    </row>
    <row r="438" spans="1:12" ht="12.65" customHeight="1" x14ac:dyDescent="0.3">
      <c r="A438" s="9" t="s">
        <v>2465</v>
      </c>
      <c r="B438" s="9" t="s">
        <v>2466</v>
      </c>
      <c r="C438" s="9" t="s">
        <v>4433</v>
      </c>
      <c r="D438" s="9" t="s">
        <v>5394</v>
      </c>
      <c r="E438" s="9" t="s">
        <v>5395</v>
      </c>
      <c r="F438" s="9" t="str">
        <f t="shared" si="9"/>
        <v>Maria Elizabeth Sosa Mendoza</v>
      </c>
      <c r="G438" s="9" t="s">
        <v>5396</v>
      </c>
      <c r="H438" s="10">
        <v>9285276094</v>
      </c>
      <c r="I438" s="9" t="s">
        <v>5397</v>
      </c>
      <c r="J438" s="9" t="s">
        <v>2471</v>
      </c>
      <c r="K438" s="9" t="s">
        <v>56</v>
      </c>
      <c r="L438" s="11" t="s">
        <v>2472</v>
      </c>
    </row>
    <row r="439" spans="1:12" ht="12.65" customHeight="1" x14ac:dyDescent="0.3">
      <c r="A439" s="9" t="s">
        <v>2465</v>
      </c>
      <c r="B439" s="9" t="s">
        <v>2499</v>
      </c>
      <c r="C439" s="9" t="s">
        <v>4433</v>
      </c>
      <c r="D439" s="9" t="s">
        <v>5394</v>
      </c>
      <c r="E439" s="9" t="s">
        <v>5395</v>
      </c>
      <c r="F439" s="9" t="str">
        <f t="shared" si="9"/>
        <v>Maria Elizabeth Sosa Mendoza</v>
      </c>
      <c r="G439" s="9" t="s">
        <v>5396</v>
      </c>
      <c r="H439" s="10">
        <v>9285276094</v>
      </c>
      <c r="I439" s="9" t="s">
        <v>5397</v>
      </c>
      <c r="J439" s="9" t="s">
        <v>2500</v>
      </c>
      <c r="K439" s="9" t="s">
        <v>56</v>
      </c>
      <c r="L439" s="11" t="s">
        <v>2472</v>
      </c>
    </row>
    <row r="440" spans="1:12" ht="12.65" customHeight="1" x14ac:dyDescent="0.3">
      <c r="A440" s="9" t="s">
        <v>5401</v>
      </c>
      <c r="B440" s="9" t="s">
        <v>5402</v>
      </c>
      <c r="C440" s="9" t="s">
        <v>4433</v>
      </c>
      <c r="D440" s="9" t="s">
        <v>5403</v>
      </c>
      <c r="E440" s="9" t="s">
        <v>5404</v>
      </c>
      <c r="F440" s="9" t="str">
        <f t="shared" si="9"/>
        <v>Gabriela Medina</v>
      </c>
      <c r="G440" s="9" t="s">
        <v>2593</v>
      </c>
      <c r="H440" s="10">
        <v>4808887500</v>
      </c>
      <c r="I440" s="9" t="s">
        <v>5405</v>
      </c>
      <c r="J440" s="9" t="s">
        <v>5406</v>
      </c>
      <c r="K440" s="9" t="s">
        <v>268</v>
      </c>
      <c r="L440" s="11" t="str">
        <f>"85142"</f>
        <v>85142</v>
      </c>
    </row>
    <row r="441" spans="1:12" ht="12.65" customHeight="1" x14ac:dyDescent="0.3">
      <c r="A441" s="9" t="s">
        <v>5401</v>
      </c>
      <c r="B441" s="9" t="s">
        <v>5407</v>
      </c>
      <c r="C441" s="9" t="s">
        <v>4433</v>
      </c>
      <c r="D441" s="9" t="s">
        <v>5408</v>
      </c>
      <c r="E441" s="9" t="s">
        <v>5409</v>
      </c>
      <c r="F441" s="9" t="str">
        <f t="shared" si="9"/>
        <v>FeMaria Estrada</v>
      </c>
      <c r="G441" s="9" t="s">
        <v>2593</v>
      </c>
      <c r="H441" s="10">
        <v>4809874812</v>
      </c>
      <c r="I441" s="9" t="s">
        <v>5410</v>
      </c>
      <c r="J441" s="9" t="s">
        <v>5411</v>
      </c>
      <c r="K441" s="9" t="s">
        <v>420</v>
      </c>
      <c r="L441" s="11" t="str">
        <f>"85242"</f>
        <v>85242</v>
      </c>
    </row>
    <row r="442" spans="1:12" ht="12.65" customHeight="1" x14ac:dyDescent="0.3">
      <c r="A442" s="9" t="s">
        <v>13</v>
      </c>
      <c r="B442" s="9" t="s">
        <v>14</v>
      </c>
      <c r="C442" s="9" t="s">
        <v>4432</v>
      </c>
      <c r="D442" s="9" t="s">
        <v>5412</v>
      </c>
      <c r="E442" s="9" t="s">
        <v>5003</v>
      </c>
      <c r="F442" s="9" t="str">
        <f t="shared" si="9"/>
        <v>Luz Ruiz</v>
      </c>
      <c r="G442" s="9" t="s">
        <v>15</v>
      </c>
      <c r="H442" s="10">
        <v>5206968624</v>
      </c>
      <c r="I442" s="9" t="s">
        <v>16</v>
      </c>
      <c r="J442" s="9" t="s">
        <v>17</v>
      </c>
      <c r="K442" s="9" t="s">
        <v>18</v>
      </c>
      <c r="L442" s="11">
        <v>85705</v>
      </c>
    </row>
    <row r="443" spans="1:12" ht="12.65" customHeight="1" x14ac:dyDescent="0.3">
      <c r="A443" s="9" t="s">
        <v>13</v>
      </c>
      <c r="B443" s="9" t="s">
        <v>5413</v>
      </c>
      <c r="C443" s="9" t="s">
        <v>4432</v>
      </c>
      <c r="D443" s="9" t="s">
        <v>5412</v>
      </c>
      <c r="E443" s="9" t="s">
        <v>5003</v>
      </c>
      <c r="F443" s="9" t="str">
        <f t="shared" si="9"/>
        <v>Luz Ruiz</v>
      </c>
      <c r="G443" s="9" t="s">
        <v>15</v>
      </c>
      <c r="H443" s="10">
        <v>5206968624</v>
      </c>
      <c r="I443" s="9" t="s">
        <v>16</v>
      </c>
      <c r="J443" s="9" t="s">
        <v>5414</v>
      </c>
      <c r="K443" s="9" t="s">
        <v>18</v>
      </c>
      <c r="L443" s="11">
        <v>85705</v>
      </c>
    </row>
    <row r="444" spans="1:12" ht="12.65" customHeight="1" x14ac:dyDescent="0.3">
      <c r="A444" s="9" t="s">
        <v>473</v>
      </c>
      <c r="B444" s="9" t="s">
        <v>474</v>
      </c>
      <c r="C444" s="9" t="s">
        <v>4432</v>
      </c>
      <c r="D444" s="9" t="s">
        <v>5245</v>
      </c>
      <c r="E444" s="9" t="s">
        <v>5304</v>
      </c>
      <c r="F444" s="9" t="str">
        <f t="shared" si="9"/>
        <v>Sharon Armstrong</v>
      </c>
      <c r="G444" s="9" t="s">
        <v>475</v>
      </c>
      <c r="H444" s="10">
        <v>6233305034</v>
      </c>
      <c r="I444" s="9" t="s">
        <v>5305</v>
      </c>
      <c r="J444" s="9" t="s">
        <v>5415</v>
      </c>
      <c r="K444" s="9" t="s">
        <v>129</v>
      </c>
      <c r="L444" s="11">
        <v>85009</v>
      </c>
    </row>
    <row r="445" spans="1:12" ht="12.65" customHeight="1" x14ac:dyDescent="0.3">
      <c r="A445" s="9" t="s">
        <v>563</v>
      </c>
      <c r="B445" s="9" t="s">
        <v>5416</v>
      </c>
      <c r="C445" s="9" t="s">
        <v>4434</v>
      </c>
      <c r="D445" s="9" t="s">
        <v>5417</v>
      </c>
      <c r="E445" s="9" t="s">
        <v>5418</v>
      </c>
      <c r="F445" s="9" t="str">
        <f t="shared" si="9"/>
        <v>Valerie Blair</v>
      </c>
      <c r="G445" s="9" t="s">
        <v>52</v>
      </c>
      <c r="H445" s="10">
        <v>6025322983</v>
      </c>
      <c r="I445" s="9" t="s">
        <v>564</v>
      </c>
      <c r="J445" s="9" t="s">
        <v>5419</v>
      </c>
      <c r="K445" s="9" t="s">
        <v>301</v>
      </c>
      <c r="L445" s="11">
        <v>85306</v>
      </c>
    </row>
    <row r="446" spans="1:12" ht="12.65" customHeight="1" x14ac:dyDescent="0.3">
      <c r="A446" s="9" t="s">
        <v>563</v>
      </c>
      <c r="B446" s="9" t="s">
        <v>5420</v>
      </c>
      <c r="C446" s="9" t="s">
        <v>4434</v>
      </c>
      <c r="D446" s="9" t="s">
        <v>4763</v>
      </c>
      <c r="E446" s="9" t="s">
        <v>5421</v>
      </c>
      <c r="F446" s="9" t="str">
        <f t="shared" si="9"/>
        <v>Carolyn Hutchens</v>
      </c>
      <c r="G446" s="9" t="s">
        <v>52</v>
      </c>
      <c r="H446" s="10">
        <v>6025322982</v>
      </c>
      <c r="I446" s="9" t="s">
        <v>565</v>
      </c>
      <c r="J446" s="9" t="s">
        <v>566</v>
      </c>
      <c r="K446" s="9" t="s">
        <v>408</v>
      </c>
      <c r="L446" s="11">
        <v>85281</v>
      </c>
    </row>
    <row r="447" spans="1:12" ht="12.65" customHeight="1" x14ac:dyDescent="0.3">
      <c r="A447" s="9" t="s">
        <v>1559</v>
      </c>
      <c r="B447" s="9" t="s">
        <v>1560</v>
      </c>
      <c r="C447" s="9" t="s">
        <v>4432</v>
      </c>
      <c r="D447" s="9" t="s">
        <v>5422</v>
      </c>
      <c r="E447" s="9" t="s">
        <v>5423</v>
      </c>
      <c r="F447" s="9" t="str">
        <f t="shared" si="9"/>
        <v>Shree Jude</v>
      </c>
      <c r="G447" s="9" t="s">
        <v>297</v>
      </c>
      <c r="H447" s="10">
        <v>6026123591</v>
      </c>
      <c r="I447" s="9" t="s">
        <v>1561</v>
      </c>
      <c r="J447" s="9" t="s">
        <v>1562</v>
      </c>
      <c r="K447" s="9" t="s">
        <v>129</v>
      </c>
      <c r="L447" s="11">
        <v>85040</v>
      </c>
    </row>
    <row r="448" spans="1:12" ht="12.65" customHeight="1" x14ac:dyDescent="0.3">
      <c r="A448" s="9" t="s">
        <v>1529</v>
      </c>
      <c r="B448" s="9" t="s">
        <v>1530</v>
      </c>
      <c r="C448" s="9" t="s">
        <v>4432</v>
      </c>
      <c r="D448" s="9" t="s">
        <v>5424</v>
      </c>
      <c r="E448" s="9" t="s">
        <v>5425</v>
      </c>
      <c r="F448" s="9" t="str">
        <f t="shared" si="9"/>
        <v>Erika Foxworth</v>
      </c>
      <c r="G448" s="9" t="s">
        <v>480</v>
      </c>
      <c r="H448" s="10">
        <v>4806542019</v>
      </c>
      <c r="I448" s="9" t="s">
        <v>1531</v>
      </c>
      <c r="J448" s="9" t="s">
        <v>1532</v>
      </c>
      <c r="K448" s="9" t="s">
        <v>320</v>
      </c>
      <c r="L448" s="11">
        <v>85207</v>
      </c>
    </row>
    <row r="449" spans="1:12" ht="12.65" customHeight="1" x14ac:dyDescent="0.3">
      <c r="A449" s="9" t="s">
        <v>1424</v>
      </c>
      <c r="B449" s="9" t="s">
        <v>1425</v>
      </c>
      <c r="C449" s="9" t="s">
        <v>4432</v>
      </c>
      <c r="D449" s="9" t="s">
        <v>5426</v>
      </c>
      <c r="E449" s="9" t="s">
        <v>5427</v>
      </c>
      <c r="F449" s="9" t="str">
        <f t="shared" si="9"/>
        <v>Azaratou Diarra</v>
      </c>
      <c r="G449" s="9" t="s">
        <v>297</v>
      </c>
      <c r="H449" s="10">
        <v>6024723000</v>
      </c>
      <c r="I449" s="9" t="s">
        <v>5428</v>
      </c>
      <c r="J449" s="9" t="s">
        <v>5429</v>
      </c>
      <c r="K449" s="9" t="s">
        <v>129</v>
      </c>
      <c r="L449" s="11">
        <v>85015</v>
      </c>
    </row>
    <row r="450" spans="1:12" ht="12.65" customHeight="1" x14ac:dyDescent="0.3">
      <c r="A450" s="9" t="s">
        <v>5430</v>
      </c>
      <c r="B450" s="9" t="s">
        <v>5431</v>
      </c>
      <c r="C450" s="9" t="s">
        <v>4433</v>
      </c>
      <c r="D450" s="9" t="s">
        <v>4998</v>
      </c>
      <c r="E450" s="9" t="s">
        <v>5432</v>
      </c>
      <c r="F450" s="9" t="str">
        <f t="shared" si="9"/>
        <v>Ana Uriarte</v>
      </c>
      <c r="G450" s="9" t="s">
        <v>2245</v>
      </c>
      <c r="H450" s="10">
        <v>9286276976</v>
      </c>
      <c r="I450" s="9" t="s">
        <v>5433</v>
      </c>
      <c r="J450" s="9" t="s">
        <v>5434</v>
      </c>
      <c r="K450" s="9" t="s">
        <v>5435</v>
      </c>
      <c r="L450" s="11">
        <v>85336</v>
      </c>
    </row>
    <row r="451" spans="1:12" ht="12.65" customHeight="1" x14ac:dyDescent="0.3">
      <c r="A451" s="9" t="s">
        <v>5430</v>
      </c>
      <c r="B451" s="9" t="s">
        <v>5436</v>
      </c>
      <c r="C451" s="9" t="s">
        <v>4433</v>
      </c>
      <c r="D451" s="9" t="s">
        <v>5437</v>
      </c>
      <c r="E451" s="9" t="s">
        <v>5246</v>
      </c>
      <c r="F451" s="9" t="str">
        <f t="shared" si="9"/>
        <v>Patricia Mendoza</v>
      </c>
      <c r="G451" s="9" t="s">
        <v>2245</v>
      </c>
      <c r="H451" s="10">
        <v>9286276909</v>
      </c>
      <c r="I451" s="9" t="s">
        <v>5438</v>
      </c>
      <c r="J451" s="9" t="s">
        <v>5439</v>
      </c>
      <c r="K451" s="9" t="s">
        <v>5440</v>
      </c>
      <c r="L451" s="11">
        <v>85349</v>
      </c>
    </row>
    <row r="452" spans="1:12" ht="12.65" customHeight="1" x14ac:dyDescent="0.3">
      <c r="A452" s="9" t="s">
        <v>5430</v>
      </c>
      <c r="B452" s="9" t="s">
        <v>5441</v>
      </c>
      <c r="C452" s="9" t="s">
        <v>4433</v>
      </c>
      <c r="D452" s="9" t="s">
        <v>4829</v>
      </c>
      <c r="E452" s="9" t="s">
        <v>5442</v>
      </c>
      <c r="F452" s="9" t="str">
        <f t="shared" si="9"/>
        <v>Claudia Ojeda</v>
      </c>
      <c r="G452" s="9" t="s">
        <v>457</v>
      </c>
      <c r="H452" s="10">
        <v>9286276939</v>
      </c>
      <c r="I452" s="9" t="s">
        <v>5443</v>
      </c>
      <c r="J452" s="9" t="s">
        <v>5444</v>
      </c>
      <c r="K452" s="9" t="s">
        <v>416</v>
      </c>
      <c r="L452" s="11">
        <v>85349</v>
      </c>
    </row>
    <row r="453" spans="1:12" ht="12.65" customHeight="1" x14ac:dyDescent="0.3">
      <c r="A453" s="9" t="s">
        <v>5430</v>
      </c>
      <c r="B453" s="9" t="s">
        <v>4016</v>
      </c>
      <c r="C453" s="9" t="s">
        <v>4433</v>
      </c>
      <c r="D453" s="9" t="s">
        <v>5445</v>
      </c>
      <c r="E453" s="9" t="s">
        <v>5446</v>
      </c>
      <c r="F453" s="9" t="str">
        <f t="shared" si="9"/>
        <v>Teresa Ruvalcaba</v>
      </c>
      <c r="G453" s="9" t="s">
        <v>457</v>
      </c>
      <c r="H453" s="10">
        <v>9286276949</v>
      </c>
      <c r="I453" s="9" t="s">
        <v>5447</v>
      </c>
      <c r="J453" s="9" t="s">
        <v>5448</v>
      </c>
      <c r="K453" s="9" t="s">
        <v>5440</v>
      </c>
      <c r="L453" s="11">
        <v>85349</v>
      </c>
    </row>
    <row r="454" spans="1:12" ht="12.65" customHeight="1" x14ac:dyDescent="0.3">
      <c r="A454" s="9" t="s">
        <v>5430</v>
      </c>
      <c r="B454" s="9" t="s">
        <v>5449</v>
      </c>
      <c r="C454" s="9" t="s">
        <v>4433</v>
      </c>
      <c r="D454" s="9" t="s">
        <v>4728</v>
      </c>
      <c r="E454" s="9" t="s">
        <v>4740</v>
      </c>
      <c r="F454" s="9" t="str">
        <f t="shared" si="9"/>
        <v>Leticia Hernandez</v>
      </c>
      <c r="G454" s="9" t="s">
        <v>2245</v>
      </c>
      <c r="H454" s="10">
        <v>9286276955</v>
      </c>
      <c r="I454" s="9" t="s">
        <v>5450</v>
      </c>
      <c r="J454" s="9" t="s">
        <v>5451</v>
      </c>
      <c r="K454" s="9" t="s">
        <v>416</v>
      </c>
      <c r="L454" s="11">
        <v>85349</v>
      </c>
    </row>
    <row r="455" spans="1:12" ht="12.65" customHeight="1" x14ac:dyDescent="0.3">
      <c r="A455" s="9" t="s">
        <v>5430</v>
      </c>
      <c r="B455" s="9" t="s">
        <v>5452</v>
      </c>
      <c r="C455" s="9" t="s">
        <v>4433</v>
      </c>
      <c r="D455" s="9" t="s">
        <v>4492</v>
      </c>
      <c r="E455" s="9" t="s">
        <v>4734</v>
      </c>
      <c r="F455" s="9" t="str">
        <f t="shared" ref="F455:F518" si="10">D455&amp;" "&amp;E455</f>
        <v>Laura Manriquez</v>
      </c>
      <c r="G455" s="9" t="s">
        <v>2245</v>
      </c>
      <c r="H455" s="10">
        <v>9286276919</v>
      </c>
      <c r="I455" s="9" t="s">
        <v>5453</v>
      </c>
      <c r="J455" s="9" t="s">
        <v>5454</v>
      </c>
      <c r="K455" s="9" t="s">
        <v>416</v>
      </c>
      <c r="L455" s="11">
        <v>85349</v>
      </c>
    </row>
    <row r="456" spans="1:12" ht="12.65" customHeight="1" x14ac:dyDescent="0.3">
      <c r="A456" s="9" t="s">
        <v>5430</v>
      </c>
      <c r="B456" s="9" t="s">
        <v>5455</v>
      </c>
      <c r="C456" s="9" t="s">
        <v>4433</v>
      </c>
      <c r="D456" s="9" t="s">
        <v>5456</v>
      </c>
      <c r="E456" s="9" t="s">
        <v>5457</v>
      </c>
      <c r="F456" s="9" t="str">
        <f t="shared" si="10"/>
        <v>Flor Carrasco</v>
      </c>
      <c r="G456" s="9" t="s">
        <v>2245</v>
      </c>
      <c r="H456" s="10">
        <v>9286276591</v>
      </c>
      <c r="I456" s="9" t="s">
        <v>5458</v>
      </c>
      <c r="J456" s="9" t="s">
        <v>5459</v>
      </c>
      <c r="K456" s="9" t="s">
        <v>5440</v>
      </c>
      <c r="L456" s="11">
        <v>85349</v>
      </c>
    </row>
    <row r="457" spans="1:12" ht="12.65" customHeight="1" x14ac:dyDescent="0.3">
      <c r="A457" s="9" t="s">
        <v>5430</v>
      </c>
      <c r="B457" s="9" t="s">
        <v>5460</v>
      </c>
      <c r="C457" s="9" t="s">
        <v>4433</v>
      </c>
      <c r="D457" s="9" t="s">
        <v>5461</v>
      </c>
      <c r="E457" s="9" t="s">
        <v>4864</v>
      </c>
      <c r="F457" s="9" t="str">
        <f t="shared" si="10"/>
        <v>Monica Gonzalez</v>
      </c>
      <c r="G457" s="9" t="s">
        <v>2245</v>
      </c>
      <c r="H457" s="10">
        <v>9286276989</v>
      </c>
      <c r="I457" s="9" t="s">
        <v>5462</v>
      </c>
      <c r="J457" s="9" t="s">
        <v>5463</v>
      </c>
      <c r="K457" s="9" t="s">
        <v>5440</v>
      </c>
      <c r="L457" s="11">
        <v>85349</v>
      </c>
    </row>
    <row r="458" spans="1:12" ht="12.65" customHeight="1" x14ac:dyDescent="0.3">
      <c r="A458" s="9" t="s">
        <v>2501</v>
      </c>
      <c r="B458" s="9" t="s">
        <v>5464</v>
      </c>
      <c r="C458" s="9" t="s">
        <v>4433</v>
      </c>
      <c r="D458" s="9" t="s">
        <v>5465</v>
      </c>
      <c r="E458" s="9" t="s">
        <v>5466</v>
      </c>
      <c r="F458" s="9" t="str">
        <f t="shared" si="10"/>
        <v>Tom Bell</v>
      </c>
      <c r="G458" s="9" t="s">
        <v>5467</v>
      </c>
      <c r="H458" s="10">
        <v>5203196113</v>
      </c>
      <c r="I458" s="9" t="s">
        <v>5468</v>
      </c>
      <c r="J458" s="9" t="s">
        <v>5469</v>
      </c>
      <c r="K458" s="9" t="s">
        <v>18</v>
      </c>
      <c r="L458" s="11" t="str">
        <f>"85742"</f>
        <v>85742</v>
      </c>
    </row>
    <row r="459" spans="1:12" ht="12.65" customHeight="1" x14ac:dyDescent="0.3">
      <c r="A459" s="9" t="s">
        <v>2501</v>
      </c>
      <c r="B459" s="9" t="s">
        <v>5470</v>
      </c>
      <c r="C459" s="9" t="s">
        <v>4433</v>
      </c>
      <c r="D459" s="9" t="s">
        <v>5471</v>
      </c>
      <c r="E459" s="9" t="s">
        <v>5472</v>
      </c>
      <c r="F459" s="9" t="str">
        <f t="shared" si="10"/>
        <v>Cerina Quiroz</v>
      </c>
      <c r="G459" s="9" t="s">
        <v>297</v>
      </c>
      <c r="H459" s="10">
        <v>5207245199</v>
      </c>
      <c r="I459" s="9" t="s">
        <v>5473</v>
      </c>
      <c r="J459" s="9" t="s">
        <v>5474</v>
      </c>
      <c r="K459" s="9" t="s">
        <v>2514</v>
      </c>
      <c r="L459" s="11" t="str">
        <f>"85705"</f>
        <v>85705</v>
      </c>
    </row>
    <row r="460" spans="1:12" ht="12.65" customHeight="1" x14ac:dyDescent="0.3">
      <c r="A460" s="9" t="s">
        <v>2501</v>
      </c>
      <c r="B460" s="9" t="s">
        <v>5475</v>
      </c>
      <c r="C460" s="9" t="s">
        <v>4433</v>
      </c>
      <c r="D460" s="9" t="s">
        <v>5476</v>
      </c>
      <c r="E460" s="9" t="s">
        <v>5477</v>
      </c>
      <c r="F460" s="9" t="str">
        <f t="shared" si="10"/>
        <v>JOSH EMSLIE</v>
      </c>
      <c r="G460" s="9" t="s">
        <v>5478</v>
      </c>
      <c r="H460" s="10">
        <v>5208834228</v>
      </c>
      <c r="I460" s="9" t="s">
        <v>5479</v>
      </c>
      <c r="J460" s="9" t="s">
        <v>5480</v>
      </c>
      <c r="K460" s="9" t="s">
        <v>4760</v>
      </c>
      <c r="L460" s="11" t="str">
        <f>"85746"</f>
        <v>85746</v>
      </c>
    </row>
    <row r="461" spans="1:12" ht="12.65" customHeight="1" x14ac:dyDescent="0.3">
      <c r="A461" s="9" t="s">
        <v>2501</v>
      </c>
      <c r="B461" s="9" t="s">
        <v>5481</v>
      </c>
      <c r="C461" s="9" t="s">
        <v>4433</v>
      </c>
      <c r="D461" s="9" t="s">
        <v>5482</v>
      </c>
      <c r="E461" s="9" t="s">
        <v>5483</v>
      </c>
      <c r="F461" s="9" t="str">
        <f t="shared" si="10"/>
        <v>ADRIENNE RIVAS</v>
      </c>
      <c r="G461" s="9" t="s">
        <v>5478</v>
      </c>
      <c r="H461" s="10">
        <v>5208224408</v>
      </c>
      <c r="I461" s="9" t="s">
        <v>5484</v>
      </c>
      <c r="J461" s="9" t="s">
        <v>5485</v>
      </c>
      <c r="K461" s="9" t="s">
        <v>4760</v>
      </c>
      <c r="L461" s="11" t="str">
        <f>"85735"</f>
        <v>85735</v>
      </c>
    </row>
    <row r="462" spans="1:12" ht="12.65" customHeight="1" x14ac:dyDescent="0.3">
      <c r="A462" s="9" t="s">
        <v>2501</v>
      </c>
      <c r="B462" s="9" t="s">
        <v>5486</v>
      </c>
      <c r="C462" s="9" t="s">
        <v>4433</v>
      </c>
      <c r="D462" s="9" t="s">
        <v>5487</v>
      </c>
      <c r="E462" s="9" t="s">
        <v>5488</v>
      </c>
      <c r="F462" s="9" t="str">
        <f t="shared" si="10"/>
        <v>Cassandra Hohn</v>
      </c>
      <c r="G462" s="9" t="s">
        <v>5489</v>
      </c>
      <c r="H462" s="10">
        <v>5208778077</v>
      </c>
      <c r="I462" s="9" t="s">
        <v>5490</v>
      </c>
      <c r="J462" s="9" t="s">
        <v>5491</v>
      </c>
      <c r="K462" s="9" t="s">
        <v>2514</v>
      </c>
      <c r="L462" s="11" t="str">
        <f>"85743"</f>
        <v>85743</v>
      </c>
    </row>
    <row r="463" spans="1:12" ht="12.65" customHeight="1" x14ac:dyDescent="0.3">
      <c r="A463" s="9" t="s">
        <v>5492</v>
      </c>
      <c r="B463" s="9" t="s">
        <v>5493</v>
      </c>
      <c r="C463" s="9" t="s">
        <v>4433</v>
      </c>
      <c r="D463" s="9" t="s">
        <v>4905</v>
      </c>
      <c r="E463" s="9" t="s">
        <v>5494</v>
      </c>
      <c r="F463" s="9" t="str">
        <f t="shared" si="10"/>
        <v>Elizabeth Knutson</v>
      </c>
      <c r="G463" s="9" t="s">
        <v>1013</v>
      </c>
      <c r="H463" s="10">
        <v>9286832225</v>
      </c>
      <c r="I463" s="9" t="s">
        <v>5495</v>
      </c>
      <c r="J463" s="9" t="s">
        <v>5496</v>
      </c>
      <c r="K463" s="9" t="s">
        <v>5497</v>
      </c>
      <c r="L463" s="11" t="str">
        <f>"85337"</f>
        <v>85337</v>
      </c>
    </row>
    <row r="464" spans="1:12" ht="12.65" customHeight="1" x14ac:dyDescent="0.3">
      <c r="A464" s="9" t="s">
        <v>5492</v>
      </c>
      <c r="B464" s="9" t="s">
        <v>5498</v>
      </c>
      <c r="C464" s="9" t="s">
        <v>4433</v>
      </c>
      <c r="D464" s="9" t="s">
        <v>4905</v>
      </c>
      <c r="E464" s="9" t="s">
        <v>5494</v>
      </c>
      <c r="F464" s="9" t="str">
        <f t="shared" si="10"/>
        <v>Elizabeth Knutson</v>
      </c>
      <c r="G464" s="9" t="s">
        <v>1013</v>
      </c>
      <c r="H464" s="10">
        <v>9286832225</v>
      </c>
      <c r="I464" s="9" t="s">
        <v>5495</v>
      </c>
      <c r="J464" s="9" t="s">
        <v>5499</v>
      </c>
      <c r="K464" s="9" t="s">
        <v>5497</v>
      </c>
      <c r="L464" s="11" t="str">
        <f>"85337"</f>
        <v>85337</v>
      </c>
    </row>
    <row r="465" spans="1:12" ht="12.65" customHeight="1" x14ac:dyDescent="0.3">
      <c r="A465" s="9" t="s">
        <v>5500</v>
      </c>
      <c r="B465" s="9" t="s">
        <v>648</v>
      </c>
      <c r="C465" s="9" t="s">
        <v>4436</v>
      </c>
      <c r="D465" s="9" t="s">
        <v>5501</v>
      </c>
      <c r="E465" s="9" t="s">
        <v>5502</v>
      </c>
      <c r="F465" s="9" t="str">
        <f t="shared" si="10"/>
        <v>Josephine Escalante</v>
      </c>
      <c r="G465" s="9" t="s">
        <v>112</v>
      </c>
      <c r="H465" s="10">
        <v>5205626901</v>
      </c>
      <c r="I465" s="9" t="s">
        <v>649</v>
      </c>
      <c r="J465" s="9" t="s">
        <v>650</v>
      </c>
      <c r="K465" s="9" t="s">
        <v>651</v>
      </c>
      <c r="L465" s="11">
        <v>85147</v>
      </c>
    </row>
    <row r="466" spans="1:12" ht="12.65" customHeight="1" x14ac:dyDescent="0.3">
      <c r="A466" s="9" t="s">
        <v>5500</v>
      </c>
      <c r="B466" s="9" t="s">
        <v>652</v>
      </c>
      <c r="C466" s="9" t="s">
        <v>4436</v>
      </c>
      <c r="D466" s="9" t="s">
        <v>5503</v>
      </c>
      <c r="E466" s="9" t="s">
        <v>4941</v>
      </c>
      <c r="F466" s="9" t="str">
        <f t="shared" si="10"/>
        <v>Esther Jackson</v>
      </c>
      <c r="G466" s="9" t="s">
        <v>112</v>
      </c>
      <c r="H466" s="10">
        <v>5204183471</v>
      </c>
      <c r="I466" s="9" t="s">
        <v>653</v>
      </c>
      <c r="J466" s="9" t="s">
        <v>654</v>
      </c>
      <c r="K466" s="9" t="s">
        <v>5504</v>
      </c>
      <c r="L466" s="11">
        <v>85147</v>
      </c>
    </row>
    <row r="467" spans="1:12" ht="12.65" customHeight="1" x14ac:dyDescent="0.3">
      <c r="A467" s="9" t="s">
        <v>5500</v>
      </c>
      <c r="B467" s="9" t="s">
        <v>655</v>
      </c>
      <c r="C467" s="9" t="s">
        <v>4436</v>
      </c>
      <c r="D467" s="9" t="s">
        <v>5505</v>
      </c>
      <c r="E467" s="9" t="s">
        <v>5506</v>
      </c>
      <c r="F467" s="9" t="str">
        <f t="shared" si="10"/>
        <v>Amy Johns</v>
      </c>
      <c r="G467" s="9" t="s">
        <v>112</v>
      </c>
      <c r="H467" s="10">
        <v>5203153636</v>
      </c>
      <c r="I467" s="9" t="s">
        <v>5507</v>
      </c>
      <c r="J467" s="9" t="s">
        <v>656</v>
      </c>
      <c r="K467" s="9" t="s">
        <v>657</v>
      </c>
      <c r="L467" s="11">
        <v>85221</v>
      </c>
    </row>
    <row r="468" spans="1:12" ht="12.65" customHeight="1" x14ac:dyDescent="0.3">
      <c r="A468" s="9" t="s">
        <v>5500</v>
      </c>
      <c r="B468" s="9" t="s">
        <v>658</v>
      </c>
      <c r="C468" s="9" t="s">
        <v>4436</v>
      </c>
      <c r="D468" s="9" t="s">
        <v>5151</v>
      </c>
      <c r="E468" s="9" t="s">
        <v>5508</v>
      </c>
      <c r="F468" s="9" t="str">
        <f t="shared" si="10"/>
        <v>Deanna BlackElk</v>
      </c>
      <c r="G468" s="9" t="s">
        <v>112</v>
      </c>
      <c r="H468" s="10">
        <v>5205503423</v>
      </c>
      <c r="I468" s="9" t="s">
        <v>659</v>
      </c>
      <c r="J468" s="9" t="s">
        <v>660</v>
      </c>
      <c r="K468" s="9" t="s">
        <v>636</v>
      </c>
      <c r="L468" s="11">
        <v>85339</v>
      </c>
    </row>
    <row r="469" spans="1:12" ht="12.65" customHeight="1" x14ac:dyDescent="0.3">
      <c r="A469" s="9" t="s">
        <v>5500</v>
      </c>
      <c r="B469" s="9" t="s">
        <v>661</v>
      </c>
      <c r="C469" s="9" t="s">
        <v>4436</v>
      </c>
      <c r="D469" s="9" t="s">
        <v>5509</v>
      </c>
      <c r="E469" s="9" t="s">
        <v>4465</v>
      </c>
      <c r="F469" s="9" t="str">
        <f t="shared" si="10"/>
        <v>Alyssa Lopez</v>
      </c>
      <c r="G469" s="9" t="s">
        <v>1160</v>
      </c>
      <c r="H469" s="10">
        <v>5205623640</v>
      </c>
      <c r="I469" s="9" t="s">
        <v>5510</v>
      </c>
      <c r="J469" s="9" t="s">
        <v>662</v>
      </c>
      <c r="K469" s="9" t="s">
        <v>651</v>
      </c>
      <c r="L469" s="11">
        <v>85147</v>
      </c>
    </row>
    <row r="470" spans="1:12" ht="12.65" customHeight="1" x14ac:dyDescent="0.3">
      <c r="A470" s="9" t="s">
        <v>2540</v>
      </c>
      <c r="B470" s="9" t="s">
        <v>2541</v>
      </c>
      <c r="C470" s="9" t="s">
        <v>4433</v>
      </c>
      <c r="D470" s="9" t="s">
        <v>5511</v>
      </c>
      <c r="E470" s="9" t="s">
        <v>5512</v>
      </c>
      <c r="F470" s="9" t="str">
        <f t="shared" si="10"/>
        <v>Antanelle Duywenie</v>
      </c>
      <c r="G470" s="9" t="s">
        <v>2552</v>
      </c>
      <c r="H470" s="10">
        <v>9284025818</v>
      </c>
      <c r="I470" s="9" t="s">
        <v>5513</v>
      </c>
      <c r="J470" s="9" t="s">
        <v>2545</v>
      </c>
      <c r="K470" s="9" t="s">
        <v>2546</v>
      </c>
      <c r="L470" s="11" t="str">
        <f>"85501"</f>
        <v>85501</v>
      </c>
    </row>
    <row r="471" spans="1:12" ht="12.65" customHeight="1" x14ac:dyDescent="0.3">
      <c r="A471" s="9" t="s">
        <v>2540</v>
      </c>
      <c r="B471" s="9" t="s">
        <v>2548</v>
      </c>
      <c r="C471" s="9" t="s">
        <v>4433</v>
      </c>
      <c r="D471" s="9" t="s">
        <v>5514</v>
      </c>
      <c r="E471" s="9" t="s">
        <v>5515</v>
      </c>
      <c r="F471" s="9" t="str">
        <f t="shared" si="10"/>
        <v>Craig Hagen</v>
      </c>
      <c r="G471" s="9" t="s">
        <v>5516</v>
      </c>
      <c r="H471" s="10">
        <v>9284026118</v>
      </c>
      <c r="I471" s="9" t="s">
        <v>5517</v>
      </c>
      <c r="J471" s="9" t="s">
        <v>2549</v>
      </c>
      <c r="K471" s="9" t="s">
        <v>2546</v>
      </c>
      <c r="L471" s="11" t="str">
        <f>"85501"</f>
        <v>85501</v>
      </c>
    </row>
    <row r="472" spans="1:12" ht="12.65" customHeight="1" x14ac:dyDescent="0.3">
      <c r="A472" s="9" t="s">
        <v>2540</v>
      </c>
      <c r="B472" s="9" t="s">
        <v>2556</v>
      </c>
      <c r="C472" s="9" t="s">
        <v>4433</v>
      </c>
      <c r="D472" s="9" t="s">
        <v>5487</v>
      </c>
      <c r="E472" s="9" t="s">
        <v>4489</v>
      </c>
      <c r="F472" s="9" t="str">
        <f t="shared" si="10"/>
        <v>Cassandra Courtney</v>
      </c>
      <c r="G472" s="9" t="s">
        <v>2552</v>
      </c>
      <c r="H472" s="10">
        <v>9284025918</v>
      </c>
      <c r="I472" s="9" t="s">
        <v>5518</v>
      </c>
      <c r="J472" s="9" t="s">
        <v>2557</v>
      </c>
      <c r="K472" s="9" t="s">
        <v>2546</v>
      </c>
      <c r="L472" s="11" t="str">
        <f>"85501"</f>
        <v>85501</v>
      </c>
    </row>
    <row r="473" spans="1:12" ht="12.65" customHeight="1" x14ac:dyDescent="0.3">
      <c r="A473" s="9" t="s">
        <v>2540</v>
      </c>
      <c r="B473" s="9" t="s">
        <v>5519</v>
      </c>
      <c r="C473" s="9" t="s">
        <v>4433</v>
      </c>
      <c r="D473" s="9" t="s">
        <v>5514</v>
      </c>
      <c r="E473" s="9" t="s">
        <v>5515</v>
      </c>
      <c r="F473" s="9" t="str">
        <f t="shared" si="10"/>
        <v>Craig Hagen</v>
      </c>
      <c r="G473" s="9" t="s">
        <v>5516</v>
      </c>
      <c r="H473" s="10">
        <v>9284025918</v>
      </c>
      <c r="I473" s="9" t="s">
        <v>5520</v>
      </c>
      <c r="J473" s="9" t="s">
        <v>5521</v>
      </c>
      <c r="K473" s="9" t="s">
        <v>2546</v>
      </c>
      <c r="L473" s="11" t="str">
        <f>"85501"</f>
        <v>85501</v>
      </c>
    </row>
    <row r="474" spans="1:12" ht="12.65" customHeight="1" x14ac:dyDescent="0.3">
      <c r="A474" s="9" t="s">
        <v>1556</v>
      </c>
      <c r="B474" s="9" t="s">
        <v>1557</v>
      </c>
      <c r="C474" s="9" t="s">
        <v>4432</v>
      </c>
      <c r="D474" s="9" t="s">
        <v>5522</v>
      </c>
      <c r="E474" s="9" t="s">
        <v>5523</v>
      </c>
      <c r="F474" s="9" t="str">
        <f t="shared" si="10"/>
        <v>LaTesha Souder</v>
      </c>
      <c r="G474" s="9" t="s">
        <v>297</v>
      </c>
      <c r="H474" s="10">
        <v>6239321933</v>
      </c>
      <c r="I474" s="9" t="s">
        <v>1558</v>
      </c>
      <c r="J474" s="9" t="s">
        <v>5524</v>
      </c>
      <c r="K474" s="9" t="s">
        <v>635</v>
      </c>
      <c r="L474" s="11">
        <v>85338</v>
      </c>
    </row>
    <row r="475" spans="1:12" ht="12.65" customHeight="1" x14ac:dyDescent="0.3">
      <c r="A475" s="9" t="s">
        <v>5525</v>
      </c>
      <c r="B475" s="9" t="s">
        <v>5526</v>
      </c>
      <c r="C475" s="9" t="s">
        <v>4432</v>
      </c>
      <c r="D475" s="9" t="s">
        <v>4492</v>
      </c>
      <c r="E475" s="9" t="s">
        <v>5527</v>
      </c>
      <c r="F475" s="9" t="str">
        <f t="shared" si="10"/>
        <v>Laura Heiman</v>
      </c>
      <c r="G475" s="9" t="s">
        <v>297</v>
      </c>
      <c r="H475" s="10">
        <v>5208484630</v>
      </c>
      <c r="I475" s="9" t="s">
        <v>5528</v>
      </c>
      <c r="J475" s="9" t="s">
        <v>5529</v>
      </c>
      <c r="K475" s="9" t="s">
        <v>5530</v>
      </c>
      <c r="L475" s="11">
        <v>85629</v>
      </c>
    </row>
    <row r="476" spans="1:12" ht="12.65" customHeight="1" x14ac:dyDescent="0.3">
      <c r="A476" s="9" t="s">
        <v>5531</v>
      </c>
      <c r="B476" s="9" t="s">
        <v>5531</v>
      </c>
      <c r="C476" s="9" t="s">
        <v>4432</v>
      </c>
      <c r="D476" s="9" t="s">
        <v>4614</v>
      </c>
      <c r="E476" s="9" t="s">
        <v>5532</v>
      </c>
      <c r="F476" s="9" t="str">
        <f t="shared" si="10"/>
        <v>Maria Ayala</v>
      </c>
      <c r="G476" s="9" t="s">
        <v>297</v>
      </c>
      <c r="H476" s="10">
        <v>9282479048</v>
      </c>
      <c r="I476" s="9" t="s">
        <v>5533</v>
      </c>
      <c r="J476" s="9" t="s">
        <v>5534</v>
      </c>
      <c r="K476" s="9" t="s">
        <v>439</v>
      </c>
      <c r="L476" s="11">
        <v>85364</v>
      </c>
    </row>
    <row r="477" spans="1:12" ht="12.65" customHeight="1" x14ac:dyDescent="0.3">
      <c r="A477" s="9" t="s">
        <v>5535</v>
      </c>
      <c r="B477" s="9" t="s">
        <v>5536</v>
      </c>
      <c r="C477" s="9" t="s">
        <v>4436</v>
      </c>
      <c r="D477" s="9" t="s">
        <v>5537</v>
      </c>
      <c r="E477" s="9" t="s">
        <v>5404</v>
      </c>
      <c r="F477" s="9" t="str">
        <f t="shared" si="10"/>
        <v>MaryJane Medina</v>
      </c>
      <c r="G477" s="9" t="s">
        <v>965</v>
      </c>
      <c r="H477" s="10">
        <v>6236915751</v>
      </c>
      <c r="I477" s="9" t="s">
        <v>323</v>
      </c>
      <c r="J477" s="9" t="s">
        <v>5538</v>
      </c>
      <c r="K477" s="9" t="s">
        <v>129</v>
      </c>
      <c r="L477" s="11">
        <v>85037</v>
      </c>
    </row>
    <row r="478" spans="1:12" ht="12.65" customHeight="1" x14ac:dyDescent="0.3">
      <c r="A478" s="9" t="s">
        <v>5535</v>
      </c>
      <c r="B478" s="9" t="s">
        <v>321</v>
      </c>
      <c r="C478" s="9" t="s">
        <v>4436</v>
      </c>
      <c r="D478" s="9" t="s">
        <v>5537</v>
      </c>
      <c r="E478" s="9" t="s">
        <v>5404</v>
      </c>
      <c r="F478" s="9" t="str">
        <f t="shared" si="10"/>
        <v>MaryJane Medina</v>
      </c>
      <c r="G478" s="9" t="s">
        <v>322</v>
      </c>
      <c r="H478" s="10">
        <v>6236915750</v>
      </c>
      <c r="I478" s="9" t="s">
        <v>323</v>
      </c>
      <c r="J478" s="9" t="s">
        <v>324</v>
      </c>
      <c r="K478" s="9" t="s">
        <v>129</v>
      </c>
      <c r="L478" s="11">
        <v>85003</v>
      </c>
    </row>
    <row r="479" spans="1:12" ht="12.65" customHeight="1" x14ac:dyDescent="0.3">
      <c r="A479" s="9" t="s">
        <v>5535</v>
      </c>
      <c r="B479" s="9" t="s">
        <v>5539</v>
      </c>
      <c r="C479" s="9" t="s">
        <v>4436</v>
      </c>
      <c r="D479" s="9" t="s">
        <v>5537</v>
      </c>
      <c r="E479" s="9" t="s">
        <v>5404</v>
      </c>
      <c r="F479" s="9" t="str">
        <f t="shared" si="10"/>
        <v>MaryJane Medina</v>
      </c>
      <c r="G479" s="9" t="s">
        <v>965</v>
      </c>
      <c r="H479" s="10">
        <v>6236915751</v>
      </c>
      <c r="I479" s="9" t="s">
        <v>323</v>
      </c>
      <c r="J479" s="9" t="s">
        <v>5540</v>
      </c>
      <c r="K479" s="9" t="s">
        <v>129</v>
      </c>
      <c r="L479" s="11">
        <v>85041</v>
      </c>
    </row>
    <row r="480" spans="1:12" ht="12.65" customHeight="1" x14ac:dyDescent="0.3">
      <c r="A480" s="9" t="s">
        <v>891</v>
      </c>
      <c r="B480" s="9" t="s">
        <v>891</v>
      </c>
      <c r="C480" s="9" t="s">
        <v>4432</v>
      </c>
      <c r="D480" s="9" t="s">
        <v>161</v>
      </c>
      <c r="E480" s="9" t="s">
        <v>5541</v>
      </c>
      <c r="F480" s="9" t="str">
        <f t="shared" si="10"/>
        <v>Douglas Grubenhoff</v>
      </c>
      <c r="G480" s="9" t="s">
        <v>892</v>
      </c>
      <c r="H480" s="10">
        <v>6029923640</v>
      </c>
      <c r="I480" s="9" t="s">
        <v>893</v>
      </c>
      <c r="J480" s="9" t="s">
        <v>894</v>
      </c>
      <c r="K480" s="9" t="s">
        <v>129</v>
      </c>
      <c r="L480" s="11">
        <v>85032</v>
      </c>
    </row>
    <row r="481" spans="1:12" ht="12.65" customHeight="1" x14ac:dyDescent="0.3">
      <c r="A481" s="9" t="s">
        <v>1536</v>
      </c>
      <c r="B481" s="9" t="s">
        <v>5542</v>
      </c>
      <c r="C481" s="9" t="s">
        <v>4432</v>
      </c>
      <c r="D481" s="9" t="s">
        <v>4924</v>
      </c>
      <c r="E481" s="9" t="s">
        <v>5543</v>
      </c>
      <c r="F481" s="9" t="str">
        <f t="shared" si="10"/>
        <v>Brittany Wathan-Hultquist</v>
      </c>
      <c r="G481" s="9" t="s">
        <v>1537</v>
      </c>
      <c r="H481" s="10">
        <v>6235943010</v>
      </c>
      <c r="I481" s="9" t="s">
        <v>1538</v>
      </c>
      <c r="J481" s="9" t="s">
        <v>1539</v>
      </c>
      <c r="K481" s="9" t="s">
        <v>301</v>
      </c>
      <c r="L481" s="11">
        <v>85302</v>
      </c>
    </row>
    <row r="482" spans="1:12" ht="12.65" customHeight="1" x14ac:dyDescent="0.3">
      <c r="A482" s="9" t="s">
        <v>646</v>
      </c>
      <c r="B482" s="9" t="s">
        <v>647</v>
      </c>
      <c r="C482" s="9" t="s">
        <v>4434</v>
      </c>
      <c r="D482" s="9" t="s">
        <v>5544</v>
      </c>
      <c r="E482" s="9" t="s">
        <v>5545</v>
      </c>
      <c r="F482" s="9" t="str">
        <f t="shared" si="10"/>
        <v>Melody Andrews</v>
      </c>
      <c r="G482" s="9" t="s">
        <v>457</v>
      </c>
      <c r="H482" s="10">
        <v>5205476038</v>
      </c>
      <c r="I482" s="9" t="s">
        <v>5546</v>
      </c>
      <c r="J482" s="9" t="s">
        <v>5547</v>
      </c>
      <c r="K482" s="9" t="s">
        <v>18</v>
      </c>
      <c r="L482" s="11">
        <v>85712</v>
      </c>
    </row>
    <row r="483" spans="1:12" ht="12.65" customHeight="1" x14ac:dyDescent="0.3">
      <c r="A483" s="9" t="s">
        <v>726</v>
      </c>
      <c r="B483" s="9" t="s">
        <v>727</v>
      </c>
      <c r="C483" s="9" t="s">
        <v>4432</v>
      </c>
      <c r="D483" s="9" t="s">
        <v>5548</v>
      </c>
      <c r="E483" s="9" t="s">
        <v>5549</v>
      </c>
      <c r="F483" s="9" t="str">
        <f t="shared" si="10"/>
        <v>Rozalynn Koch</v>
      </c>
      <c r="G483" s="9" t="s">
        <v>297</v>
      </c>
      <c r="H483" s="10">
        <v>9283459199</v>
      </c>
      <c r="I483" s="9" t="s">
        <v>728</v>
      </c>
      <c r="J483" s="9" t="s">
        <v>5550</v>
      </c>
      <c r="K483" s="9" t="s">
        <v>439</v>
      </c>
      <c r="L483" s="11">
        <v>85364</v>
      </c>
    </row>
    <row r="484" spans="1:12" ht="12.65" customHeight="1" x14ac:dyDescent="0.3">
      <c r="A484" s="9" t="s">
        <v>726</v>
      </c>
      <c r="B484" s="9" t="s">
        <v>729</v>
      </c>
      <c r="C484" s="9" t="s">
        <v>4432</v>
      </c>
      <c r="D484" s="9" t="s">
        <v>5548</v>
      </c>
      <c r="E484" s="9" t="s">
        <v>5549</v>
      </c>
      <c r="F484" s="9" t="str">
        <f t="shared" si="10"/>
        <v>Rozalynn Koch</v>
      </c>
      <c r="G484" s="9" t="s">
        <v>730</v>
      </c>
      <c r="H484" s="10">
        <v>9283459199</v>
      </c>
      <c r="I484" s="9" t="s">
        <v>731</v>
      </c>
      <c r="J484" s="9" t="s">
        <v>732</v>
      </c>
      <c r="K484" s="9" t="s">
        <v>439</v>
      </c>
      <c r="L484" s="11">
        <v>85367</v>
      </c>
    </row>
    <row r="485" spans="1:12" ht="12.65" customHeight="1" x14ac:dyDescent="0.3">
      <c r="A485" s="9" t="s">
        <v>1185</v>
      </c>
      <c r="B485" s="9" t="s">
        <v>1186</v>
      </c>
      <c r="C485" s="9" t="s">
        <v>4432</v>
      </c>
      <c r="D485" s="9" t="s">
        <v>5551</v>
      </c>
      <c r="E485" s="9" t="s">
        <v>5552</v>
      </c>
      <c r="F485" s="9" t="str">
        <f t="shared" si="10"/>
        <v>Shilpa Godiwala</v>
      </c>
      <c r="G485" s="9" t="s">
        <v>559</v>
      </c>
      <c r="H485" s="10">
        <v>6024639097</v>
      </c>
      <c r="I485" s="9" t="s">
        <v>1187</v>
      </c>
      <c r="J485" s="9" t="s">
        <v>5553</v>
      </c>
      <c r="K485" s="9" t="s">
        <v>129</v>
      </c>
      <c r="L485" s="11">
        <v>85029</v>
      </c>
    </row>
    <row r="486" spans="1:12" ht="12.65" customHeight="1" x14ac:dyDescent="0.3">
      <c r="A486" s="9" t="s">
        <v>1185</v>
      </c>
      <c r="B486" s="9" t="s">
        <v>5554</v>
      </c>
      <c r="C486" s="9" t="s">
        <v>4432</v>
      </c>
      <c r="D486" s="9" t="s">
        <v>5555</v>
      </c>
      <c r="E486" s="9" t="s">
        <v>5552</v>
      </c>
      <c r="F486" s="9" t="str">
        <f t="shared" si="10"/>
        <v>Pankaj Godiwala</v>
      </c>
      <c r="G486" s="9" t="s">
        <v>1188</v>
      </c>
      <c r="H486" s="10">
        <v>6024639097</v>
      </c>
      <c r="I486" s="9" t="s">
        <v>1187</v>
      </c>
      <c r="J486" s="9" t="s">
        <v>5556</v>
      </c>
      <c r="K486" s="9" t="s">
        <v>129</v>
      </c>
      <c r="L486" s="11">
        <v>85051</v>
      </c>
    </row>
    <row r="487" spans="1:12" ht="12.65" customHeight="1" x14ac:dyDescent="0.3">
      <c r="A487" s="9" t="s">
        <v>1391</v>
      </c>
      <c r="B487" s="9" t="s">
        <v>1392</v>
      </c>
      <c r="C487" s="9" t="s">
        <v>4432</v>
      </c>
      <c r="D487" s="9" t="s">
        <v>5555</v>
      </c>
      <c r="E487" s="9" t="s">
        <v>5552</v>
      </c>
      <c r="F487" s="9" t="str">
        <f t="shared" si="10"/>
        <v>Pankaj Godiwala</v>
      </c>
      <c r="G487" s="9" t="s">
        <v>1393</v>
      </c>
      <c r="H487" s="10">
        <v>6024639097</v>
      </c>
      <c r="I487" s="9" t="s">
        <v>1187</v>
      </c>
      <c r="J487" s="9" t="s">
        <v>1394</v>
      </c>
      <c r="K487" s="9" t="s">
        <v>301</v>
      </c>
      <c r="L487" s="11">
        <v>85302</v>
      </c>
    </row>
    <row r="488" spans="1:12" ht="12.65" customHeight="1" x14ac:dyDescent="0.3">
      <c r="A488" s="9" t="s">
        <v>2558</v>
      </c>
      <c r="B488" s="9" t="s">
        <v>2559</v>
      </c>
      <c r="C488" s="9" t="s">
        <v>4432</v>
      </c>
      <c r="D488" s="9" t="s">
        <v>5557</v>
      </c>
      <c r="E488" s="9" t="s">
        <v>5558</v>
      </c>
      <c r="F488" s="9" t="str">
        <f t="shared" si="10"/>
        <v>Araceli Gamez</v>
      </c>
      <c r="G488" s="9" t="s">
        <v>805</v>
      </c>
      <c r="H488" s="10">
        <v>9284463333</v>
      </c>
      <c r="I488" s="9" t="s">
        <v>5559</v>
      </c>
      <c r="J488" s="9" t="s">
        <v>5560</v>
      </c>
      <c r="K488" s="9" t="s">
        <v>439</v>
      </c>
      <c r="L488" s="11">
        <v>85364</v>
      </c>
    </row>
    <row r="489" spans="1:12" ht="12.65" customHeight="1" x14ac:dyDescent="0.3">
      <c r="A489" s="9" t="s">
        <v>2569</v>
      </c>
      <c r="B489" s="9" t="s">
        <v>1016</v>
      </c>
      <c r="C489" s="9" t="s">
        <v>4433</v>
      </c>
      <c r="D489" s="9" t="s">
        <v>4544</v>
      </c>
      <c r="E489" s="9" t="s">
        <v>4545</v>
      </c>
      <c r="F489" s="9" t="str">
        <f t="shared" si="10"/>
        <v>Amanda Herd</v>
      </c>
      <c r="G489" s="9" t="s">
        <v>1013</v>
      </c>
      <c r="H489" s="10">
        <v>6234663068</v>
      </c>
      <c r="I489" s="9" t="s">
        <v>2574</v>
      </c>
      <c r="J489" s="9" t="s">
        <v>2577</v>
      </c>
      <c r="K489" s="9" t="s">
        <v>129</v>
      </c>
      <c r="L489" s="11" t="str">
        <f>"85031"</f>
        <v>85031</v>
      </c>
    </row>
    <row r="490" spans="1:12" ht="12.65" customHeight="1" x14ac:dyDescent="0.3">
      <c r="A490" s="9" t="s">
        <v>2569</v>
      </c>
      <c r="B490" s="9" t="s">
        <v>2569</v>
      </c>
      <c r="C490" s="9" t="s">
        <v>4433</v>
      </c>
      <c r="D490" s="9" t="s">
        <v>4544</v>
      </c>
      <c r="E490" s="9" t="s">
        <v>4545</v>
      </c>
      <c r="F490" s="9" t="str">
        <f t="shared" si="10"/>
        <v>Amanda Herd</v>
      </c>
      <c r="G490" s="9" t="s">
        <v>1013</v>
      </c>
      <c r="H490" s="10">
        <v>6234663068</v>
      </c>
      <c r="I490" s="9" t="s">
        <v>2574</v>
      </c>
      <c r="J490" s="9" t="s">
        <v>2575</v>
      </c>
      <c r="K490" s="9" t="s">
        <v>301</v>
      </c>
      <c r="L490" s="11" t="str">
        <f>"85307"</f>
        <v>85307</v>
      </c>
    </row>
    <row r="491" spans="1:12" ht="12.65" customHeight="1" x14ac:dyDescent="0.3">
      <c r="A491" s="9" t="s">
        <v>2569</v>
      </c>
      <c r="B491" s="9" t="s">
        <v>2570</v>
      </c>
      <c r="C491" s="9" t="s">
        <v>4433</v>
      </c>
      <c r="D491" s="9" t="s">
        <v>4544</v>
      </c>
      <c r="E491" s="9" t="s">
        <v>4545</v>
      </c>
      <c r="F491" s="9" t="str">
        <f t="shared" si="10"/>
        <v>Amanda Herd</v>
      </c>
      <c r="G491" s="9" t="s">
        <v>1013</v>
      </c>
      <c r="H491" s="10">
        <v>6234663068</v>
      </c>
      <c r="I491" s="9" t="s">
        <v>4546</v>
      </c>
      <c r="J491" s="9" t="s">
        <v>2571</v>
      </c>
      <c r="K491" s="9" t="s">
        <v>72</v>
      </c>
      <c r="L491" s="11" t="str">
        <f>"86046"</f>
        <v>86046</v>
      </c>
    </row>
    <row r="492" spans="1:12" ht="12.65" customHeight="1" x14ac:dyDescent="0.3">
      <c r="A492" s="9" t="s">
        <v>2569</v>
      </c>
      <c r="B492" s="9" t="s">
        <v>2578</v>
      </c>
      <c r="C492" s="9" t="s">
        <v>4433</v>
      </c>
      <c r="D492" s="9" t="s">
        <v>4544</v>
      </c>
      <c r="E492" s="9" t="s">
        <v>4545</v>
      </c>
      <c r="F492" s="9" t="str">
        <f t="shared" si="10"/>
        <v>Amanda Herd</v>
      </c>
      <c r="G492" s="9" t="s">
        <v>1013</v>
      </c>
      <c r="H492" s="10">
        <v>6234663068</v>
      </c>
      <c r="I492" s="9" t="s">
        <v>1018</v>
      </c>
      <c r="J492" s="9" t="s">
        <v>2579</v>
      </c>
      <c r="K492" s="9" t="s">
        <v>161</v>
      </c>
      <c r="L492" s="11" t="str">
        <f>"85607"</f>
        <v>85607</v>
      </c>
    </row>
    <row r="493" spans="1:12" ht="12.65" customHeight="1" x14ac:dyDescent="0.3">
      <c r="A493" s="9" t="s">
        <v>2569</v>
      </c>
      <c r="B493" s="9" t="s">
        <v>5561</v>
      </c>
      <c r="C493" s="9" t="s">
        <v>4433</v>
      </c>
      <c r="D493" s="9" t="s">
        <v>4544</v>
      </c>
      <c r="E493" s="9" t="s">
        <v>4545</v>
      </c>
      <c r="F493" s="9" t="str">
        <f t="shared" si="10"/>
        <v>Amanda Herd</v>
      </c>
      <c r="G493" s="9" t="s">
        <v>1013</v>
      </c>
      <c r="H493" s="10">
        <v>6234663068</v>
      </c>
      <c r="I493" s="9" t="s">
        <v>4546</v>
      </c>
      <c r="J493" s="9" t="s">
        <v>5562</v>
      </c>
      <c r="K493" s="9" t="s">
        <v>167</v>
      </c>
      <c r="L493" s="11" t="str">
        <f>"85706"</f>
        <v>85706</v>
      </c>
    </row>
    <row r="494" spans="1:12" ht="12.65" customHeight="1" x14ac:dyDescent="0.3">
      <c r="A494" s="9" t="s">
        <v>1282</v>
      </c>
      <c r="B494" s="9" t="s">
        <v>1283</v>
      </c>
      <c r="C494" s="9" t="s">
        <v>4432</v>
      </c>
      <c r="D494" s="9" t="s">
        <v>5288</v>
      </c>
      <c r="E494" s="9" t="s">
        <v>5563</v>
      </c>
      <c r="F494" s="9" t="str">
        <f t="shared" si="10"/>
        <v>Kim Burch</v>
      </c>
      <c r="G494" s="9" t="s">
        <v>297</v>
      </c>
      <c r="H494" s="10">
        <v>6234193871</v>
      </c>
      <c r="I494" s="9" t="s">
        <v>5564</v>
      </c>
      <c r="J494" s="9" t="s">
        <v>5565</v>
      </c>
      <c r="K494" s="9" t="s">
        <v>320</v>
      </c>
      <c r="L494" s="11">
        <v>85201</v>
      </c>
    </row>
    <row r="495" spans="1:12" ht="12.65" customHeight="1" x14ac:dyDescent="0.3">
      <c r="A495" s="9" t="s">
        <v>5566</v>
      </c>
      <c r="B495" s="9" t="s">
        <v>5567</v>
      </c>
      <c r="C495" s="9" t="s">
        <v>4432</v>
      </c>
      <c r="D495" s="9" t="s">
        <v>5568</v>
      </c>
      <c r="E495" s="9" t="s">
        <v>5060</v>
      </c>
      <c r="F495" s="9" t="str">
        <f t="shared" si="10"/>
        <v>Loren Schmidt</v>
      </c>
      <c r="G495" s="9" t="s">
        <v>297</v>
      </c>
      <c r="H495" s="10">
        <v>5056173518</v>
      </c>
      <c r="I495" s="9" t="s">
        <v>5569</v>
      </c>
      <c r="J495" s="9" t="s">
        <v>5570</v>
      </c>
      <c r="K495" s="9" t="s">
        <v>5571</v>
      </c>
      <c r="L495" s="11">
        <v>86511</v>
      </c>
    </row>
    <row r="496" spans="1:12" ht="12.65" customHeight="1" x14ac:dyDescent="0.3">
      <c r="A496" s="9" t="s">
        <v>130</v>
      </c>
      <c r="B496" s="9" t="s">
        <v>131</v>
      </c>
      <c r="C496" s="9" t="s">
        <v>4436</v>
      </c>
      <c r="D496" s="9" t="s">
        <v>5572</v>
      </c>
      <c r="E496" s="9" t="s">
        <v>5573</v>
      </c>
      <c r="F496" s="9" t="str">
        <f t="shared" si="10"/>
        <v>Rayma Duyongwa</v>
      </c>
      <c r="G496" s="9" t="s">
        <v>132</v>
      </c>
      <c r="H496" s="10">
        <v>9287343511</v>
      </c>
      <c r="I496" s="9" t="s">
        <v>133</v>
      </c>
      <c r="J496" s="9" t="s">
        <v>134</v>
      </c>
      <c r="K496" s="9" t="s">
        <v>135</v>
      </c>
      <c r="L496" s="11">
        <v>86030</v>
      </c>
    </row>
    <row r="497" spans="1:12" ht="12.65" customHeight="1" x14ac:dyDescent="0.3">
      <c r="A497" s="9" t="s">
        <v>130</v>
      </c>
      <c r="B497" s="9" t="s">
        <v>136</v>
      </c>
      <c r="C497" s="9" t="s">
        <v>4436</v>
      </c>
      <c r="D497" s="9" t="s">
        <v>5572</v>
      </c>
      <c r="E497" s="9" t="s">
        <v>5573</v>
      </c>
      <c r="F497" s="9" t="str">
        <f t="shared" si="10"/>
        <v>Rayma Duyongwa</v>
      </c>
      <c r="G497" s="9" t="s">
        <v>132</v>
      </c>
      <c r="H497" s="10">
        <v>9287343511</v>
      </c>
      <c r="I497" s="9" t="s">
        <v>137</v>
      </c>
      <c r="J497" s="9" t="s">
        <v>138</v>
      </c>
      <c r="K497" s="9" t="s">
        <v>139</v>
      </c>
      <c r="L497" s="11">
        <v>86039</v>
      </c>
    </row>
    <row r="498" spans="1:12" ht="12.65" customHeight="1" x14ac:dyDescent="0.3">
      <c r="A498" s="9" t="s">
        <v>130</v>
      </c>
      <c r="B498" s="9" t="s">
        <v>5574</v>
      </c>
      <c r="C498" s="9" t="s">
        <v>4436</v>
      </c>
      <c r="D498" s="9" t="s">
        <v>5572</v>
      </c>
      <c r="E498" s="9" t="s">
        <v>5573</v>
      </c>
      <c r="F498" s="9" t="str">
        <f t="shared" si="10"/>
        <v>Rayma Duyongwa</v>
      </c>
      <c r="G498" s="9" t="s">
        <v>132</v>
      </c>
      <c r="H498" s="10">
        <v>9287343511</v>
      </c>
      <c r="I498" s="9" t="s">
        <v>133</v>
      </c>
      <c r="J498" s="9" t="s">
        <v>5575</v>
      </c>
      <c r="K498" s="9" t="s">
        <v>48</v>
      </c>
      <c r="L498" s="11">
        <v>86045</v>
      </c>
    </row>
    <row r="499" spans="1:12" ht="12.65" customHeight="1" x14ac:dyDescent="0.3">
      <c r="A499" s="9" t="s">
        <v>130</v>
      </c>
      <c r="B499" s="9" t="s">
        <v>140</v>
      </c>
      <c r="C499" s="9" t="s">
        <v>4436</v>
      </c>
      <c r="D499" s="9" t="s">
        <v>5572</v>
      </c>
      <c r="E499" s="9" t="s">
        <v>5573</v>
      </c>
      <c r="F499" s="9" t="str">
        <f t="shared" si="10"/>
        <v>Rayma Duyongwa</v>
      </c>
      <c r="G499" s="9" t="s">
        <v>132</v>
      </c>
      <c r="H499" s="10">
        <v>9287343511</v>
      </c>
      <c r="I499" s="9" t="s">
        <v>133</v>
      </c>
      <c r="J499" s="9" t="s">
        <v>141</v>
      </c>
      <c r="K499" s="9" t="s">
        <v>142</v>
      </c>
      <c r="L499" s="11">
        <v>86042</v>
      </c>
    </row>
    <row r="500" spans="1:12" ht="12.65" customHeight="1" x14ac:dyDescent="0.3">
      <c r="A500" s="9" t="s">
        <v>130</v>
      </c>
      <c r="B500" s="9" t="s">
        <v>143</v>
      </c>
      <c r="C500" s="9" t="s">
        <v>4436</v>
      </c>
      <c r="D500" s="9" t="s">
        <v>5572</v>
      </c>
      <c r="E500" s="9" t="s">
        <v>5573</v>
      </c>
      <c r="F500" s="9" t="str">
        <f t="shared" si="10"/>
        <v>Rayma Duyongwa</v>
      </c>
      <c r="G500" s="9" t="s">
        <v>132</v>
      </c>
      <c r="H500" s="10">
        <v>9287343511</v>
      </c>
      <c r="I500" s="9" t="s">
        <v>133</v>
      </c>
      <c r="J500" s="9" t="s">
        <v>5576</v>
      </c>
      <c r="K500" s="9" t="s">
        <v>144</v>
      </c>
      <c r="L500" s="11">
        <v>86043</v>
      </c>
    </row>
    <row r="501" spans="1:12" ht="12.65" customHeight="1" x14ac:dyDescent="0.3">
      <c r="A501" s="9" t="s">
        <v>577</v>
      </c>
      <c r="B501" s="9" t="s">
        <v>578</v>
      </c>
      <c r="C501" s="9" t="s">
        <v>4432</v>
      </c>
      <c r="D501" s="9" t="s">
        <v>5577</v>
      </c>
      <c r="E501" s="9" t="s">
        <v>5578</v>
      </c>
      <c r="F501" s="9" t="str">
        <f t="shared" si="10"/>
        <v>Chira Walema</v>
      </c>
      <c r="G501" s="9" t="s">
        <v>579</v>
      </c>
      <c r="H501" s="10">
        <v>9287691515</v>
      </c>
      <c r="I501" s="9" t="s">
        <v>5579</v>
      </c>
      <c r="J501" s="9" t="s">
        <v>5580</v>
      </c>
      <c r="K501" s="9" t="s">
        <v>580</v>
      </c>
      <c r="L501" s="11">
        <v>86434</v>
      </c>
    </row>
    <row r="502" spans="1:12" ht="12.65" customHeight="1" x14ac:dyDescent="0.3">
      <c r="A502" s="9" t="s">
        <v>5581</v>
      </c>
      <c r="B502" s="9" t="s">
        <v>5581</v>
      </c>
      <c r="C502" s="9" t="s">
        <v>4433</v>
      </c>
      <c r="D502" s="9" t="s">
        <v>5582</v>
      </c>
      <c r="E502" s="9" t="s">
        <v>5583</v>
      </c>
      <c r="F502" s="9" t="str">
        <f t="shared" si="10"/>
        <v>Relando Catron</v>
      </c>
      <c r="G502" s="9" t="s">
        <v>2965</v>
      </c>
      <c r="H502" s="10">
        <v>9288714439</v>
      </c>
      <c r="I502" s="9" t="s">
        <v>5584</v>
      </c>
      <c r="J502" s="9" t="s">
        <v>5585</v>
      </c>
      <c r="K502" s="9" t="s">
        <v>5571</v>
      </c>
      <c r="L502" s="11" t="s">
        <v>5586</v>
      </c>
    </row>
    <row r="503" spans="1:12" ht="12.65" customHeight="1" x14ac:dyDescent="0.3">
      <c r="A503" s="9" t="s">
        <v>1456</v>
      </c>
      <c r="B503" s="9" t="s">
        <v>1457</v>
      </c>
      <c r="C503" s="9" t="s">
        <v>4432</v>
      </c>
      <c r="D503" s="9" t="s">
        <v>5587</v>
      </c>
      <c r="E503" s="9" t="s">
        <v>5588</v>
      </c>
      <c r="F503" s="9" t="str">
        <f t="shared" si="10"/>
        <v>Mayra Jaime</v>
      </c>
      <c r="G503" s="9" t="s">
        <v>297</v>
      </c>
      <c r="H503" s="10">
        <v>5206221144</v>
      </c>
      <c r="I503" s="9" t="s">
        <v>1458</v>
      </c>
      <c r="J503" s="9" t="s">
        <v>1459</v>
      </c>
      <c r="K503" s="9" t="s">
        <v>18</v>
      </c>
      <c r="L503" s="11">
        <v>85745</v>
      </c>
    </row>
    <row r="504" spans="1:12" ht="12.65" customHeight="1" x14ac:dyDescent="0.3">
      <c r="A504" s="9" t="s">
        <v>2598</v>
      </c>
      <c r="B504" s="9" t="s">
        <v>2599</v>
      </c>
      <c r="C504" s="9" t="s">
        <v>4433</v>
      </c>
      <c r="D504" s="9" t="s">
        <v>5589</v>
      </c>
      <c r="E504" s="9" t="s">
        <v>5590</v>
      </c>
      <c r="F504" s="9" t="str">
        <f t="shared" si="10"/>
        <v>Cariann Wade</v>
      </c>
      <c r="G504" s="9" t="s">
        <v>1810</v>
      </c>
      <c r="H504" s="10">
        <v>6233441730</v>
      </c>
      <c r="I504" s="9" t="s">
        <v>1812</v>
      </c>
      <c r="J504" s="9" t="s">
        <v>2601</v>
      </c>
      <c r="K504" s="9" t="s">
        <v>309</v>
      </c>
      <c r="L504" s="11" t="s">
        <v>2602</v>
      </c>
    </row>
    <row r="505" spans="1:12" ht="12.65" customHeight="1" x14ac:dyDescent="0.3">
      <c r="A505" s="9" t="s">
        <v>2604</v>
      </c>
      <c r="B505" s="9" t="s">
        <v>2605</v>
      </c>
      <c r="C505" s="9" t="s">
        <v>4433</v>
      </c>
      <c r="D505" s="9" t="s">
        <v>4567</v>
      </c>
      <c r="E505" s="9" t="s">
        <v>4568</v>
      </c>
      <c r="F505" s="9" t="str">
        <f t="shared" si="10"/>
        <v>Rose Vargas</v>
      </c>
      <c r="G505" s="9" t="s">
        <v>4569</v>
      </c>
      <c r="H505" s="10">
        <v>6238243927</v>
      </c>
      <c r="I505" s="9" t="s">
        <v>4570</v>
      </c>
      <c r="J505" s="9" t="s">
        <v>2609</v>
      </c>
      <c r="K505" s="9" t="s">
        <v>129</v>
      </c>
      <c r="L505" s="11" t="s">
        <v>1638</v>
      </c>
    </row>
    <row r="506" spans="1:12" ht="12.65" customHeight="1" x14ac:dyDescent="0.3">
      <c r="A506" s="9" t="s">
        <v>2610</v>
      </c>
      <c r="B506" s="9" t="s">
        <v>1040</v>
      </c>
      <c r="C506" s="9" t="s">
        <v>4433</v>
      </c>
      <c r="D506" s="9" t="s">
        <v>4567</v>
      </c>
      <c r="E506" s="9" t="s">
        <v>4568</v>
      </c>
      <c r="F506" s="9" t="str">
        <f t="shared" si="10"/>
        <v>Rose Vargas</v>
      </c>
      <c r="G506" s="9" t="s">
        <v>5591</v>
      </c>
      <c r="H506" s="10">
        <v>6238243927</v>
      </c>
      <c r="I506" s="9" t="s">
        <v>4570</v>
      </c>
      <c r="J506" s="9" t="s">
        <v>2614</v>
      </c>
      <c r="K506" s="9" t="s">
        <v>129</v>
      </c>
      <c r="L506" s="11" t="s">
        <v>1586</v>
      </c>
    </row>
    <row r="507" spans="1:12" ht="12.65" customHeight="1" x14ac:dyDescent="0.3">
      <c r="A507" s="9" t="s">
        <v>2615</v>
      </c>
      <c r="B507" s="9" t="s">
        <v>2616</v>
      </c>
      <c r="C507" s="9" t="s">
        <v>4433</v>
      </c>
      <c r="D507" s="9" t="s">
        <v>5098</v>
      </c>
      <c r="E507" s="9" t="s">
        <v>5343</v>
      </c>
      <c r="F507" s="9" t="str">
        <f t="shared" si="10"/>
        <v>Sheila Leivas</v>
      </c>
      <c r="G507" s="9" t="s">
        <v>1810</v>
      </c>
      <c r="H507" s="10">
        <v>5207235391</v>
      </c>
      <c r="I507" s="9" t="s">
        <v>5344</v>
      </c>
      <c r="J507" s="9" t="s">
        <v>5592</v>
      </c>
      <c r="K507" s="9" t="s">
        <v>252</v>
      </c>
      <c r="L507" s="11" t="s">
        <v>2621</v>
      </c>
    </row>
    <row r="508" spans="1:12" ht="12.65" customHeight="1" x14ac:dyDescent="0.3">
      <c r="A508" s="9" t="s">
        <v>2622</v>
      </c>
      <c r="B508" s="9" t="s">
        <v>1043</v>
      </c>
      <c r="C508" s="9" t="s">
        <v>4433</v>
      </c>
      <c r="D508" s="9" t="s">
        <v>4567</v>
      </c>
      <c r="E508" s="9" t="s">
        <v>4568</v>
      </c>
      <c r="F508" s="9" t="str">
        <f t="shared" si="10"/>
        <v>Rose Vargas</v>
      </c>
      <c r="G508" s="9" t="s">
        <v>5593</v>
      </c>
      <c r="H508" s="10">
        <v>6238243927</v>
      </c>
      <c r="I508" s="9" t="s">
        <v>4570</v>
      </c>
      <c r="J508" s="9" t="s">
        <v>2625</v>
      </c>
      <c r="K508" s="9" t="s">
        <v>129</v>
      </c>
      <c r="L508" s="11" t="s">
        <v>1586</v>
      </c>
    </row>
    <row r="509" spans="1:12" ht="12.65" customHeight="1" x14ac:dyDescent="0.3">
      <c r="A509" s="9" t="s">
        <v>2629</v>
      </c>
      <c r="B509" s="9" t="s">
        <v>2630</v>
      </c>
      <c r="C509" s="9" t="s">
        <v>4433</v>
      </c>
      <c r="D509" s="9" t="s">
        <v>5098</v>
      </c>
      <c r="E509" s="9" t="s">
        <v>5343</v>
      </c>
      <c r="F509" s="9" t="str">
        <f t="shared" si="10"/>
        <v>Sheila Leivas</v>
      </c>
      <c r="G509" s="9" t="s">
        <v>1810</v>
      </c>
      <c r="H509" s="10">
        <v>5207235391</v>
      </c>
      <c r="I509" s="9" t="s">
        <v>5344</v>
      </c>
      <c r="J509" s="9" t="s">
        <v>5594</v>
      </c>
      <c r="K509" s="9" t="s">
        <v>252</v>
      </c>
      <c r="L509" s="11" t="s">
        <v>2621</v>
      </c>
    </row>
    <row r="510" spans="1:12" ht="12.65" customHeight="1" x14ac:dyDescent="0.3">
      <c r="A510" s="9" t="s">
        <v>2638</v>
      </c>
      <c r="B510" s="9" t="s">
        <v>990</v>
      </c>
      <c r="C510" s="9" t="s">
        <v>4433</v>
      </c>
      <c r="D510" s="9" t="s">
        <v>5595</v>
      </c>
      <c r="E510" s="9" t="s">
        <v>4726</v>
      </c>
      <c r="F510" s="9" t="str">
        <f t="shared" si="10"/>
        <v>Matilde Rodriguez</v>
      </c>
      <c r="G510" s="9" t="s">
        <v>2245</v>
      </c>
      <c r="H510" s="10">
        <v>6024556800</v>
      </c>
      <c r="I510" s="9" t="s">
        <v>2650</v>
      </c>
      <c r="J510" s="9" t="s">
        <v>2651</v>
      </c>
      <c r="K510" s="9" t="s">
        <v>129</v>
      </c>
      <c r="L510" s="11" t="str">
        <f>"85009"</f>
        <v>85009</v>
      </c>
    </row>
    <row r="511" spans="1:12" ht="12.65" customHeight="1" x14ac:dyDescent="0.3">
      <c r="A511" s="9" t="s">
        <v>2638</v>
      </c>
      <c r="B511" s="9" t="s">
        <v>991</v>
      </c>
      <c r="C511" s="9" t="s">
        <v>4433</v>
      </c>
      <c r="D511" s="9" t="s">
        <v>5596</v>
      </c>
      <c r="E511" s="9" t="s">
        <v>5597</v>
      </c>
      <c r="F511" s="9" t="str">
        <f t="shared" si="10"/>
        <v>Francisca Camacho</v>
      </c>
      <c r="G511" s="9" t="s">
        <v>2245</v>
      </c>
      <c r="H511" s="10">
        <v>6024423200</v>
      </c>
      <c r="I511" s="9" t="s">
        <v>2654</v>
      </c>
      <c r="J511" s="9" t="s">
        <v>2655</v>
      </c>
      <c r="K511" s="9" t="s">
        <v>129</v>
      </c>
      <c r="L511" s="11" t="str">
        <f>"85009"</f>
        <v>85009</v>
      </c>
    </row>
    <row r="512" spans="1:12" ht="12.65" customHeight="1" x14ac:dyDescent="0.3">
      <c r="A512" s="9" t="s">
        <v>2638</v>
      </c>
      <c r="B512" s="9" t="s">
        <v>992</v>
      </c>
      <c r="C512" s="9" t="s">
        <v>4433</v>
      </c>
      <c r="D512" s="9" t="s">
        <v>5598</v>
      </c>
      <c r="E512" s="9" t="s">
        <v>5599</v>
      </c>
      <c r="F512" s="9" t="str">
        <f t="shared" si="10"/>
        <v>Maide Carmona</v>
      </c>
      <c r="G512" s="9" t="s">
        <v>2245</v>
      </c>
      <c r="H512" s="10">
        <v>6024422300</v>
      </c>
      <c r="I512" s="9" t="s">
        <v>2641</v>
      </c>
      <c r="J512" s="9" t="s">
        <v>2642</v>
      </c>
      <c r="K512" s="9" t="s">
        <v>129</v>
      </c>
      <c r="L512" s="11" t="str">
        <f>"85009"</f>
        <v>85009</v>
      </c>
    </row>
    <row r="513" spans="1:12" ht="12.65" customHeight="1" x14ac:dyDescent="0.3">
      <c r="A513" s="9" t="s">
        <v>2638</v>
      </c>
      <c r="B513" s="9" t="s">
        <v>995</v>
      </c>
      <c r="C513" s="9" t="s">
        <v>4433</v>
      </c>
      <c r="D513" s="9" t="s">
        <v>5600</v>
      </c>
      <c r="E513" s="9" t="s">
        <v>5601</v>
      </c>
      <c r="F513" s="9" t="str">
        <f t="shared" si="10"/>
        <v>Nancy Arvizo</v>
      </c>
      <c r="G513" s="9" t="s">
        <v>2245</v>
      </c>
      <c r="H513" s="10">
        <v>6024422400</v>
      </c>
      <c r="I513" s="9" t="s">
        <v>2674</v>
      </c>
      <c r="J513" s="9" t="s">
        <v>996</v>
      </c>
      <c r="K513" s="9" t="s">
        <v>129</v>
      </c>
      <c r="L513" s="11" t="str">
        <f>"85009"</f>
        <v>85009</v>
      </c>
    </row>
    <row r="514" spans="1:12" ht="12.65" customHeight="1" x14ac:dyDescent="0.3">
      <c r="A514" s="9" t="s">
        <v>2638</v>
      </c>
      <c r="B514" s="9" t="s">
        <v>997</v>
      </c>
      <c r="C514" s="9" t="s">
        <v>4433</v>
      </c>
      <c r="D514" s="9" t="s">
        <v>5602</v>
      </c>
      <c r="E514" s="9" t="s">
        <v>4979</v>
      </c>
      <c r="F514" s="9" t="str">
        <f t="shared" si="10"/>
        <v>Haydee Celis</v>
      </c>
      <c r="G514" s="9" t="s">
        <v>2245</v>
      </c>
      <c r="H514" s="10">
        <v>6024422500</v>
      </c>
      <c r="I514" s="9" t="s">
        <v>2658</v>
      </c>
      <c r="J514" s="9" t="s">
        <v>2659</v>
      </c>
      <c r="K514" s="9" t="s">
        <v>129</v>
      </c>
      <c r="L514" s="11" t="str">
        <f>"85035"</f>
        <v>85035</v>
      </c>
    </row>
    <row r="515" spans="1:12" ht="12.65" customHeight="1" x14ac:dyDescent="0.3">
      <c r="A515" s="9" t="s">
        <v>2638</v>
      </c>
      <c r="B515" s="9" t="s">
        <v>1000</v>
      </c>
      <c r="C515" s="9" t="s">
        <v>4433</v>
      </c>
      <c r="D515" s="9" t="s">
        <v>5603</v>
      </c>
      <c r="E515" s="9" t="s">
        <v>5604</v>
      </c>
      <c r="F515" s="9" t="str">
        <f t="shared" si="10"/>
        <v>Candida Ruiz De Hernandez</v>
      </c>
      <c r="G515" s="9" t="s">
        <v>2245</v>
      </c>
      <c r="H515" s="10">
        <v>6024422600</v>
      </c>
      <c r="I515" s="9" t="s">
        <v>2662</v>
      </c>
      <c r="J515" s="9" t="s">
        <v>2663</v>
      </c>
      <c r="K515" s="9" t="s">
        <v>129</v>
      </c>
      <c r="L515" s="11" t="str">
        <f>"85009"</f>
        <v>85009</v>
      </c>
    </row>
    <row r="516" spans="1:12" ht="12.65" customHeight="1" x14ac:dyDescent="0.3">
      <c r="A516" s="9" t="s">
        <v>2638</v>
      </c>
      <c r="B516" s="9" t="s">
        <v>1001</v>
      </c>
      <c r="C516" s="9" t="s">
        <v>4433</v>
      </c>
      <c r="D516" s="9" t="s">
        <v>4812</v>
      </c>
      <c r="E516" s="9" t="s">
        <v>5605</v>
      </c>
      <c r="F516" s="9" t="str">
        <f t="shared" si="10"/>
        <v>Mercedes Palomino</v>
      </c>
      <c r="G516" s="9" t="s">
        <v>2245</v>
      </c>
      <c r="H516" s="10">
        <v>6024422800</v>
      </c>
      <c r="I516" s="9" t="s">
        <v>2646</v>
      </c>
      <c r="J516" s="9" t="s">
        <v>2647</v>
      </c>
      <c r="K516" s="9" t="s">
        <v>129</v>
      </c>
      <c r="L516" s="11" t="str">
        <f>"85009"</f>
        <v>85009</v>
      </c>
    </row>
    <row r="517" spans="1:12" ht="12.65" customHeight="1" x14ac:dyDescent="0.3">
      <c r="A517" s="9" t="s">
        <v>2638</v>
      </c>
      <c r="B517" s="9" t="s">
        <v>1002</v>
      </c>
      <c r="C517" s="9" t="s">
        <v>4433</v>
      </c>
      <c r="D517" s="9" t="s">
        <v>5606</v>
      </c>
      <c r="E517" s="9" t="s">
        <v>4919</v>
      </c>
      <c r="F517" s="9" t="str">
        <f t="shared" si="10"/>
        <v>Blanca Felix</v>
      </c>
      <c r="G517" s="9" t="s">
        <v>2245</v>
      </c>
      <c r="H517" s="10">
        <v>6024556900</v>
      </c>
      <c r="I517" s="9" t="s">
        <v>2677</v>
      </c>
      <c r="J517" s="9" t="s">
        <v>2678</v>
      </c>
      <c r="K517" s="9" t="s">
        <v>129</v>
      </c>
      <c r="L517" s="11" t="str">
        <f>"85019"</f>
        <v>85019</v>
      </c>
    </row>
    <row r="518" spans="1:12" ht="12.65" customHeight="1" x14ac:dyDescent="0.3">
      <c r="A518" s="9" t="s">
        <v>2638</v>
      </c>
      <c r="B518" s="9" t="s">
        <v>1021</v>
      </c>
      <c r="C518" s="9" t="s">
        <v>4433</v>
      </c>
      <c r="D518" s="9" t="s">
        <v>5607</v>
      </c>
      <c r="E518" s="9" t="s">
        <v>5188</v>
      </c>
      <c r="F518" s="9" t="str">
        <f t="shared" si="10"/>
        <v>Rosa Moreno</v>
      </c>
      <c r="G518" s="9" t="s">
        <v>2245</v>
      </c>
      <c r="H518" s="10">
        <v>6024422700</v>
      </c>
      <c r="I518" s="9" t="s">
        <v>2666</v>
      </c>
      <c r="J518" s="9" t="s">
        <v>2667</v>
      </c>
      <c r="K518" s="9" t="s">
        <v>129</v>
      </c>
      <c r="L518" s="11" t="str">
        <f>"85009"</f>
        <v>85009</v>
      </c>
    </row>
    <row r="519" spans="1:12" ht="12.65" customHeight="1" x14ac:dyDescent="0.3">
      <c r="A519" s="9" t="s">
        <v>2638</v>
      </c>
      <c r="B519" s="9" t="s">
        <v>1028</v>
      </c>
      <c r="C519" s="9" t="s">
        <v>4433</v>
      </c>
      <c r="D519" s="9" t="s">
        <v>5608</v>
      </c>
      <c r="E519" s="9" t="s">
        <v>5609</v>
      </c>
      <c r="F519" s="9" t="str">
        <f t="shared" ref="F519:F582" si="11">D519&amp;" "&amp;E519</f>
        <v>Fatima Valenzuela</v>
      </c>
      <c r="G519" s="9" t="s">
        <v>2245</v>
      </c>
      <c r="H519" s="10">
        <v>6024423100</v>
      </c>
      <c r="I519" s="9" t="s">
        <v>2670</v>
      </c>
      <c r="J519" s="9" t="s">
        <v>2671</v>
      </c>
      <c r="K519" s="9" t="s">
        <v>129</v>
      </c>
      <c r="L519" s="11" t="str">
        <f>"85009"</f>
        <v>85009</v>
      </c>
    </row>
    <row r="520" spans="1:12" ht="12.65" customHeight="1" x14ac:dyDescent="0.3">
      <c r="A520" s="9" t="s">
        <v>1344</v>
      </c>
      <c r="B520" s="9" t="s">
        <v>1345</v>
      </c>
      <c r="C520" s="9" t="s">
        <v>4432</v>
      </c>
      <c r="D520" s="9" t="s">
        <v>5357</v>
      </c>
      <c r="E520" s="9" t="s">
        <v>5610</v>
      </c>
      <c r="F520" s="9" t="str">
        <f t="shared" si="11"/>
        <v>Jennifer Roberts</v>
      </c>
      <c r="G520" s="9" t="s">
        <v>559</v>
      </c>
      <c r="H520" s="10">
        <v>6233863477</v>
      </c>
      <c r="I520" s="9" t="s">
        <v>1346</v>
      </c>
      <c r="J520" s="9" t="s">
        <v>1347</v>
      </c>
      <c r="K520" s="9" t="s">
        <v>330</v>
      </c>
      <c r="L520" s="11">
        <v>85326</v>
      </c>
    </row>
    <row r="521" spans="1:12" ht="12.65" customHeight="1" x14ac:dyDescent="0.3">
      <c r="A521" s="9" t="s">
        <v>546</v>
      </c>
      <c r="B521" s="9" t="s">
        <v>547</v>
      </c>
      <c r="C521" s="9" t="s">
        <v>4432</v>
      </c>
      <c r="D521" s="9" t="s">
        <v>5611</v>
      </c>
      <c r="E521" s="9" t="s">
        <v>5612</v>
      </c>
      <c r="F521" s="9" t="str">
        <f t="shared" si="11"/>
        <v>Satheesh Ambadi</v>
      </c>
      <c r="G521" s="9" t="s">
        <v>480</v>
      </c>
      <c r="H521" s="10">
        <v>4807032000</v>
      </c>
      <c r="I521" s="9" t="s">
        <v>548</v>
      </c>
      <c r="J521" s="9" t="s">
        <v>549</v>
      </c>
      <c r="K521" s="9" t="s">
        <v>320</v>
      </c>
      <c r="L521" s="11">
        <v>85201</v>
      </c>
    </row>
    <row r="522" spans="1:12" ht="12.65" customHeight="1" x14ac:dyDescent="0.3">
      <c r="A522" s="9" t="s">
        <v>546</v>
      </c>
      <c r="B522" s="9" t="s">
        <v>5613</v>
      </c>
      <c r="C522" s="9" t="s">
        <v>4432</v>
      </c>
      <c r="D522" s="9" t="s">
        <v>5611</v>
      </c>
      <c r="E522" s="9" t="s">
        <v>5612</v>
      </c>
      <c r="F522" s="9" t="str">
        <f t="shared" si="11"/>
        <v>Satheesh Ambadi</v>
      </c>
      <c r="G522" s="9" t="s">
        <v>480</v>
      </c>
      <c r="H522" s="10">
        <v>4807032000</v>
      </c>
      <c r="I522" s="9" t="s">
        <v>5614</v>
      </c>
      <c r="J522" s="9" t="s">
        <v>5615</v>
      </c>
      <c r="K522" s="9" t="s">
        <v>320</v>
      </c>
      <c r="L522" s="11">
        <v>85201</v>
      </c>
    </row>
    <row r="523" spans="1:12" ht="12.65" customHeight="1" x14ac:dyDescent="0.3">
      <c r="A523" s="9" t="s">
        <v>907</v>
      </c>
      <c r="B523" s="9" t="s">
        <v>5616</v>
      </c>
      <c r="C523" s="9" t="s">
        <v>4432</v>
      </c>
      <c r="D523" s="9" t="s">
        <v>5617</v>
      </c>
      <c r="E523" s="9" t="s">
        <v>5618</v>
      </c>
      <c r="F523" s="9" t="str">
        <f t="shared" si="11"/>
        <v>Jeff Paye</v>
      </c>
      <c r="G523" s="9" t="s">
        <v>480</v>
      </c>
      <c r="H523" s="10">
        <v>5207950990</v>
      </c>
      <c r="I523" s="9" t="s">
        <v>5619</v>
      </c>
      <c r="J523" s="9" t="s">
        <v>908</v>
      </c>
      <c r="K523" s="9" t="s">
        <v>18</v>
      </c>
      <c r="L523" s="11">
        <v>85712</v>
      </c>
    </row>
    <row r="524" spans="1:12" ht="12.65" customHeight="1" x14ac:dyDescent="0.3">
      <c r="A524" s="9" t="s">
        <v>1295</v>
      </c>
      <c r="B524" s="9" t="s">
        <v>5620</v>
      </c>
      <c r="C524" s="9" t="s">
        <v>4432</v>
      </c>
      <c r="D524" s="9" t="s">
        <v>5621</v>
      </c>
      <c r="E524" s="9" t="s">
        <v>5622</v>
      </c>
      <c r="F524" s="9" t="str">
        <f t="shared" si="11"/>
        <v>GUADALUPE CENTENO</v>
      </c>
      <c r="G524" s="9" t="s">
        <v>466</v>
      </c>
      <c r="H524" s="10">
        <v>9287833318</v>
      </c>
      <c r="I524" s="9" t="s">
        <v>1296</v>
      </c>
      <c r="J524" s="9" t="s">
        <v>5623</v>
      </c>
      <c r="K524" s="9" t="s">
        <v>4663</v>
      </c>
      <c r="L524" s="11">
        <v>85364</v>
      </c>
    </row>
    <row r="525" spans="1:12" ht="12.65" customHeight="1" x14ac:dyDescent="0.3">
      <c r="A525" s="9" t="s">
        <v>1356</v>
      </c>
      <c r="B525" s="9" t="s">
        <v>1357</v>
      </c>
      <c r="C525" s="9" t="s">
        <v>4432</v>
      </c>
      <c r="D525" s="9" t="s">
        <v>5624</v>
      </c>
      <c r="E525" s="9" t="s">
        <v>5625</v>
      </c>
      <c r="F525" s="9" t="str">
        <f t="shared" si="11"/>
        <v>Anais Santiago</v>
      </c>
      <c r="G525" s="9" t="s">
        <v>297</v>
      </c>
      <c r="H525" s="10">
        <v>5207902183</v>
      </c>
      <c r="I525" s="9" t="s">
        <v>1358</v>
      </c>
      <c r="J525" s="9" t="s">
        <v>1359</v>
      </c>
      <c r="K525" s="9" t="s">
        <v>18</v>
      </c>
      <c r="L525" s="11">
        <v>85711</v>
      </c>
    </row>
    <row r="526" spans="1:12" ht="12.65" customHeight="1" x14ac:dyDescent="0.3">
      <c r="A526" s="9" t="s">
        <v>1157</v>
      </c>
      <c r="B526" s="9" t="s">
        <v>5626</v>
      </c>
      <c r="C526" s="9" t="s">
        <v>4432</v>
      </c>
      <c r="D526" s="9" t="s">
        <v>5627</v>
      </c>
      <c r="E526" s="9" t="s">
        <v>5628</v>
      </c>
      <c r="F526" s="9" t="str">
        <f t="shared" si="11"/>
        <v>Lisa Cochran</v>
      </c>
      <c r="G526" s="9" t="s">
        <v>480</v>
      </c>
      <c r="H526" s="10">
        <v>5203232546</v>
      </c>
      <c r="I526" s="9" t="s">
        <v>1158</v>
      </c>
      <c r="J526" s="9" t="s">
        <v>5629</v>
      </c>
      <c r="K526" s="9" t="s">
        <v>18</v>
      </c>
      <c r="L526" s="11">
        <v>85711</v>
      </c>
    </row>
    <row r="527" spans="1:12" ht="12.65" customHeight="1" x14ac:dyDescent="0.3">
      <c r="A527" s="9" t="s">
        <v>5630</v>
      </c>
      <c r="B527" s="9" t="s">
        <v>5630</v>
      </c>
      <c r="C527" s="9" t="s">
        <v>4433</v>
      </c>
      <c r="D527" s="9" t="s">
        <v>4980</v>
      </c>
      <c r="E527" s="9" t="s">
        <v>5631</v>
      </c>
      <c r="F527" s="9" t="str">
        <f t="shared" si="11"/>
        <v>Anna Charlie</v>
      </c>
      <c r="G527" s="9" t="s">
        <v>5632</v>
      </c>
      <c r="H527" s="10">
        <v>9287253308</v>
      </c>
      <c r="I527" s="9" t="s">
        <v>5633</v>
      </c>
      <c r="J527" s="9" t="s">
        <v>5634</v>
      </c>
      <c r="K527" s="9" t="s">
        <v>5635</v>
      </c>
      <c r="L527" s="11" t="s">
        <v>3542</v>
      </c>
    </row>
    <row r="528" spans="1:12" ht="12.65" customHeight="1" x14ac:dyDescent="0.3">
      <c r="A528" s="9" t="s">
        <v>914</v>
      </c>
      <c r="B528" s="9" t="s">
        <v>915</v>
      </c>
      <c r="C528" s="9" t="s">
        <v>4432</v>
      </c>
      <c r="D528" s="9" t="s">
        <v>5636</v>
      </c>
      <c r="E528" s="9" t="s">
        <v>5637</v>
      </c>
      <c r="F528" s="9" t="str">
        <f t="shared" si="11"/>
        <v>Lloyd Beal</v>
      </c>
      <c r="G528" s="9" t="s">
        <v>1323</v>
      </c>
      <c r="H528" s="10">
        <v>6022723609</v>
      </c>
      <c r="I528" s="9" t="s">
        <v>916</v>
      </c>
      <c r="J528" s="9" t="s">
        <v>917</v>
      </c>
      <c r="K528" s="9" t="s">
        <v>129</v>
      </c>
      <c r="L528" s="11">
        <v>85009</v>
      </c>
    </row>
    <row r="529" spans="1:12" ht="12.65" customHeight="1" x14ac:dyDescent="0.3">
      <c r="A529" s="9" t="s">
        <v>497</v>
      </c>
      <c r="B529" s="9" t="s">
        <v>497</v>
      </c>
      <c r="C529" s="9" t="s">
        <v>4432</v>
      </c>
      <c r="D529" s="9" t="s">
        <v>5638</v>
      </c>
      <c r="E529" s="9" t="s">
        <v>5639</v>
      </c>
      <c r="F529" s="9" t="str">
        <f t="shared" si="11"/>
        <v>Ronald Lutostanski</v>
      </c>
      <c r="G529" s="9" t="s">
        <v>480</v>
      </c>
      <c r="H529" s="10">
        <v>6022755352</v>
      </c>
      <c r="I529" s="9" t="s">
        <v>498</v>
      </c>
      <c r="J529" s="9" t="s">
        <v>5640</v>
      </c>
      <c r="K529" s="9" t="s">
        <v>129</v>
      </c>
      <c r="L529" s="11">
        <v>85008</v>
      </c>
    </row>
    <row r="530" spans="1:12" ht="12.65" customHeight="1" x14ac:dyDescent="0.3">
      <c r="A530" s="9" t="s">
        <v>608</v>
      </c>
      <c r="B530" s="9" t="s">
        <v>609</v>
      </c>
      <c r="C530" s="9" t="s">
        <v>4432</v>
      </c>
      <c r="D530" s="9" t="s">
        <v>4919</v>
      </c>
      <c r="E530" s="9" t="s">
        <v>5641</v>
      </c>
      <c r="F530" s="9" t="str">
        <f t="shared" si="11"/>
        <v>Felix Kadiri</v>
      </c>
      <c r="G530" s="9" t="s">
        <v>505</v>
      </c>
      <c r="H530" s="10">
        <v>5206225080</v>
      </c>
      <c r="I530" s="9" t="s">
        <v>610</v>
      </c>
      <c r="J530" s="9" t="s">
        <v>5642</v>
      </c>
      <c r="K530" s="9" t="s">
        <v>18</v>
      </c>
      <c r="L530" s="11">
        <v>85705</v>
      </c>
    </row>
    <row r="531" spans="1:12" ht="12.65" customHeight="1" x14ac:dyDescent="0.3">
      <c r="A531" s="9" t="s">
        <v>2707</v>
      </c>
      <c r="B531" s="9" t="s">
        <v>2707</v>
      </c>
      <c r="C531" s="9" t="s">
        <v>4433</v>
      </c>
      <c r="D531" s="9" t="s">
        <v>5643</v>
      </c>
      <c r="E531" s="9" t="s">
        <v>5644</v>
      </c>
      <c r="F531" s="9" t="str">
        <f t="shared" si="11"/>
        <v>Alison Yazzie</v>
      </c>
      <c r="G531" s="9" t="s">
        <v>2709</v>
      </c>
      <c r="H531" s="10">
        <v>9286733480</v>
      </c>
      <c r="I531" s="9" t="s">
        <v>2711</v>
      </c>
      <c r="J531" s="9" t="s">
        <v>5645</v>
      </c>
      <c r="K531" s="9" t="s">
        <v>2713</v>
      </c>
      <c r="L531" s="11" t="s">
        <v>2714</v>
      </c>
    </row>
    <row r="532" spans="1:12" ht="12.65" customHeight="1" x14ac:dyDescent="0.3">
      <c r="A532" s="9" t="s">
        <v>888</v>
      </c>
      <c r="B532" s="9" t="s">
        <v>5646</v>
      </c>
      <c r="C532" s="9" t="s">
        <v>4432</v>
      </c>
      <c r="D532" s="9" t="s">
        <v>5607</v>
      </c>
      <c r="E532" s="9" t="s">
        <v>5647</v>
      </c>
      <c r="F532" s="9" t="str">
        <f t="shared" si="11"/>
        <v>Rosa San Miguel</v>
      </c>
      <c r="G532" s="9" t="s">
        <v>889</v>
      </c>
      <c r="H532" s="10">
        <v>6238479888</v>
      </c>
      <c r="I532" s="9" t="s">
        <v>890</v>
      </c>
      <c r="J532" s="9" t="s">
        <v>5648</v>
      </c>
      <c r="K532" s="9" t="s">
        <v>301</v>
      </c>
      <c r="L532" s="11">
        <v>85301</v>
      </c>
    </row>
    <row r="533" spans="1:12" ht="12.65" customHeight="1" x14ac:dyDescent="0.3">
      <c r="A533" s="9" t="s">
        <v>5649</v>
      </c>
      <c r="B533" s="9" t="s">
        <v>5650</v>
      </c>
      <c r="C533" s="9" t="s">
        <v>4433</v>
      </c>
      <c r="D533" s="9" t="s">
        <v>5651</v>
      </c>
      <c r="E533" s="9" t="s">
        <v>5652</v>
      </c>
      <c r="F533" s="9" t="str">
        <f t="shared" si="11"/>
        <v>Evelyn T. Begay</v>
      </c>
      <c r="G533" s="9" t="s">
        <v>2584</v>
      </c>
      <c r="H533" s="10">
        <v>9286973439</v>
      </c>
      <c r="I533" s="9" t="s">
        <v>5653</v>
      </c>
      <c r="J533" s="9" t="s">
        <v>5654</v>
      </c>
      <c r="K533" s="9" t="s">
        <v>1011</v>
      </c>
      <c r="L533" s="11" t="s">
        <v>5655</v>
      </c>
    </row>
    <row r="534" spans="1:12" ht="12.65" customHeight="1" x14ac:dyDescent="0.3">
      <c r="A534" s="9" t="s">
        <v>5656</v>
      </c>
      <c r="B534" s="9" t="s">
        <v>5657</v>
      </c>
      <c r="C534" s="9" t="s">
        <v>4433</v>
      </c>
      <c r="D534" s="9" t="s">
        <v>5658</v>
      </c>
      <c r="E534" s="9" t="s">
        <v>5659</v>
      </c>
      <c r="F534" s="9" t="str">
        <f t="shared" si="11"/>
        <v>Rena Sharkey</v>
      </c>
      <c r="G534" s="9" t="s">
        <v>5660</v>
      </c>
      <c r="H534" s="10">
        <v>9286972048</v>
      </c>
      <c r="I534" s="9" t="s">
        <v>5661</v>
      </c>
      <c r="J534" s="9" t="s">
        <v>5662</v>
      </c>
      <c r="K534" s="9" t="s">
        <v>1011</v>
      </c>
      <c r="L534" s="11" t="str">
        <f>"86033"</f>
        <v>86033</v>
      </c>
    </row>
    <row r="535" spans="1:12" ht="12.65" customHeight="1" x14ac:dyDescent="0.3">
      <c r="A535" s="9" t="s">
        <v>5656</v>
      </c>
      <c r="B535" s="9" t="s">
        <v>5663</v>
      </c>
      <c r="C535" s="9" t="s">
        <v>4433</v>
      </c>
      <c r="D535" s="9" t="s">
        <v>5664</v>
      </c>
      <c r="E535" s="9" t="s">
        <v>5665</v>
      </c>
      <c r="F535" s="9" t="str">
        <f t="shared" si="11"/>
        <v>Kathrine Stanley</v>
      </c>
      <c r="G535" s="9" t="s">
        <v>5666</v>
      </c>
      <c r="H535" s="10">
        <v>9286972046</v>
      </c>
      <c r="I535" s="9" t="s">
        <v>5667</v>
      </c>
      <c r="J535" s="9" t="s">
        <v>5662</v>
      </c>
      <c r="K535" s="9" t="s">
        <v>1011</v>
      </c>
      <c r="L535" s="11" t="str">
        <f>"86033"</f>
        <v>86033</v>
      </c>
    </row>
    <row r="536" spans="1:12" ht="12.65" customHeight="1" x14ac:dyDescent="0.3">
      <c r="A536" s="9" t="s">
        <v>5656</v>
      </c>
      <c r="B536" s="9" t="s">
        <v>1012</v>
      </c>
      <c r="C536" s="9" t="s">
        <v>4433</v>
      </c>
      <c r="D536" s="9" t="s">
        <v>5668</v>
      </c>
      <c r="E536" s="9" t="s">
        <v>5669</v>
      </c>
      <c r="F536" s="9" t="str">
        <f t="shared" si="11"/>
        <v>Loretta Gilmore</v>
      </c>
      <c r="G536" s="9" t="s">
        <v>5666</v>
      </c>
      <c r="H536" s="10">
        <v>9286972044</v>
      </c>
      <c r="I536" s="9" t="s">
        <v>5670</v>
      </c>
      <c r="J536" s="9" t="s">
        <v>5662</v>
      </c>
      <c r="K536" s="9" t="s">
        <v>1011</v>
      </c>
      <c r="L536" s="11" t="str">
        <f>"86033"</f>
        <v>86033</v>
      </c>
    </row>
    <row r="537" spans="1:12" ht="12.65" customHeight="1" x14ac:dyDescent="0.3">
      <c r="A537" s="9" t="s">
        <v>1287</v>
      </c>
      <c r="B537" s="9" t="s">
        <v>1288</v>
      </c>
      <c r="C537" s="9" t="s">
        <v>4432</v>
      </c>
      <c r="D537" s="9" t="s">
        <v>5671</v>
      </c>
      <c r="E537" s="9" t="s">
        <v>5672</v>
      </c>
      <c r="F537" s="9" t="str">
        <f t="shared" si="11"/>
        <v>Bible Gardner</v>
      </c>
      <c r="G537" s="9" t="s">
        <v>297</v>
      </c>
      <c r="H537" s="10">
        <v>6022681245</v>
      </c>
      <c r="I537" s="9" t="s">
        <v>1289</v>
      </c>
      <c r="J537" s="9" t="s">
        <v>5673</v>
      </c>
      <c r="K537" s="9" t="s">
        <v>129</v>
      </c>
      <c r="L537" s="11">
        <v>85041</v>
      </c>
    </row>
    <row r="538" spans="1:12" ht="12.65" customHeight="1" x14ac:dyDescent="0.3">
      <c r="A538" s="9" t="s">
        <v>841</v>
      </c>
      <c r="B538" s="9" t="s">
        <v>842</v>
      </c>
      <c r="C538" s="9" t="s">
        <v>4432</v>
      </c>
      <c r="D538" s="9" t="s">
        <v>5674</v>
      </c>
      <c r="E538" s="9" t="s">
        <v>5675</v>
      </c>
      <c r="F538" s="9" t="str">
        <f t="shared" si="11"/>
        <v>Joe Berkwitt</v>
      </c>
      <c r="G538" s="9" t="s">
        <v>843</v>
      </c>
      <c r="H538" s="10">
        <v>6028417338</v>
      </c>
      <c r="I538" s="9" t="s">
        <v>844</v>
      </c>
      <c r="J538" s="9" t="s">
        <v>845</v>
      </c>
      <c r="K538" s="9" t="s">
        <v>129</v>
      </c>
      <c r="L538" s="11">
        <v>85019</v>
      </c>
    </row>
    <row r="539" spans="1:12" ht="12.65" customHeight="1" x14ac:dyDescent="0.3">
      <c r="A539" s="9" t="s">
        <v>1464</v>
      </c>
      <c r="B539" s="9" t="s">
        <v>1465</v>
      </c>
      <c r="C539" s="9" t="s">
        <v>4432</v>
      </c>
      <c r="D539" s="9" t="s">
        <v>5676</v>
      </c>
      <c r="E539" s="9" t="s">
        <v>5677</v>
      </c>
      <c r="F539" s="9" t="str">
        <f t="shared" si="11"/>
        <v>Harjinder Kaur</v>
      </c>
      <c r="G539" s="9" t="s">
        <v>297</v>
      </c>
      <c r="H539" s="10">
        <v>6022779056</v>
      </c>
      <c r="I539" s="9" t="s">
        <v>1466</v>
      </c>
      <c r="J539" s="9" t="s">
        <v>1467</v>
      </c>
      <c r="K539" s="9" t="s">
        <v>129</v>
      </c>
      <c r="L539" s="11">
        <v>85015</v>
      </c>
    </row>
    <row r="540" spans="1:12" ht="12.65" customHeight="1" x14ac:dyDescent="0.3">
      <c r="A540" s="9" t="s">
        <v>875</v>
      </c>
      <c r="B540" s="9" t="s">
        <v>876</v>
      </c>
      <c r="C540" s="9" t="s">
        <v>4432</v>
      </c>
      <c r="D540" s="9" t="s">
        <v>5678</v>
      </c>
      <c r="E540" s="9" t="s">
        <v>5679</v>
      </c>
      <c r="F540" s="9" t="str">
        <f t="shared" si="11"/>
        <v>Ryan Perez</v>
      </c>
      <c r="G540" s="9" t="s">
        <v>480</v>
      </c>
      <c r="H540" s="10">
        <v>4155900208</v>
      </c>
      <c r="I540" s="9" t="s">
        <v>877</v>
      </c>
      <c r="J540" s="9" t="s">
        <v>878</v>
      </c>
      <c r="K540" s="9" t="s">
        <v>129</v>
      </c>
      <c r="L540" s="11">
        <v>85051</v>
      </c>
    </row>
    <row r="541" spans="1:12" ht="12.65" customHeight="1" x14ac:dyDescent="0.3">
      <c r="A541" s="9" t="s">
        <v>883</v>
      </c>
      <c r="B541" s="9" t="s">
        <v>5680</v>
      </c>
      <c r="C541" s="9" t="s">
        <v>4432</v>
      </c>
      <c r="D541" s="9" t="s">
        <v>4651</v>
      </c>
      <c r="E541" s="9" t="s">
        <v>5681</v>
      </c>
      <c r="F541" s="9" t="str">
        <f t="shared" si="11"/>
        <v>Sarah Richards</v>
      </c>
      <c r="G541" s="9" t="s">
        <v>884</v>
      </c>
      <c r="H541" s="10">
        <v>4802205233</v>
      </c>
      <c r="I541" s="9" t="s">
        <v>885</v>
      </c>
      <c r="J541" s="9" t="s">
        <v>886</v>
      </c>
      <c r="K541" s="9" t="s">
        <v>129</v>
      </c>
      <c r="L541" s="11">
        <v>85051</v>
      </c>
    </row>
    <row r="542" spans="1:12" ht="12.65" customHeight="1" x14ac:dyDescent="0.3">
      <c r="A542" s="9" t="s">
        <v>1540</v>
      </c>
      <c r="B542" s="9" t="s">
        <v>1540</v>
      </c>
      <c r="C542" s="9" t="s">
        <v>4432</v>
      </c>
      <c r="D542" s="9" t="s">
        <v>4489</v>
      </c>
      <c r="E542" s="9" t="s">
        <v>5682</v>
      </c>
      <c r="F542" s="9" t="str">
        <f t="shared" si="11"/>
        <v>Courtney Doumit</v>
      </c>
      <c r="G542" s="9" t="s">
        <v>470</v>
      </c>
      <c r="H542" s="10">
        <v>4802587360</v>
      </c>
      <c r="I542" s="9" t="s">
        <v>1153</v>
      </c>
      <c r="J542" s="9" t="s">
        <v>1541</v>
      </c>
      <c r="K542" s="9" t="s">
        <v>404</v>
      </c>
      <c r="L542" s="11">
        <v>85254</v>
      </c>
    </row>
    <row r="543" spans="1:12" ht="14" x14ac:dyDescent="0.3">
      <c r="A543" s="9" t="s">
        <v>1486</v>
      </c>
      <c r="B543" s="9" t="s">
        <v>1487</v>
      </c>
      <c r="C543" s="9" t="s">
        <v>4432</v>
      </c>
      <c r="D543" s="9" t="s">
        <v>5683</v>
      </c>
      <c r="E543" s="9" t="s">
        <v>5684</v>
      </c>
      <c r="F543" s="9" t="str">
        <f t="shared" si="11"/>
        <v>Puneet Virk</v>
      </c>
      <c r="G543" s="9" t="s">
        <v>579</v>
      </c>
      <c r="H543" s="10">
        <v>6022740223</v>
      </c>
      <c r="I543" s="9" t="s">
        <v>1488</v>
      </c>
      <c r="J543" s="9" t="s">
        <v>1489</v>
      </c>
      <c r="K543" s="9" t="s">
        <v>129</v>
      </c>
      <c r="L543" s="11">
        <v>85015</v>
      </c>
    </row>
    <row r="544" spans="1:12" ht="12.65" customHeight="1" x14ac:dyDescent="0.3">
      <c r="A544" s="9" t="s">
        <v>455</v>
      </c>
      <c r="B544" s="9" t="s">
        <v>456</v>
      </c>
      <c r="C544" s="9" t="s">
        <v>4432</v>
      </c>
      <c r="D544" s="9" t="s">
        <v>5685</v>
      </c>
      <c r="E544" s="9" t="s">
        <v>5686</v>
      </c>
      <c r="F544" s="9" t="str">
        <f t="shared" si="11"/>
        <v>Joyce Stockton</v>
      </c>
      <c r="G544" s="9" t="s">
        <v>457</v>
      </c>
      <c r="H544" s="10">
        <v>4802502523</v>
      </c>
      <c r="I544" s="9" t="s">
        <v>458</v>
      </c>
      <c r="J544" s="9" t="s">
        <v>5687</v>
      </c>
      <c r="K544" s="9" t="s">
        <v>301</v>
      </c>
      <c r="L544" s="11">
        <v>85301</v>
      </c>
    </row>
    <row r="545" spans="1:12" ht="12.65" customHeight="1" x14ac:dyDescent="0.3">
      <c r="A545" s="9" t="s">
        <v>1152</v>
      </c>
      <c r="B545" s="9" t="s">
        <v>5688</v>
      </c>
      <c r="C545" s="9" t="s">
        <v>4432</v>
      </c>
      <c r="D545" s="9" t="s">
        <v>4489</v>
      </c>
      <c r="E545" s="9" t="s">
        <v>5682</v>
      </c>
      <c r="F545" s="9" t="str">
        <f t="shared" si="11"/>
        <v>Courtney Doumit</v>
      </c>
      <c r="G545" s="9" t="s">
        <v>5689</v>
      </c>
      <c r="H545" s="10">
        <v>4808995437</v>
      </c>
      <c r="I545" s="9" t="s">
        <v>1153</v>
      </c>
      <c r="J545" s="9" t="s">
        <v>5690</v>
      </c>
      <c r="K545" s="9" t="s">
        <v>401</v>
      </c>
      <c r="L545" s="11">
        <v>85286</v>
      </c>
    </row>
    <row r="546" spans="1:12" ht="12.65" customHeight="1" x14ac:dyDescent="0.3">
      <c r="A546" s="9" t="s">
        <v>1152</v>
      </c>
      <c r="B546" s="9" t="s">
        <v>5691</v>
      </c>
      <c r="C546" s="9" t="s">
        <v>4432</v>
      </c>
      <c r="D546" s="9" t="s">
        <v>4489</v>
      </c>
      <c r="E546" s="9" t="s">
        <v>5682</v>
      </c>
      <c r="F546" s="9" t="str">
        <f t="shared" si="11"/>
        <v>Courtney Doumit</v>
      </c>
      <c r="G546" s="9" t="s">
        <v>470</v>
      </c>
      <c r="H546" s="10">
        <v>6234448380</v>
      </c>
      <c r="I546" s="9" t="s">
        <v>1153</v>
      </c>
      <c r="J546" s="9" t="s">
        <v>1154</v>
      </c>
      <c r="K546" s="9" t="s">
        <v>129</v>
      </c>
      <c r="L546" s="11">
        <v>85037</v>
      </c>
    </row>
    <row r="547" spans="1:12" ht="12.65" customHeight="1" x14ac:dyDescent="0.3">
      <c r="A547" s="9" t="s">
        <v>1520</v>
      </c>
      <c r="B547" s="9" t="s">
        <v>5692</v>
      </c>
      <c r="C547" s="9" t="s">
        <v>4432</v>
      </c>
      <c r="D547" s="9" t="s">
        <v>4489</v>
      </c>
      <c r="E547" s="9" t="s">
        <v>5682</v>
      </c>
      <c r="F547" s="9" t="str">
        <f t="shared" si="11"/>
        <v>Courtney Doumit</v>
      </c>
      <c r="G547" s="9" t="s">
        <v>470</v>
      </c>
      <c r="H547" s="10">
        <v>4809871211</v>
      </c>
      <c r="I547" s="9" t="s">
        <v>1153</v>
      </c>
      <c r="J547" s="9" t="s">
        <v>1521</v>
      </c>
      <c r="K547" s="9" t="s">
        <v>420</v>
      </c>
      <c r="L547" s="11">
        <v>85140</v>
      </c>
    </row>
    <row r="548" spans="1:12" ht="12.65" customHeight="1" x14ac:dyDescent="0.3">
      <c r="A548" s="9" t="s">
        <v>5693</v>
      </c>
      <c r="B548" s="9" t="s">
        <v>489</v>
      </c>
      <c r="C548" s="9" t="s">
        <v>4432</v>
      </c>
      <c r="D548" s="9" t="s">
        <v>5336</v>
      </c>
      <c r="E548" s="9" t="s">
        <v>5337</v>
      </c>
      <c r="F548" s="9" t="str">
        <f t="shared" si="11"/>
        <v>Dorothy Thornton</v>
      </c>
      <c r="G548" s="9" t="s">
        <v>480</v>
      </c>
      <c r="H548" s="10">
        <v>4806151768</v>
      </c>
      <c r="I548" s="9" t="s">
        <v>490</v>
      </c>
      <c r="J548" s="9" t="s">
        <v>491</v>
      </c>
      <c r="K548" s="9" t="s">
        <v>320</v>
      </c>
      <c r="L548" s="11">
        <v>85203</v>
      </c>
    </row>
    <row r="549" spans="1:12" ht="12.65" customHeight="1" x14ac:dyDescent="0.3">
      <c r="A549" s="9" t="s">
        <v>5693</v>
      </c>
      <c r="B549" s="9" t="s">
        <v>492</v>
      </c>
      <c r="C549" s="9" t="s">
        <v>4432</v>
      </c>
      <c r="D549" s="9" t="s">
        <v>5336</v>
      </c>
      <c r="E549" s="9" t="s">
        <v>5337</v>
      </c>
      <c r="F549" s="9" t="str">
        <f t="shared" si="11"/>
        <v>Dorothy Thornton</v>
      </c>
      <c r="G549" s="9" t="s">
        <v>480</v>
      </c>
      <c r="H549" s="10">
        <v>4809629759</v>
      </c>
      <c r="I549" s="9" t="s">
        <v>490</v>
      </c>
      <c r="J549" s="9" t="s">
        <v>5694</v>
      </c>
      <c r="K549" s="9" t="s">
        <v>320</v>
      </c>
      <c r="L549" s="11">
        <v>85202</v>
      </c>
    </row>
    <row r="550" spans="1:12" ht="12.65" customHeight="1" x14ac:dyDescent="0.3">
      <c r="A550" s="9" t="s">
        <v>1242</v>
      </c>
      <c r="B550" s="9" t="s">
        <v>5695</v>
      </c>
      <c r="C550" s="9" t="s">
        <v>4432</v>
      </c>
      <c r="D550" s="9" t="s">
        <v>5696</v>
      </c>
      <c r="E550" s="9" t="s">
        <v>5697</v>
      </c>
      <c r="F550" s="9" t="str">
        <f t="shared" si="11"/>
        <v>Holbert Magitt</v>
      </c>
      <c r="G550" s="9" t="s">
        <v>1243</v>
      </c>
      <c r="H550" s="10">
        <v>4806322353</v>
      </c>
      <c r="I550" s="9" t="s">
        <v>1244</v>
      </c>
      <c r="J550" s="9" t="s">
        <v>1245</v>
      </c>
      <c r="K550" s="9" t="s">
        <v>401</v>
      </c>
      <c r="L550" s="11">
        <v>85225</v>
      </c>
    </row>
    <row r="551" spans="1:12" ht="12.65" customHeight="1" x14ac:dyDescent="0.3">
      <c r="A551" s="9" t="s">
        <v>611</v>
      </c>
      <c r="B551" s="9" t="s">
        <v>611</v>
      </c>
      <c r="C551" s="9" t="s">
        <v>4432</v>
      </c>
      <c r="D551" s="9" t="s">
        <v>5698</v>
      </c>
      <c r="E551" s="9" t="s">
        <v>5699</v>
      </c>
      <c r="F551" s="9" t="str">
        <f t="shared" si="11"/>
        <v>Debbie Nickell</v>
      </c>
      <c r="G551" s="9" t="s">
        <v>544</v>
      </c>
      <c r="H551" s="10">
        <v>5208884070</v>
      </c>
      <c r="I551" s="9" t="s">
        <v>612</v>
      </c>
      <c r="J551" s="9" t="s">
        <v>5700</v>
      </c>
      <c r="K551" s="9" t="s">
        <v>18</v>
      </c>
      <c r="L551" s="11">
        <v>85719</v>
      </c>
    </row>
    <row r="552" spans="1:12" ht="12.65" customHeight="1" x14ac:dyDescent="0.3">
      <c r="A552" s="9" t="s">
        <v>920</v>
      </c>
      <c r="B552" s="9" t="s">
        <v>5701</v>
      </c>
      <c r="C552" s="9" t="s">
        <v>4432</v>
      </c>
      <c r="D552" s="9" t="s">
        <v>4540</v>
      </c>
      <c r="E552" s="9" t="s">
        <v>4541</v>
      </c>
      <c r="F552" s="9" t="str">
        <f t="shared" si="11"/>
        <v>Debra White</v>
      </c>
      <c r="G552" s="9" t="s">
        <v>5702</v>
      </c>
      <c r="H552" s="10">
        <v>6023219788</v>
      </c>
      <c r="I552" s="9" t="s">
        <v>4542</v>
      </c>
      <c r="J552" s="9" t="s">
        <v>921</v>
      </c>
      <c r="K552" s="9" t="s">
        <v>401</v>
      </c>
      <c r="L552" s="11">
        <v>85225</v>
      </c>
    </row>
    <row r="553" spans="1:12" ht="12.65" customHeight="1" x14ac:dyDescent="0.3">
      <c r="A553" s="9" t="s">
        <v>5703</v>
      </c>
      <c r="B553" s="9" t="s">
        <v>5704</v>
      </c>
      <c r="C553" s="9" t="s">
        <v>4432</v>
      </c>
      <c r="D553" s="9" t="s">
        <v>5705</v>
      </c>
      <c r="E553" s="9" t="s">
        <v>5706</v>
      </c>
      <c r="F553" s="9" t="str">
        <f t="shared" si="11"/>
        <v>Roderick Culver IV</v>
      </c>
      <c r="G553" s="9" t="s">
        <v>559</v>
      </c>
      <c r="H553" s="10">
        <v>5207237567</v>
      </c>
      <c r="I553" s="9" t="s">
        <v>5707</v>
      </c>
      <c r="J553" s="9" t="s">
        <v>5708</v>
      </c>
      <c r="K553" s="9" t="s">
        <v>252</v>
      </c>
      <c r="L553" s="11">
        <v>85128</v>
      </c>
    </row>
    <row r="554" spans="1:12" ht="12.65" customHeight="1" x14ac:dyDescent="0.3">
      <c r="A554" s="9" t="s">
        <v>1330</v>
      </c>
      <c r="B554" s="9" t="s">
        <v>5709</v>
      </c>
      <c r="C554" s="9" t="s">
        <v>4432</v>
      </c>
      <c r="D554" s="9" t="s">
        <v>4761</v>
      </c>
      <c r="E554" s="9" t="s">
        <v>4762</v>
      </c>
      <c r="F554" s="9" t="str">
        <f t="shared" si="11"/>
        <v>Jack Floriant</v>
      </c>
      <c r="G554" s="9" t="s">
        <v>1323</v>
      </c>
      <c r="H554" s="10">
        <v>5208865437</v>
      </c>
      <c r="I554" s="9" t="s">
        <v>1175</v>
      </c>
      <c r="J554" s="9" t="s">
        <v>1331</v>
      </c>
      <c r="K554" s="9" t="s">
        <v>18</v>
      </c>
      <c r="L554" s="11">
        <v>85730</v>
      </c>
    </row>
    <row r="555" spans="1:12" ht="12.65" customHeight="1" x14ac:dyDescent="0.3">
      <c r="A555" s="9" t="s">
        <v>934</v>
      </c>
      <c r="B555" s="9" t="s">
        <v>935</v>
      </c>
      <c r="C555" s="9" t="s">
        <v>4432</v>
      </c>
      <c r="D555" s="9" t="s">
        <v>4971</v>
      </c>
      <c r="E555" s="9" t="s">
        <v>5710</v>
      </c>
      <c r="F555" s="9" t="str">
        <f t="shared" si="11"/>
        <v>Candace Hale</v>
      </c>
      <c r="G555" s="9" t="s">
        <v>505</v>
      </c>
      <c r="H555" s="10">
        <v>9288922027</v>
      </c>
      <c r="I555" s="9" t="s">
        <v>936</v>
      </c>
      <c r="J555" s="9" t="s">
        <v>937</v>
      </c>
      <c r="K555" s="9" t="s">
        <v>67</v>
      </c>
      <c r="L555" s="11">
        <v>85901</v>
      </c>
    </row>
    <row r="556" spans="1:12" ht="12.65" customHeight="1" x14ac:dyDescent="0.3">
      <c r="A556" s="9" t="s">
        <v>947</v>
      </c>
      <c r="B556" s="9" t="s">
        <v>948</v>
      </c>
      <c r="C556" s="9" t="s">
        <v>4432</v>
      </c>
      <c r="D556" s="9" t="s">
        <v>5711</v>
      </c>
      <c r="E556" s="9" t="s">
        <v>5712</v>
      </c>
      <c r="F556" s="9" t="str">
        <f t="shared" si="11"/>
        <v>Marcie Berman</v>
      </c>
      <c r="G556" s="9" t="s">
        <v>297</v>
      </c>
      <c r="H556" s="10">
        <v>4809495552</v>
      </c>
      <c r="I556" s="9" t="s">
        <v>949</v>
      </c>
      <c r="J556" s="9" t="s">
        <v>950</v>
      </c>
      <c r="K556" s="9" t="s">
        <v>404</v>
      </c>
      <c r="L556" s="11">
        <v>85251</v>
      </c>
    </row>
    <row r="557" spans="1:12" ht="12.65" customHeight="1" x14ac:dyDescent="0.3">
      <c r="A557" s="9" t="s">
        <v>1552</v>
      </c>
      <c r="B557" s="9" t="s">
        <v>1553</v>
      </c>
      <c r="C557" s="9" t="s">
        <v>4432</v>
      </c>
      <c r="D557" s="9" t="s">
        <v>5713</v>
      </c>
      <c r="E557" s="9" t="s">
        <v>5714</v>
      </c>
      <c r="F557" s="9" t="str">
        <f t="shared" si="11"/>
        <v>Eman Basha</v>
      </c>
      <c r="G557" s="9" t="s">
        <v>297</v>
      </c>
      <c r="H557" s="10">
        <v>5208497600</v>
      </c>
      <c r="I557" s="9" t="s">
        <v>1554</v>
      </c>
      <c r="J557" s="9" t="s">
        <v>1555</v>
      </c>
      <c r="K557" s="9" t="s">
        <v>18</v>
      </c>
      <c r="L557" s="11">
        <v>85712</v>
      </c>
    </row>
    <row r="558" spans="1:12" ht="12.65" customHeight="1" x14ac:dyDescent="0.3">
      <c r="A558" s="9" t="s">
        <v>627</v>
      </c>
      <c r="B558" s="9" t="s">
        <v>5715</v>
      </c>
      <c r="C558" s="9" t="s">
        <v>4432</v>
      </c>
      <c r="D558" s="9" t="s">
        <v>5716</v>
      </c>
      <c r="E558" s="9" t="s">
        <v>5717</v>
      </c>
      <c r="F558" s="9" t="str">
        <f t="shared" si="11"/>
        <v>Veronica Judson</v>
      </c>
      <c r="G558" s="9" t="s">
        <v>52</v>
      </c>
      <c r="H558" s="10">
        <v>5202969087</v>
      </c>
      <c r="I558" s="9" t="s">
        <v>5718</v>
      </c>
      <c r="J558" s="9" t="s">
        <v>5719</v>
      </c>
      <c r="K558" s="9" t="s">
        <v>18</v>
      </c>
      <c r="L558" s="11">
        <v>85730</v>
      </c>
    </row>
    <row r="559" spans="1:12" ht="12.65" customHeight="1" x14ac:dyDescent="0.3">
      <c r="A559" s="9" t="s">
        <v>627</v>
      </c>
      <c r="B559" s="9" t="s">
        <v>5720</v>
      </c>
      <c r="C559" s="9" t="s">
        <v>4432</v>
      </c>
      <c r="D559" s="9" t="s">
        <v>4473</v>
      </c>
      <c r="E559" s="9" t="s">
        <v>5721</v>
      </c>
      <c r="F559" s="9" t="str">
        <f t="shared" si="11"/>
        <v>Tiffany Patton</v>
      </c>
      <c r="G559" s="9" t="s">
        <v>52</v>
      </c>
      <c r="H559" s="10">
        <v>4808929327</v>
      </c>
      <c r="I559" s="9" t="s">
        <v>5718</v>
      </c>
      <c r="J559" s="9" t="s">
        <v>628</v>
      </c>
      <c r="K559" s="9" t="s">
        <v>320</v>
      </c>
      <c r="L559" s="11">
        <v>85204</v>
      </c>
    </row>
    <row r="560" spans="1:12" ht="12.65" customHeight="1" x14ac:dyDescent="0.3">
      <c r="A560" s="9" t="s">
        <v>627</v>
      </c>
      <c r="B560" s="9" t="s">
        <v>5722</v>
      </c>
      <c r="C560" s="9" t="s">
        <v>4432</v>
      </c>
      <c r="D560" s="9" t="s">
        <v>5723</v>
      </c>
      <c r="E560" s="9" t="s">
        <v>5111</v>
      </c>
      <c r="F560" s="9" t="str">
        <f t="shared" si="11"/>
        <v>Cecilia Aguilar</v>
      </c>
      <c r="G560" s="9" t="s">
        <v>52</v>
      </c>
      <c r="H560" s="10">
        <v>6023718881</v>
      </c>
      <c r="I560" s="9" t="s">
        <v>5718</v>
      </c>
      <c r="J560" s="9" t="s">
        <v>5724</v>
      </c>
      <c r="K560" s="9" t="s">
        <v>129</v>
      </c>
      <c r="L560" s="11">
        <v>85029</v>
      </c>
    </row>
    <row r="561" spans="1:12" ht="14" x14ac:dyDescent="0.3">
      <c r="A561" s="9" t="s">
        <v>627</v>
      </c>
      <c r="B561" s="9" t="s">
        <v>5725</v>
      </c>
      <c r="C561" s="9" t="s">
        <v>4432</v>
      </c>
      <c r="D561" s="9" t="s">
        <v>5726</v>
      </c>
      <c r="E561" s="9" t="s">
        <v>5727</v>
      </c>
      <c r="F561" s="9" t="str">
        <f t="shared" si="11"/>
        <v>Candice Watson</v>
      </c>
      <c r="G561" s="9" t="s">
        <v>52</v>
      </c>
      <c r="H561" s="10">
        <v>6239398319</v>
      </c>
      <c r="I561" s="9" t="s">
        <v>5718</v>
      </c>
      <c r="J561" s="9" t="s">
        <v>5728</v>
      </c>
      <c r="K561" s="9" t="s">
        <v>301</v>
      </c>
      <c r="L561" s="11">
        <v>85302</v>
      </c>
    </row>
    <row r="562" spans="1:12" ht="12.65" customHeight="1" x14ac:dyDescent="0.3">
      <c r="A562" s="9" t="s">
        <v>627</v>
      </c>
      <c r="B562" s="9" t="s">
        <v>5729</v>
      </c>
      <c r="C562" s="9" t="s">
        <v>4432</v>
      </c>
      <c r="D562" s="9" t="s">
        <v>5730</v>
      </c>
      <c r="E562" s="9" t="s">
        <v>5731</v>
      </c>
      <c r="F562" s="9" t="str">
        <f t="shared" si="11"/>
        <v>Kellie Rexrode</v>
      </c>
      <c r="G562" s="9" t="s">
        <v>52</v>
      </c>
      <c r="H562" s="10">
        <v>4808356086</v>
      </c>
      <c r="I562" s="9" t="s">
        <v>5718</v>
      </c>
      <c r="J562" s="9" t="s">
        <v>5732</v>
      </c>
      <c r="K562" s="9" t="s">
        <v>320</v>
      </c>
      <c r="L562" s="11">
        <v>85203</v>
      </c>
    </row>
    <row r="563" spans="1:12" ht="12.65" customHeight="1" x14ac:dyDescent="0.3">
      <c r="A563" s="9" t="s">
        <v>627</v>
      </c>
      <c r="B563" s="9" t="s">
        <v>5733</v>
      </c>
      <c r="C563" s="9" t="s">
        <v>4432</v>
      </c>
      <c r="D563" s="9" t="s">
        <v>4905</v>
      </c>
      <c r="E563" s="9" t="s">
        <v>5734</v>
      </c>
      <c r="F563" s="9" t="str">
        <f t="shared" si="11"/>
        <v>Elizabeth Nylin</v>
      </c>
      <c r="G563" s="9" t="s">
        <v>52</v>
      </c>
      <c r="H563" s="10">
        <v>4808393997</v>
      </c>
      <c r="I563" s="9" t="s">
        <v>5718</v>
      </c>
      <c r="J563" s="9" t="s">
        <v>629</v>
      </c>
      <c r="K563" s="9" t="s">
        <v>320</v>
      </c>
      <c r="L563" s="11">
        <v>85210</v>
      </c>
    </row>
    <row r="564" spans="1:12" ht="12.65" customHeight="1" x14ac:dyDescent="0.3">
      <c r="A564" s="9" t="s">
        <v>627</v>
      </c>
      <c r="B564" s="9" t="s">
        <v>5735</v>
      </c>
      <c r="C564" s="9" t="s">
        <v>4432</v>
      </c>
      <c r="D564" s="9" t="s">
        <v>5736</v>
      </c>
      <c r="E564" s="9" t="s">
        <v>4524</v>
      </c>
      <c r="F564" s="9" t="str">
        <f t="shared" si="11"/>
        <v>Jerriko Scott</v>
      </c>
      <c r="G564" s="9" t="s">
        <v>630</v>
      </c>
      <c r="H564" s="10">
        <v>5207443084</v>
      </c>
      <c r="I564" s="9" t="s">
        <v>5718</v>
      </c>
      <c r="J564" s="9" t="s">
        <v>631</v>
      </c>
      <c r="K564" s="9" t="s">
        <v>18</v>
      </c>
      <c r="L564" s="11">
        <v>85741</v>
      </c>
    </row>
    <row r="565" spans="1:12" ht="12.65" customHeight="1" x14ac:dyDescent="0.3">
      <c r="A565" s="9" t="s">
        <v>627</v>
      </c>
      <c r="B565" s="9" t="s">
        <v>5737</v>
      </c>
      <c r="C565" s="9" t="s">
        <v>4432</v>
      </c>
      <c r="D565" s="9" t="s">
        <v>5738</v>
      </c>
      <c r="E565" s="9" t="s">
        <v>5739</v>
      </c>
      <c r="F565" s="9" t="str">
        <f t="shared" si="11"/>
        <v>Aimee Durant</v>
      </c>
      <c r="G565" s="9" t="s">
        <v>52</v>
      </c>
      <c r="H565" s="10">
        <v>5207426298</v>
      </c>
      <c r="I565" s="9" t="s">
        <v>5718</v>
      </c>
      <c r="J565" s="9" t="s">
        <v>5740</v>
      </c>
      <c r="K565" s="9" t="s">
        <v>212</v>
      </c>
      <c r="L565" s="11">
        <v>85737</v>
      </c>
    </row>
    <row r="566" spans="1:12" ht="12.65" customHeight="1" x14ac:dyDescent="0.3">
      <c r="A566" s="9" t="s">
        <v>627</v>
      </c>
      <c r="B566" s="9" t="s">
        <v>5741</v>
      </c>
      <c r="C566" s="9" t="s">
        <v>4432</v>
      </c>
      <c r="D566" s="9" t="s">
        <v>5245</v>
      </c>
      <c r="E566" s="9" t="s">
        <v>5742</v>
      </c>
      <c r="F566" s="9" t="str">
        <f t="shared" si="11"/>
        <v>Sharon Johnson</v>
      </c>
      <c r="G566" s="9" t="s">
        <v>52</v>
      </c>
      <c r="H566" s="10">
        <v>5207228190</v>
      </c>
      <c r="I566" s="9" t="s">
        <v>5718</v>
      </c>
      <c r="J566" s="9" t="s">
        <v>632</v>
      </c>
      <c r="K566" s="9" t="s">
        <v>18</v>
      </c>
      <c r="L566" s="11">
        <v>85710</v>
      </c>
    </row>
    <row r="567" spans="1:12" ht="12.65" customHeight="1" x14ac:dyDescent="0.3">
      <c r="A567" s="9" t="s">
        <v>627</v>
      </c>
      <c r="B567" s="9" t="s">
        <v>5743</v>
      </c>
      <c r="C567" s="9" t="s">
        <v>4432</v>
      </c>
      <c r="D567" s="9" t="s">
        <v>5744</v>
      </c>
      <c r="E567" s="9" t="s">
        <v>5745</v>
      </c>
      <c r="F567" s="9" t="str">
        <f t="shared" si="11"/>
        <v>Gracie Liggans</v>
      </c>
      <c r="G567" s="9" t="s">
        <v>52</v>
      </c>
      <c r="H567" s="10">
        <v>4803964969</v>
      </c>
      <c r="I567" s="9" t="s">
        <v>5718</v>
      </c>
      <c r="J567" s="9" t="s">
        <v>633</v>
      </c>
      <c r="K567" s="9" t="s">
        <v>320</v>
      </c>
      <c r="L567" s="11">
        <v>85209</v>
      </c>
    </row>
    <row r="568" spans="1:12" ht="12.65" customHeight="1" x14ac:dyDescent="0.3">
      <c r="A568" s="9" t="s">
        <v>627</v>
      </c>
      <c r="B568" s="9" t="s">
        <v>5746</v>
      </c>
      <c r="C568" s="9" t="s">
        <v>4432</v>
      </c>
      <c r="D568" s="9" t="s">
        <v>5312</v>
      </c>
      <c r="E568" s="9" t="s">
        <v>5747</v>
      </c>
      <c r="F568" s="9" t="str">
        <f t="shared" si="11"/>
        <v>Sara Capistrant</v>
      </c>
      <c r="G568" s="9" t="s">
        <v>52</v>
      </c>
      <c r="H568" s="10">
        <v>6234929178</v>
      </c>
      <c r="I568" s="9" t="s">
        <v>5718</v>
      </c>
      <c r="J568" s="9" t="s">
        <v>634</v>
      </c>
      <c r="K568" s="9" t="s">
        <v>301</v>
      </c>
      <c r="L568" s="11">
        <v>85308</v>
      </c>
    </row>
    <row r="569" spans="1:12" ht="12.65" customHeight="1" x14ac:dyDescent="0.3">
      <c r="A569" s="9" t="s">
        <v>627</v>
      </c>
      <c r="B569" s="9" t="s">
        <v>5748</v>
      </c>
      <c r="C569" s="9" t="s">
        <v>4432</v>
      </c>
      <c r="D569" s="9" t="s">
        <v>4614</v>
      </c>
      <c r="E569" s="9" t="s">
        <v>5749</v>
      </c>
      <c r="F569" s="9" t="str">
        <f t="shared" si="11"/>
        <v>Maria Melendez</v>
      </c>
      <c r="G569" s="9" t="s">
        <v>52</v>
      </c>
      <c r="H569" s="10">
        <v>6235351195</v>
      </c>
      <c r="I569" s="9" t="s">
        <v>5718</v>
      </c>
      <c r="J569" s="9" t="s">
        <v>5750</v>
      </c>
      <c r="K569" s="9" t="s">
        <v>635</v>
      </c>
      <c r="L569" s="11">
        <v>85395</v>
      </c>
    </row>
    <row r="570" spans="1:12" ht="12.65" customHeight="1" x14ac:dyDescent="0.3">
      <c r="A570" s="9" t="s">
        <v>627</v>
      </c>
      <c r="B570" s="9" t="s">
        <v>5751</v>
      </c>
      <c r="C570" s="9" t="s">
        <v>4432</v>
      </c>
      <c r="D570" s="9" t="s">
        <v>5752</v>
      </c>
      <c r="E570" s="9" t="s">
        <v>5753</v>
      </c>
      <c r="F570" s="9" t="str">
        <f t="shared" si="11"/>
        <v>Kelly Lister</v>
      </c>
      <c r="G570" s="9" t="s">
        <v>52</v>
      </c>
      <c r="H570" s="10">
        <v>6022373567</v>
      </c>
      <c r="I570" s="9" t="s">
        <v>5718</v>
      </c>
      <c r="J570" s="9" t="s">
        <v>5754</v>
      </c>
      <c r="K570" s="9" t="s">
        <v>636</v>
      </c>
      <c r="L570" s="11">
        <v>85339</v>
      </c>
    </row>
    <row r="571" spans="1:12" ht="12.65" customHeight="1" x14ac:dyDescent="0.3">
      <c r="A571" s="9" t="s">
        <v>627</v>
      </c>
      <c r="B571" s="9" t="s">
        <v>5755</v>
      </c>
      <c r="C571" s="9" t="s">
        <v>4432</v>
      </c>
      <c r="D571" s="9" t="s">
        <v>5501</v>
      </c>
      <c r="E571" s="9" t="s">
        <v>5756</v>
      </c>
      <c r="F571" s="9" t="str">
        <f t="shared" si="11"/>
        <v>Josephine Vega</v>
      </c>
      <c r="G571" s="9" t="s">
        <v>52</v>
      </c>
      <c r="H571" s="10">
        <v>6238820870</v>
      </c>
      <c r="I571" s="9" t="s">
        <v>5718</v>
      </c>
      <c r="J571" s="9" t="s">
        <v>5757</v>
      </c>
      <c r="K571" s="9" t="s">
        <v>635</v>
      </c>
      <c r="L571" s="11">
        <v>85338</v>
      </c>
    </row>
    <row r="572" spans="1:12" ht="12.65" customHeight="1" x14ac:dyDescent="0.3">
      <c r="A572" s="9" t="s">
        <v>627</v>
      </c>
      <c r="B572" s="9" t="s">
        <v>5758</v>
      </c>
      <c r="C572" s="9" t="s">
        <v>4432</v>
      </c>
      <c r="D572" s="9" t="s">
        <v>4506</v>
      </c>
      <c r="E572" s="9" t="s">
        <v>5759</v>
      </c>
      <c r="F572" s="9" t="str">
        <f t="shared" si="11"/>
        <v>Brienne Munden</v>
      </c>
      <c r="G572" s="9" t="s">
        <v>52</v>
      </c>
      <c r="H572" s="10">
        <v>4809861088</v>
      </c>
      <c r="I572" s="9" t="s">
        <v>5718</v>
      </c>
      <c r="J572" s="9" t="s">
        <v>637</v>
      </c>
      <c r="K572" s="9" t="s">
        <v>320</v>
      </c>
      <c r="L572" s="11">
        <v>85212</v>
      </c>
    </row>
    <row r="573" spans="1:12" ht="12.65" customHeight="1" x14ac:dyDescent="0.3">
      <c r="A573" s="9" t="s">
        <v>627</v>
      </c>
      <c r="B573" s="9" t="s">
        <v>5760</v>
      </c>
      <c r="C573" s="9" t="s">
        <v>4432</v>
      </c>
      <c r="D573" s="9" t="s">
        <v>4455</v>
      </c>
      <c r="E573" s="9" t="s">
        <v>5761</v>
      </c>
      <c r="F573" s="9" t="str">
        <f t="shared" si="11"/>
        <v>Christine Hanafi</v>
      </c>
      <c r="G573" s="9" t="s">
        <v>52</v>
      </c>
      <c r="H573" s="10">
        <v>6239751592</v>
      </c>
      <c r="I573" s="9" t="s">
        <v>5718</v>
      </c>
      <c r="J573" s="9" t="s">
        <v>638</v>
      </c>
      <c r="K573" s="9" t="s">
        <v>424</v>
      </c>
      <c r="L573" s="11">
        <v>85374</v>
      </c>
    </row>
    <row r="574" spans="1:12" ht="12.65" customHeight="1" x14ac:dyDescent="0.3">
      <c r="A574" s="9" t="s">
        <v>627</v>
      </c>
      <c r="B574" s="9" t="s">
        <v>5762</v>
      </c>
      <c r="C574" s="9" t="s">
        <v>4432</v>
      </c>
      <c r="D574" s="9" t="s">
        <v>5763</v>
      </c>
      <c r="E574" s="9" t="s">
        <v>5764</v>
      </c>
      <c r="F574" s="9" t="str">
        <f t="shared" si="11"/>
        <v>Denise Langlois</v>
      </c>
      <c r="G574" s="9" t="s">
        <v>52</v>
      </c>
      <c r="H574" s="10">
        <v>4807865125</v>
      </c>
      <c r="I574" s="9" t="s">
        <v>5718</v>
      </c>
      <c r="J574" s="9" t="s">
        <v>639</v>
      </c>
      <c r="K574" s="9" t="s">
        <v>401</v>
      </c>
      <c r="L574" s="11">
        <v>85286</v>
      </c>
    </row>
    <row r="575" spans="1:12" ht="12.65" customHeight="1" x14ac:dyDescent="0.3">
      <c r="A575" s="9" t="s">
        <v>627</v>
      </c>
      <c r="B575" s="9" t="s">
        <v>5765</v>
      </c>
      <c r="C575" s="9" t="s">
        <v>4432</v>
      </c>
      <c r="D575" s="9" t="s">
        <v>4544</v>
      </c>
      <c r="E575" s="9" t="s">
        <v>5766</v>
      </c>
      <c r="F575" s="9" t="str">
        <f t="shared" si="11"/>
        <v>Amanda Banks-Rickert</v>
      </c>
      <c r="G575" s="9" t="s">
        <v>52</v>
      </c>
      <c r="H575" s="10">
        <v>4802795106</v>
      </c>
      <c r="I575" s="9" t="s">
        <v>5718</v>
      </c>
      <c r="J575" s="9" t="s">
        <v>5767</v>
      </c>
      <c r="K575" s="9" t="s">
        <v>403</v>
      </c>
      <c r="L575" s="11">
        <v>85297</v>
      </c>
    </row>
    <row r="576" spans="1:12" ht="12.65" customHeight="1" x14ac:dyDescent="0.3">
      <c r="A576" s="9" t="s">
        <v>627</v>
      </c>
      <c r="B576" s="9" t="s">
        <v>5768</v>
      </c>
      <c r="C576" s="9" t="s">
        <v>4432</v>
      </c>
      <c r="D576" s="9" t="s">
        <v>5769</v>
      </c>
      <c r="E576" s="9" t="s">
        <v>5770</v>
      </c>
      <c r="F576" s="9" t="str">
        <f t="shared" si="11"/>
        <v>Rachelle Harris</v>
      </c>
      <c r="G576" s="9" t="s">
        <v>52</v>
      </c>
      <c r="H576" s="10">
        <v>4809614741</v>
      </c>
      <c r="I576" s="9" t="s">
        <v>5718</v>
      </c>
      <c r="J576" s="9" t="s">
        <v>5771</v>
      </c>
      <c r="K576" s="9" t="s">
        <v>401</v>
      </c>
      <c r="L576" s="11">
        <v>85226</v>
      </c>
    </row>
    <row r="577" spans="1:12" ht="12.65" customHeight="1" x14ac:dyDescent="0.3">
      <c r="A577" s="9" t="s">
        <v>627</v>
      </c>
      <c r="B577" s="9" t="s">
        <v>5772</v>
      </c>
      <c r="C577" s="9" t="s">
        <v>4432</v>
      </c>
      <c r="D577" s="9" t="s">
        <v>5773</v>
      </c>
      <c r="E577" s="9" t="s">
        <v>5756</v>
      </c>
      <c r="F577" s="9" t="str">
        <f t="shared" si="11"/>
        <v>Christi Vega</v>
      </c>
      <c r="G577" s="9" t="s">
        <v>52</v>
      </c>
      <c r="H577" s="10">
        <v>4807599879</v>
      </c>
      <c r="I577" s="9" t="s">
        <v>5718</v>
      </c>
      <c r="J577" s="9" t="s">
        <v>640</v>
      </c>
      <c r="K577" s="9" t="s">
        <v>129</v>
      </c>
      <c r="L577" s="11">
        <v>85044</v>
      </c>
    </row>
    <row r="578" spans="1:12" ht="12.65" customHeight="1" x14ac:dyDescent="0.3">
      <c r="A578" s="9" t="s">
        <v>627</v>
      </c>
      <c r="B578" s="9" t="s">
        <v>5774</v>
      </c>
      <c r="C578" s="9" t="s">
        <v>4432</v>
      </c>
      <c r="D578" s="9" t="s">
        <v>5775</v>
      </c>
      <c r="E578" s="9" t="s">
        <v>5776</v>
      </c>
      <c r="F578" s="9" t="str">
        <f t="shared" si="11"/>
        <v>Shamekia Anderson</v>
      </c>
      <c r="G578" s="9" t="s">
        <v>52</v>
      </c>
      <c r="H578" s="10">
        <v>4807861923</v>
      </c>
      <c r="I578" s="9" t="s">
        <v>5718</v>
      </c>
      <c r="J578" s="9" t="s">
        <v>641</v>
      </c>
      <c r="K578" s="9" t="s">
        <v>401</v>
      </c>
      <c r="L578" s="11">
        <v>85248</v>
      </c>
    </row>
    <row r="579" spans="1:12" ht="12.65" customHeight="1" x14ac:dyDescent="0.3">
      <c r="A579" s="9" t="s">
        <v>627</v>
      </c>
      <c r="B579" s="9" t="s">
        <v>5777</v>
      </c>
      <c r="C579" s="9" t="s">
        <v>4432</v>
      </c>
      <c r="D579" s="9" t="s">
        <v>5778</v>
      </c>
      <c r="E579" s="9" t="s">
        <v>5779</v>
      </c>
      <c r="F579" s="9" t="str">
        <f t="shared" si="11"/>
        <v>Jamie Dickson</v>
      </c>
      <c r="G579" s="9" t="s">
        <v>52</v>
      </c>
      <c r="H579" s="10">
        <v>6235617757</v>
      </c>
      <c r="I579" s="9" t="s">
        <v>5718</v>
      </c>
      <c r="J579" s="9" t="s">
        <v>5780</v>
      </c>
      <c r="K579" s="9" t="s">
        <v>301</v>
      </c>
      <c r="L579" s="11">
        <v>85308</v>
      </c>
    </row>
    <row r="580" spans="1:12" ht="12.65" customHeight="1" x14ac:dyDescent="0.3">
      <c r="A580" s="9" t="s">
        <v>5781</v>
      </c>
      <c r="B580" s="9" t="s">
        <v>959</v>
      </c>
      <c r="C580" s="9" t="s">
        <v>4432</v>
      </c>
      <c r="D580" s="9" t="s">
        <v>4982</v>
      </c>
      <c r="E580" s="9" t="s">
        <v>4729</v>
      </c>
      <c r="F580" s="9" t="str">
        <f t="shared" si="11"/>
        <v>Sonia Pacheco</v>
      </c>
      <c r="G580" s="9" t="s">
        <v>297</v>
      </c>
      <c r="H580" s="10">
        <v>4806490390</v>
      </c>
      <c r="I580" s="9" t="s">
        <v>5782</v>
      </c>
      <c r="J580" s="9" t="s">
        <v>960</v>
      </c>
      <c r="K580" s="9" t="s">
        <v>320</v>
      </c>
      <c r="L580" s="11">
        <v>85201</v>
      </c>
    </row>
    <row r="581" spans="1:12" ht="12.65" customHeight="1" x14ac:dyDescent="0.3">
      <c r="A581" s="9" t="s">
        <v>1525</v>
      </c>
      <c r="B581" s="9" t="s">
        <v>1526</v>
      </c>
      <c r="C581" s="9" t="s">
        <v>4432</v>
      </c>
      <c r="D581" s="9" t="s">
        <v>4439</v>
      </c>
      <c r="E581" s="9" t="s">
        <v>4974</v>
      </c>
      <c r="F581" s="9" t="str">
        <f t="shared" si="11"/>
        <v>Sandra Guerrero</v>
      </c>
      <c r="G581" s="9" t="s">
        <v>483</v>
      </c>
      <c r="H581" s="10">
        <v>6237552420</v>
      </c>
      <c r="I581" s="9" t="s">
        <v>1527</v>
      </c>
      <c r="J581" s="9" t="s">
        <v>1528</v>
      </c>
      <c r="K581" s="9" t="s">
        <v>636</v>
      </c>
      <c r="L581" s="11">
        <v>85339</v>
      </c>
    </row>
    <row r="582" spans="1:12" ht="12.65" customHeight="1" x14ac:dyDescent="0.3">
      <c r="A582" s="9" t="s">
        <v>1061</v>
      </c>
      <c r="B582" s="9" t="s">
        <v>5783</v>
      </c>
      <c r="C582" s="9" t="s">
        <v>4432</v>
      </c>
      <c r="D582" s="9" t="s">
        <v>5784</v>
      </c>
      <c r="E582" s="9" t="s">
        <v>5785</v>
      </c>
      <c r="F582" s="9" t="str">
        <f t="shared" si="11"/>
        <v>Jeannette Russell</v>
      </c>
      <c r="G582" s="9" t="s">
        <v>297</v>
      </c>
      <c r="H582" s="10">
        <v>6026827968</v>
      </c>
      <c r="I582" s="9" t="s">
        <v>5786</v>
      </c>
      <c r="J582" s="9" t="s">
        <v>5787</v>
      </c>
      <c r="K582" s="9" t="s">
        <v>129</v>
      </c>
      <c r="L582" s="11">
        <v>85041</v>
      </c>
    </row>
    <row r="583" spans="1:12" ht="12.65" customHeight="1" x14ac:dyDescent="0.3">
      <c r="A583" s="9" t="s">
        <v>2715</v>
      </c>
      <c r="B583" s="9" t="s">
        <v>2736</v>
      </c>
      <c r="C583" s="9" t="s">
        <v>4433</v>
      </c>
      <c r="D583" s="9" t="s">
        <v>4914</v>
      </c>
      <c r="E583" s="9" t="s">
        <v>5788</v>
      </c>
      <c r="F583" s="9" t="str">
        <f t="shared" ref="F583:F646" si="12">D583&amp;" "&amp;E583</f>
        <v>Tonya Green</v>
      </c>
      <c r="G583" s="9" t="s">
        <v>2584</v>
      </c>
      <c r="H583" s="10">
        <v>9287536190</v>
      </c>
      <c r="I583" s="9" t="s">
        <v>2719</v>
      </c>
      <c r="J583" s="9" t="s">
        <v>2737</v>
      </c>
      <c r="K583" s="9" t="s">
        <v>693</v>
      </c>
      <c r="L583" s="11" t="str">
        <f>"86401"</f>
        <v>86401</v>
      </c>
    </row>
    <row r="584" spans="1:12" ht="12.65" customHeight="1" x14ac:dyDescent="0.3">
      <c r="A584" s="9" t="s">
        <v>2715</v>
      </c>
      <c r="B584" s="9" t="s">
        <v>2730</v>
      </c>
      <c r="C584" s="9" t="s">
        <v>4433</v>
      </c>
      <c r="D584" s="9" t="s">
        <v>4914</v>
      </c>
      <c r="E584" s="9" t="s">
        <v>5788</v>
      </c>
      <c r="F584" s="9" t="str">
        <f t="shared" si="12"/>
        <v>Tonya Green</v>
      </c>
      <c r="G584" s="9" t="s">
        <v>2584</v>
      </c>
      <c r="H584" s="10">
        <v>9287536190</v>
      </c>
      <c r="I584" s="9" t="s">
        <v>2719</v>
      </c>
      <c r="J584" s="9" t="s">
        <v>2731</v>
      </c>
      <c r="K584" s="9" t="s">
        <v>693</v>
      </c>
      <c r="L584" s="11" t="str">
        <f>"86401"</f>
        <v>86401</v>
      </c>
    </row>
    <row r="585" spans="1:12" ht="12.65" customHeight="1" x14ac:dyDescent="0.3">
      <c r="A585" s="9" t="s">
        <v>2715</v>
      </c>
      <c r="B585" s="9" t="s">
        <v>2722</v>
      </c>
      <c r="C585" s="9" t="s">
        <v>4433</v>
      </c>
      <c r="D585" s="9" t="s">
        <v>4914</v>
      </c>
      <c r="E585" s="9" t="s">
        <v>5788</v>
      </c>
      <c r="F585" s="9" t="str">
        <f t="shared" si="12"/>
        <v>Tonya Green</v>
      </c>
      <c r="G585" s="9" t="s">
        <v>2584</v>
      </c>
      <c r="H585" s="10">
        <v>9287536190</v>
      </c>
      <c r="I585" s="9" t="s">
        <v>2719</v>
      </c>
      <c r="J585" s="9" t="s">
        <v>705</v>
      </c>
      <c r="K585" s="9" t="s">
        <v>693</v>
      </c>
      <c r="L585" s="11" t="str">
        <f>"86409"</f>
        <v>86409</v>
      </c>
    </row>
    <row r="586" spans="1:12" ht="12.65" customHeight="1" x14ac:dyDescent="0.3">
      <c r="A586" s="9" t="s">
        <v>2715</v>
      </c>
      <c r="B586" s="9" t="s">
        <v>2034</v>
      </c>
      <c r="C586" s="9" t="s">
        <v>4433</v>
      </c>
      <c r="D586" s="9" t="s">
        <v>4914</v>
      </c>
      <c r="E586" s="9" t="s">
        <v>5788</v>
      </c>
      <c r="F586" s="9" t="str">
        <f t="shared" si="12"/>
        <v>Tonya Green</v>
      </c>
      <c r="G586" s="9" t="s">
        <v>2584</v>
      </c>
      <c r="H586" s="10">
        <v>9287536190</v>
      </c>
      <c r="I586" s="9" t="s">
        <v>2719</v>
      </c>
      <c r="J586" s="9" t="s">
        <v>2720</v>
      </c>
      <c r="K586" s="9" t="s">
        <v>711</v>
      </c>
      <c r="L586" s="11" t="str">
        <f>"86413"</f>
        <v>86413</v>
      </c>
    </row>
    <row r="587" spans="1:12" ht="12.65" customHeight="1" x14ac:dyDescent="0.3">
      <c r="A587" s="9" t="s">
        <v>2715</v>
      </c>
      <c r="B587" s="9" t="s">
        <v>2738</v>
      </c>
      <c r="C587" s="9" t="s">
        <v>4433</v>
      </c>
      <c r="D587" s="9" t="s">
        <v>4914</v>
      </c>
      <c r="E587" s="9" t="s">
        <v>5788</v>
      </c>
      <c r="F587" s="9" t="str">
        <f t="shared" si="12"/>
        <v>Tonya Green</v>
      </c>
      <c r="G587" s="9" t="s">
        <v>2584</v>
      </c>
      <c r="H587" s="10">
        <v>9287536190</v>
      </c>
      <c r="I587" s="9" t="s">
        <v>2719</v>
      </c>
      <c r="J587" s="9" t="s">
        <v>2739</v>
      </c>
      <c r="K587" s="9" t="s">
        <v>2740</v>
      </c>
      <c r="L587" s="11" t="str">
        <f>"86441"</f>
        <v>86441</v>
      </c>
    </row>
    <row r="588" spans="1:12" ht="12.65" customHeight="1" x14ac:dyDescent="0.3">
      <c r="A588" s="9" t="s">
        <v>2715</v>
      </c>
      <c r="B588" s="9" t="s">
        <v>2728</v>
      </c>
      <c r="C588" s="9" t="s">
        <v>4433</v>
      </c>
      <c r="D588" s="9" t="s">
        <v>4914</v>
      </c>
      <c r="E588" s="9" t="s">
        <v>5788</v>
      </c>
      <c r="F588" s="9" t="str">
        <f t="shared" si="12"/>
        <v>Tonya Green</v>
      </c>
      <c r="G588" s="9" t="s">
        <v>2584</v>
      </c>
      <c r="H588" s="10">
        <v>9287536190</v>
      </c>
      <c r="I588" s="9" t="s">
        <v>2719</v>
      </c>
      <c r="J588" s="9" t="s">
        <v>2729</v>
      </c>
      <c r="K588" s="9" t="s">
        <v>693</v>
      </c>
      <c r="L588" s="11" t="str">
        <f>"86409"</f>
        <v>86409</v>
      </c>
    </row>
    <row r="589" spans="1:12" ht="12.65" customHeight="1" x14ac:dyDescent="0.3">
      <c r="A589" s="9" t="s">
        <v>2715</v>
      </c>
      <c r="B589" s="9" t="s">
        <v>1981</v>
      </c>
      <c r="C589" s="9" t="s">
        <v>4433</v>
      </c>
      <c r="D589" s="9" t="s">
        <v>4914</v>
      </c>
      <c r="E589" s="9" t="s">
        <v>5788</v>
      </c>
      <c r="F589" s="9" t="str">
        <f t="shared" si="12"/>
        <v>Tonya Green</v>
      </c>
      <c r="G589" s="9" t="s">
        <v>2584</v>
      </c>
      <c r="H589" s="10">
        <v>9287536190</v>
      </c>
      <c r="I589" s="9" t="s">
        <v>2719</v>
      </c>
      <c r="J589" s="9" t="s">
        <v>2724</v>
      </c>
      <c r="K589" s="9" t="s">
        <v>693</v>
      </c>
      <c r="L589" s="11" t="str">
        <f>"86401"</f>
        <v>86401</v>
      </c>
    </row>
    <row r="590" spans="1:12" ht="12.65" customHeight="1" x14ac:dyDescent="0.3">
      <c r="A590" s="9" t="s">
        <v>2715</v>
      </c>
      <c r="B590" s="9" t="s">
        <v>5789</v>
      </c>
      <c r="C590" s="9" t="s">
        <v>4433</v>
      </c>
      <c r="D590" s="9" t="s">
        <v>4914</v>
      </c>
      <c r="E590" s="9" t="s">
        <v>5788</v>
      </c>
      <c r="F590" s="9" t="str">
        <f t="shared" si="12"/>
        <v>Tonya Green</v>
      </c>
      <c r="G590" s="9" t="s">
        <v>2584</v>
      </c>
      <c r="H590" s="10">
        <v>9287536190</v>
      </c>
      <c r="I590" s="9" t="s">
        <v>2719</v>
      </c>
      <c r="J590" s="9" t="s">
        <v>5790</v>
      </c>
      <c r="K590" s="9" t="s">
        <v>693</v>
      </c>
      <c r="L590" s="11" t="str">
        <f>"86409"</f>
        <v>86409</v>
      </c>
    </row>
    <row r="591" spans="1:12" ht="12.65" customHeight="1" x14ac:dyDescent="0.3">
      <c r="A591" s="9" t="s">
        <v>469</v>
      </c>
      <c r="B591" s="9" t="s">
        <v>469</v>
      </c>
      <c r="C591" s="9" t="s">
        <v>4432</v>
      </c>
      <c r="D591" s="9" t="s">
        <v>5752</v>
      </c>
      <c r="E591" s="9" t="s">
        <v>5791</v>
      </c>
      <c r="F591" s="9" t="str">
        <f t="shared" si="12"/>
        <v>Kelly McCready</v>
      </c>
      <c r="G591" s="9" t="s">
        <v>470</v>
      </c>
      <c r="H591" s="10">
        <v>9286362717</v>
      </c>
      <c r="I591" s="9" t="s">
        <v>471</v>
      </c>
      <c r="J591" s="9" t="s">
        <v>472</v>
      </c>
      <c r="K591" s="9" t="s">
        <v>129</v>
      </c>
      <c r="L591" s="11">
        <v>85016</v>
      </c>
    </row>
    <row r="592" spans="1:12" ht="12.65" customHeight="1" x14ac:dyDescent="0.3">
      <c r="A592" s="9" t="s">
        <v>902</v>
      </c>
      <c r="B592" s="9" t="s">
        <v>5792</v>
      </c>
      <c r="C592" s="9" t="s">
        <v>4432</v>
      </c>
      <c r="D592" s="9" t="s">
        <v>5793</v>
      </c>
      <c r="E592" s="9" t="s">
        <v>5794</v>
      </c>
      <c r="F592" s="9" t="str">
        <f t="shared" si="12"/>
        <v>luz andraux</v>
      </c>
      <c r="G592" s="9" t="s">
        <v>903</v>
      </c>
      <c r="H592" s="10">
        <v>5204060274</v>
      </c>
      <c r="I592" s="9" t="s">
        <v>904</v>
      </c>
      <c r="J592" s="9" t="s">
        <v>905</v>
      </c>
      <c r="K592" s="9" t="s">
        <v>4760</v>
      </c>
      <c r="L592" s="11">
        <v>85711</v>
      </c>
    </row>
    <row r="593" spans="1:12" ht="12.65" customHeight="1" x14ac:dyDescent="0.3">
      <c r="A593" s="9" t="s">
        <v>945</v>
      </c>
      <c r="B593" s="9" t="s">
        <v>945</v>
      </c>
      <c r="C593" s="9" t="s">
        <v>4432</v>
      </c>
      <c r="D593" s="9" t="s">
        <v>5795</v>
      </c>
      <c r="E593" s="9" t="s">
        <v>5796</v>
      </c>
      <c r="F593" s="9" t="str">
        <f t="shared" si="12"/>
        <v>Hermelinda Prado</v>
      </c>
      <c r="G593" s="9" t="s">
        <v>297</v>
      </c>
      <c r="H593" s="10">
        <v>6238157334</v>
      </c>
      <c r="I593" s="9" t="s">
        <v>5797</v>
      </c>
      <c r="J593" s="9" t="s">
        <v>946</v>
      </c>
      <c r="K593" s="9" t="s">
        <v>358</v>
      </c>
      <c r="L593" s="11">
        <v>85335</v>
      </c>
    </row>
    <row r="594" spans="1:12" ht="12.65" customHeight="1" x14ac:dyDescent="0.3">
      <c r="A594" s="9" t="s">
        <v>5798</v>
      </c>
      <c r="B594" s="9" t="s">
        <v>5799</v>
      </c>
      <c r="C594" s="9" t="s">
        <v>4432</v>
      </c>
      <c r="D594" s="9" t="s">
        <v>4965</v>
      </c>
      <c r="E594" s="9" t="s">
        <v>4480</v>
      </c>
      <c r="F594" s="9" t="str">
        <f t="shared" si="12"/>
        <v>Angelica Sanchez</v>
      </c>
      <c r="G594" s="9" t="s">
        <v>297</v>
      </c>
      <c r="H594" s="10">
        <v>6233027150</v>
      </c>
      <c r="I594" s="9" t="s">
        <v>5800</v>
      </c>
      <c r="J594" s="9" t="s">
        <v>5801</v>
      </c>
      <c r="K594" s="9" t="s">
        <v>301</v>
      </c>
      <c r="L594" s="11">
        <v>85301</v>
      </c>
    </row>
    <row r="595" spans="1:12" ht="12.65" customHeight="1" x14ac:dyDescent="0.3">
      <c r="A595" s="9" t="s">
        <v>5802</v>
      </c>
      <c r="B595" s="9" t="s">
        <v>5803</v>
      </c>
      <c r="C595" s="9" t="s">
        <v>4433</v>
      </c>
      <c r="D595" s="9" t="s">
        <v>5804</v>
      </c>
      <c r="E595" s="9" t="s">
        <v>5805</v>
      </c>
      <c r="F595" s="9" t="str">
        <f t="shared" si="12"/>
        <v>Anne Taffe</v>
      </c>
      <c r="G595" s="9" t="s">
        <v>5806</v>
      </c>
      <c r="H595" s="10">
        <v>9288545413</v>
      </c>
      <c r="I595" s="9" t="s">
        <v>5807</v>
      </c>
      <c r="J595" s="9" t="s">
        <v>5808</v>
      </c>
      <c r="K595" s="9" t="s">
        <v>689</v>
      </c>
      <c r="L595" s="11" t="str">
        <f>"86403"</f>
        <v>86403</v>
      </c>
    </row>
    <row r="596" spans="1:12" ht="12.65" customHeight="1" x14ac:dyDescent="0.3">
      <c r="A596" s="9" t="s">
        <v>5802</v>
      </c>
      <c r="B596" s="9" t="s">
        <v>5809</v>
      </c>
      <c r="C596" s="9" t="s">
        <v>4433</v>
      </c>
      <c r="D596" s="9" t="s">
        <v>5804</v>
      </c>
      <c r="E596" s="9" t="s">
        <v>5805</v>
      </c>
      <c r="F596" s="9" t="str">
        <f t="shared" si="12"/>
        <v>Anne Taffe</v>
      </c>
      <c r="G596" s="9" t="s">
        <v>5806</v>
      </c>
      <c r="H596" s="10">
        <v>9288545413</v>
      </c>
      <c r="I596" s="9" t="s">
        <v>5807</v>
      </c>
      <c r="J596" s="9" t="s">
        <v>5810</v>
      </c>
      <c r="K596" s="9" t="s">
        <v>689</v>
      </c>
      <c r="L596" s="11" t="str">
        <f>"86404"</f>
        <v>86404</v>
      </c>
    </row>
    <row r="597" spans="1:12" ht="12.65" customHeight="1" x14ac:dyDescent="0.3">
      <c r="A597" s="9" t="s">
        <v>5802</v>
      </c>
      <c r="B597" s="9" t="s">
        <v>5811</v>
      </c>
      <c r="C597" s="9" t="s">
        <v>4433</v>
      </c>
      <c r="D597" s="9" t="s">
        <v>5804</v>
      </c>
      <c r="E597" s="9" t="s">
        <v>5805</v>
      </c>
      <c r="F597" s="9" t="str">
        <f t="shared" si="12"/>
        <v>Anne Taffe</v>
      </c>
      <c r="G597" s="9" t="s">
        <v>5806</v>
      </c>
      <c r="H597" s="10">
        <v>9288545413</v>
      </c>
      <c r="I597" s="9" t="s">
        <v>5807</v>
      </c>
      <c r="J597" s="9" t="s">
        <v>5812</v>
      </c>
      <c r="K597" s="9" t="s">
        <v>689</v>
      </c>
      <c r="L597" s="11" t="str">
        <f>"86404"</f>
        <v>86404</v>
      </c>
    </row>
    <row r="598" spans="1:12" ht="12.65" customHeight="1" x14ac:dyDescent="0.3">
      <c r="A598" s="9" t="s">
        <v>856</v>
      </c>
      <c r="B598" s="9" t="s">
        <v>5813</v>
      </c>
      <c r="C598" s="9" t="s">
        <v>4432</v>
      </c>
      <c r="D598" s="9" t="s">
        <v>5814</v>
      </c>
      <c r="E598" s="9" t="s">
        <v>5815</v>
      </c>
      <c r="F598" s="9" t="str">
        <f t="shared" si="12"/>
        <v>Mindy Duffy</v>
      </c>
      <c r="G598" s="9" t="s">
        <v>297</v>
      </c>
      <c r="H598" s="10">
        <v>5207220857</v>
      </c>
      <c r="I598" s="9" t="s">
        <v>857</v>
      </c>
      <c r="J598" s="9" t="s">
        <v>858</v>
      </c>
      <c r="K598" s="9" t="s">
        <v>18</v>
      </c>
      <c r="L598" s="11">
        <v>85730</v>
      </c>
    </row>
    <row r="599" spans="1:12" ht="12.65" customHeight="1" x14ac:dyDescent="0.3">
      <c r="A599" s="9" t="s">
        <v>856</v>
      </c>
      <c r="B599" s="9" t="s">
        <v>5816</v>
      </c>
      <c r="C599" s="9" t="s">
        <v>4432</v>
      </c>
      <c r="D599" s="9" t="s">
        <v>5817</v>
      </c>
      <c r="E599" s="9" t="s">
        <v>4903</v>
      </c>
      <c r="F599" s="9" t="str">
        <f t="shared" si="12"/>
        <v>Grace Garcia</v>
      </c>
      <c r="G599" s="9" t="s">
        <v>297</v>
      </c>
      <c r="H599" s="10">
        <v>5207956781</v>
      </c>
      <c r="I599" s="9" t="s">
        <v>859</v>
      </c>
      <c r="J599" s="9" t="s">
        <v>860</v>
      </c>
      <c r="K599" s="9" t="s">
        <v>18</v>
      </c>
      <c r="L599" s="11">
        <v>85719</v>
      </c>
    </row>
    <row r="600" spans="1:12" ht="12.65" customHeight="1" x14ac:dyDescent="0.3">
      <c r="A600" s="9" t="s">
        <v>856</v>
      </c>
      <c r="B600" s="9" t="s">
        <v>5818</v>
      </c>
      <c r="C600" s="9" t="s">
        <v>4432</v>
      </c>
      <c r="D600" s="9" t="s">
        <v>5819</v>
      </c>
      <c r="E600" s="9" t="s">
        <v>5820</v>
      </c>
      <c r="F600" s="9" t="str">
        <f t="shared" si="12"/>
        <v>Julie Gutierrez</v>
      </c>
      <c r="G600" s="9" t="s">
        <v>297</v>
      </c>
      <c r="H600" s="10">
        <v>5205730567</v>
      </c>
      <c r="I600" s="9" t="s">
        <v>861</v>
      </c>
      <c r="J600" s="9" t="s">
        <v>862</v>
      </c>
      <c r="K600" s="9" t="s">
        <v>18</v>
      </c>
      <c r="L600" s="11">
        <v>85746</v>
      </c>
    </row>
    <row r="601" spans="1:12" ht="12.65" customHeight="1" x14ac:dyDescent="0.3">
      <c r="A601" s="9" t="s">
        <v>856</v>
      </c>
      <c r="B601" s="9" t="s">
        <v>5821</v>
      </c>
      <c r="C601" s="9" t="s">
        <v>4432</v>
      </c>
      <c r="D601" s="9" t="s">
        <v>5822</v>
      </c>
      <c r="E601" s="9" t="s">
        <v>5823</v>
      </c>
      <c r="F601" s="9" t="str">
        <f t="shared" si="12"/>
        <v>Delia Riffle</v>
      </c>
      <c r="G601" s="9" t="s">
        <v>297</v>
      </c>
      <c r="H601" s="10">
        <v>5202989203</v>
      </c>
      <c r="I601" s="9" t="s">
        <v>863</v>
      </c>
      <c r="J601" s="9" t="s">
        <v>864</v>
      </c>
      <c r="K601" s="9" t="s">
        <v>18</v>
      </c>
      <c r="L601" s="11">
        <v>85715</v>
      </c>
    </row>
    <row r="602" spans="1:12" ht="12.65" customHeight="1" x14ac:dyDescent="0.3">
      <c r="A602" s="9" t="s">
        <v>856</v>
      </c>
      <c r="B602" s="9" t="s">
        <v>5824</v>
      </c>
      <c r="C602" s="9" t="s">
        <v>4432</v>
      </c>
      <c r="D602" s="9" t="s">
        <v>5825</v>
      </c>
      <c r="E602" s="9" t="s">
        <v>5826</v>
      </c>
      <c r="F602" s="9" t="str">
        <f t="shared" si="12"/>
        <v>Christie McGrath</v>
      </c>
      <c r="G602" s="9" t="s">
        <v>297</v>
      </c>
      <c r="H602" s="10">
        <v>5207491178</v>
      </c>
      <c r="I602" s="9" t="s">
        <v>865</v>
      </c>
      <c r="J602" s="9" t="s">
        <v>866</v>
      </c>
      <c r="K602" s="9" t="s">
        <v>18</v>
      </c>
      <c r="L602" s="11">
        <v>85749</v>
      </c>
    </row>
    <row r="603" spans="1:12" ht="12.65" customHeight="1" x14ac:dyDescent="0.3">
      <c r="A603" s="9" t="s">
        <v>856</v>
      </c>
      <c r="B603" s="9" t="s">
        <v>5827</v>
      </c>
      <c r="C603" s="9" t="s">
        <v>4432</v>
      </c>
      <c r="D603" s="9" t="s">
        <v>5819</v>
      </c>
      <c r="E603" s="9" t="s">
        <v>5828</v>
      </c>
      <c r="F603" s="9" t="str">
        <f t="shared" si="12"/>
        <v>Julie Mihoki</v>
      </c>
      <c r="G603" s="9" t="s">
        <v>297</v>
      </c>
      <c r="H603" s="10">
        <v>5207444992</v>
      </c>
      <c r="I603" s="9" t="s">
        <v>867</v>
      </c>
      <c r="J603" s="9" t="s">
        <v>868</v>
      </c>
      <c r="K603" s="9" t="s">
        <v>18</v>
      </c>
      <c r="L603" s="11">
        <v>85741</v>
      </c>
    </row>
    <row r="604" spans="1:12" ht="12.65" customHeight="1" x14ac:dyDescent="0.3">
      <c r="A604" s="9" t="s">
        <v>856</v>
      </c>
      <c r="B604" s="9" t="s">
        <v>5829</v>
      </c>
      <c r="C604" s="9" t="s">
        <v>4432</v>
      </c>
      <c r="D604" s="9" t="s">
        <v>5054</v>
      </c>
      <c r="E604" s="9" t="s">
        <v>5830</v>
      </c>
      <c r="F604" s="9" t="str">
        <f t="shared" si="12"/>
        <v>Nicole McNally</v>
      </c>
      <c r="G604" s="9" t="s">
        <v>297</v>
      </c>
      <c r="H604" s="10">
        <v>6239359222</v>
      </c>
      <c r="I604" s="9" t="s">
        <v>869</v>
      </c>
      <c r="J604" s="9" t="s">
        <v>5831</v>
      </c>
      <c r="K604" s="9" t="s">
        <v>309</v>
      </c>
      <c r="L604" s="11">
        <v>85392</v>
      </c>
    </row>
    <row r="605" spans="1:12" ht="12.65" customHeight="1" x14ac:dyDescent="0.3">
      <c r="A605" s="9" t="s">
        <v>856</v>
      </c>
      <c r="B605" s="9" t="s">
        <v>5832</v>
      </c>
      <c r="C605" s="9" t="s">
        <v>4432</v>
      </c>
      <c r="D605" s="9" t="s">
        <v>5833</v>
      </c>
      <c r="E605" s="9" t="s">
        <v>5834</v>
      </c>
      <c r="F605" s="9" t="str">
        <f t="shared" si="12"/>
        <v>Tami Bowen</v>
      </c>
      <c r="G605" s="9" t="s">
        <v>297</v>
      </c>
      <c r="H605" s="10">
        <v>6235616454</v>
      </c>
      <c r="I605" s="9" t="s">
        <v>870</v>
      </c>
      <c r="J605" s="9" t="s">
        <v>5835</v>
      </c>
      <c r="K605" s="9" t="s">
        <v>301</v>
      </c>
      <c r="L605" s="11">
        <v>85308</v>
      </c>
    </row>
    <row r="606" spans="1:12" ht="12.65" customHeight="1" x14ac:dyDescent="0.3">
      <c r="A606" s="9" t="s">
        <v>856</v>
      </c>
      <c r="B606" s="9" t="s">
        <v>5836</v>
      </c>
      <c r="C606" s="9" t="s">
        <v>4432</v>
      </c>
      <c r="D606" s="9" t="s">
        <v>5837</v>
      </c>
      <c r="E606" s="9" t="s">
        <v>5838</v>
      </c>
      <c r="F606" s="9" t="str">
        <f t="shared" si="12"/>
        <v>Jena Hilderbrand</v>
      </c>
      <c r="G606" s="9" t="s">
        <v>297</v>
      </c>
      <c r="H606" s="10">
        <v>4808079542</v>
      </c>
      <c r="I606" s="9" t="s">
        <v>871</v>
      </c>
      <c r="J606" s="9" t="s">
        <v>872</v>
      </c>
      <c r="K606" s="9" t="s">
        <v>320</v>
      </c>
      <c r="L606" s="11">
        <v>85206</v>
      </c>
    </row>
    <row r="607" spans="1:12" ht="12.65" customHeight="1" x14ac:dyDescent="0.3">
      <c r="A607" s="9" t="s">
        <v>856</v>
      </c>
      <c r="B607" s="9" t="s">
        <v>5839</v>
      </c>
      <c r="C607" s="9" t="s">
        <v>4432</v>
      </c>
      <c r="D607" s="9" t="s">
        <v>5357</v>
      </c>
      <c r="E607" s="9" t="s">
        <v>5840</v>
      </c>
      <c r="F607" s="9" t="str">
        <f t="shared" si="12"/>
        <v>Jennifer Soreghen</v>
      </c>
      <c r="G607" s="9" t="s">
        <v>297</v>
      </c>
      <c r="H607" s="10">
        <v>4803459111</v>
      </c>
      <c r="I607" s="9" t="s">
        <v>873</v>
      </c>
      <c r="J607" s="9" t="s">
        <v>874</v>
      </c>
      <c r="K607" s="9" t="s">
        <v>408</v>
      </c>
      <c r="L607" s="11">
        <v>85283</v>
      </c>
    </row>
    <row r="608" spans="1:12" ht="12.65" customHeight="1" x14ac:dyDescent="0.3">
      <c r="A608" s="9" t="s">
        <v>2752</v>
      </c>
      <c r="B608" s="9" t="s">
        <v>2769</v>
      </c>
      <c r="C608" s="9" t="s">
        <v>4433</v>
      </c>
      <c r="D608" s="9" t="s">
        <v>5841</v>
      </c>
      <c r="E608" s="9" t="s">
        <v>5842</v>
      </c>
      <c r="F608" s="9" t="str">
        <f t="shared" si="12"/>
        <v>Christopher Madrid</v>
      </c>
      <c r="G608" s="9" t="s">
        <v>2245</v>
      </c>
      <c r="H608" s="10">
        <v>6022379100</v>
      </c>
      <c r="I608" s="9" t="s">
        <v>2772</v>
      </c>
      <c r="J608" s="9" t="s">
        <v>2773</v>
      </c>
      <c r="K608" s="9" t="s">
        <v>636</v>
      </c>
      <c r="L608" s="11" t="str">
        <f>"85339"</f>
        <v>85339</v>
      </c>
    </row>
    <row r="609" spans="1:12" ht="12.65" customHeight="1" x14ac:dyDescent="0.3">
      <c r="A609" s="9" t="s">
        <v>2752</v>
      </c>
      <c r="B609" s="9" t="s">
        <v>2774</v>
      </c>
      <c r="C609" s="9" t="s">
        <v>4433</v>
      </c>
      <c r="D609" s="9" t="s">
        <v>4482</v>
      </c>
      <c r="E609" s="9" t="s">
        <v>5843</v>
      </c>
      <c r="F609" s="9" t="str">
        <f t="shared" si="12"/>
        <v>Marcela Cazares</v>
      </c>
      <c r="G609" s="9" t="s">
        <v>2245</v>
      </c>
      <c r="H609" s="10">
        <v>6022379120</v>
      </c>
      <c r="I609" s="9" t="s">
        <v>2777</v>
      </c>
      <c r="J609" s="9" t="s">
        <v>2778</v>
      </c>
      <c r="K609" s="9" t="s">
        <v>636</v>
      </c>
      <c r="L609" s="11" t="str">
        <f>"85041"</f>
        <v>85041</v>
      </c>
    </row>
    <row r="610" spans="1:12" ht="12.65" customHeight="1" x14ac:dyDescent="0.3">
      <c r="A610" s="9" t="s">
        <v>2752</v>
      </c>
      <c r="B610" s="9" t="s">
        <v>2794</v>
      </c>
      <c r="C610" s="9" t="s">
        <v>4433</v>
      </c>
      <c r="D610" s="9" t="s">
        <v>5716</v>
      </c>
      <c r="E610" s="9" t="s">
        <v>4726</v>
      </c>
      <c r="F610" s="9" t="str">
        <f t="shared" si="12"/>
        <v>Veronica Rodriguez</v>
      </c>
      <c r="G610" s="9" t="s">
        <v>2245</v>
      </c>
      <c r="H610" s="10">
        <v>6022373046</v>
      </c>
      <c r="I610" s="9" t="s">
        <v>5844</v>
      </c>
      <c r="J610" s="9" t="s">
        <v>2798</v>
      </c>
      <c r="K610" s="9" t="s">
        <v>636</v>
      </c>
      <c r="L610" s="11" t="str">
        <f t="shared" ref="L610:L616" si="13">"85339"</f>
        <v>85339</v>
      </c>
    </row>
    <row r="611" spans="1:12" ht="12.65" customHeight="1" x14ac:dyDescent="0.3">
      <c r="A611" s="9" t="s">
        <v>2752</v>
      </c>
      <c r="B611" s="9" t="s">
        <v>2753</v>
      </c>
      <c r="C611" s="9" t="s">
        <v>4433</v>
      </c>
      <c r="D611" s="9" t="s">
        <v>5412</v>
      </c>
      <c r="E611" s="9" t="s">
        <v>5845</v>
      </c>
      <c r="F611" s="9" t="str">
        <f t="shared" si="12"/>
        <v>Luz Chavez</v>
      </c>
      <c r="G611" s="9" t="s">
        <v>2245</v>
      </c>
      <c r="H611" s="10">
        <v>6022377040</v>
      </c>
      <c r="I611" s="9" t="s">
        <v>2756</v>
      </c>
      <c r="J611" s="9" t="s">
        <v>2757</v>
      </c>
      <c r="K611" s="9" t="s">
        <v>636</v>
      </c>
      <c r="L611" s="11" t="str">
        <f t="shared" si="13"/>
        <v>85339</v>
      </c>
    </row>
    <row r="612" spans="1:12" ht="12.65" customHeight="1" x14ac:dyDescent="0.3">
      <c r="A612" s="9" t="s">
        <v>2752</v>
      </c>
      <c r="B612" s="9" t="s">
        <v>2789</v>
      </c>
      <c r="C612" s="9" t="s">
        <v>4433</v>
      </c>
      <c r="D612" s="9" t="s">
        <v>4614</v>
      </c>
      <c r="E612" s="9" t="s">
        <v>5846</v>
      </c>
      <c r="F612" s="9" t="str">
        <f t="shared" si="12"/>
        <v>Maria Neisch</v>
      </c>
      <c r="G612" s="9" t="s">
        <v>2245</v>
      </c>
      <c r="H612" s="10">
        <v>6026058540</v>
      </c>
      <c r="I612" s="9" t="s">
        <v>2792</v>
      </c>
      <c r="J612" s="9" t="s">
        <v>2793</v>
      </c>
      <c r="K612" s="9" t="s">
        <v>636</v>
      </c>
      <c r="L612" s="11" t="str">
        <f t="shared" si="13"/>
        <v>85339</v>
      </c>
    </row>
    <row r="613" spans="1:12" ht="14" x14ac:dyDescent="0.3">
      <c r="A613" s="9" t="s">
        <v>2752</v>
      </c>
      <c r="B613" s="9" t="s">
        <v>2759</v>
      </c>
      <c r="C613" s="9" t="s">
        <v>4433</v>
      </c>
      <c r="D613" s="9" t="s">
        <v>5557</v>
      </c>
      <c r="E613" s="9" t="s">
        <v>4743</v>
      </c>
      <c r="F613" s="9" t="str">
        <f t="shared" si="12"/>
        <v>Araceli Jimenez</v>
      </c>
      <c r="G613" s="9" t="s">
        <v>2245</v>
      </c>
      <c r="H613" s="10">
        <v>6023042020</v>
      </c>
      <c r="I613" s="9" t="s">
        <v>5847</v>
      </c>
      <c r="J613" s="9" t="s">
        <v>2763</v>
      </c>
      <c r="K613" s="9" t="s">
        <v>636</v>
      </c>
      <c r="L613" s="11" t="str">
        <f t="shared" si="13"/>
        <v>85339</v>
      </c>
    </row>
    <row r="614" spans="1:12" ht="12.65" customHeight="1" x14ac:dyDescent="0.3">
      <c r="A614" s="9" t="s">
        <v>2752</v>
      </c>
      <c r="B614" s="9" t="s">
        <v>5848</v>
      </c>
      <c r="C614" s="9" t="s">
        <v>4433</v>
      </c>
      <c r="D614" s="9" t="s">
        <v>5312</v>
      </c>
      <c r="E614" s="9" t="s">
        <v>5849</v>
      </c>
      <c r="F614" s="9" t="str">
        <f t="shared" si="12"/>
        <v>Sara Contreras</v>
      </c>
      <c r="G614" s="9" t="s">
        <v>2245</v>
      </c>
      <c r="H614" s="10">
        <v>6023042030</v>
      </c>
      <c r="I614" s="9" t="s">
        <v>2787</v>
      </c>
      <c r="J614" s="9" t="s">
        <v>2788</v>
      </c>
      <c r="K614" s="9" t="s">
        <v>636</v>
      </c>
      <c r="L614" s="11" t="str">
        <f t="shared" si="13"/>
        <v>85339</v>
      </c>
    </row>
    <row r="615" spans="1:12" ht="12.65" customHeight="1" x14ac:dyDescent="0.3">
      <c r="A615" s="9" t="s">
        <v>2752</v>
      </c>
      <c r="B615" s="9" t="s">
        <v>5850</v>
      </c>
      <c r="C615" s="9" t="s">
        <v>4433</v>
      </c>
      <c r="D615" s="9" t="s">
        <v>4596</v>
      </c>
      <c r="E615" s="9" t="s">
        <v>4480</v>
      </c>
      <c r="F615" s="9" t="str">
        <f t="shared" si="12"/>
        <v>Andrea Sanchez</v>
      </c>
      <c r="G615" s="9" t="s">
        <v>2245</v>
      </c>
      <c r="H615" s="10">
        <v>6023042040</v>
      </c>
      <c r="I615" s="9" t="s">
        <v>2782</v>
      </c>
      <c r="J615" s="9" t="s">
        <v>2783</v>
      </c>
      <c r="K615" s="9" t="s">
        <v>636</v>
      </c>
      <c r="L615" s="11" t="str">
        <f t="shared" si="13"/>
        <v>85339</v>
      </c>
    </row>
    <row r="616" spans="1:12" ht="12.65" customHeight="1" x14ac:dyDescent="0.3">
      <c r="A616" s="9" t="s">
        <v>2752</v>
      </c>
      <c r="B616" s="9" t="s">
        <v>2764</v>
      </c>
      <c r="C616" s="9" t="s">
        <v>4433</v>
      </c>
      <c r="D616" s="9" t="s">
        <v>5587</v>
      </c>
      <c r="E616" s="9" t="s">
        <v>5851</v>
      </c>
      <c r="F616" s="9" t="str">
        <f t="shared" si="12"/>
        <v>Mayra Garcia-Ocampo</v>
      </c>
      <c r="G616" s="9" t="s">
        <v>2245</v>
      </c>
      <c r="H616" s="10">
        <v>6023042050</v>
      </c>
      <c r="I616" s="9" t="s">
        <v>2767</v>
      </c>
      <c r="J616" s="9" t="s">
        <v>2768</v>
      </c>
      <c r="K616" s="9" t="s">
        <v>636</v>
      </c>
      <c r="L616" s="11" t="str">
        <f t="shared" si="13"/>
        <v>85339</v>
      </c>
    </row>
    <row r="617" spans="1:12" ht="12.65" customHeight="1" x14ac:dyDescent="0.3">
      <c r="A617" s="9" t="s">
        <v>5852</v>
      </c>
      <c r="B617" s="9" t="s">
        <v>5853</v>
      </c>
      <c r="C617" s="9" t="s">
        <v>4432</v>
      </c>
      <c r="D617" s="9" t="s">
        <v>5854</v>
      </c>
      <c r="E617" s="9" t="s">
        <v>5855</v>
      </c>
      <c r="F617" s="9" t="str">
        <f t="shared" si="12"/>
        <v>MOHAMED YUSUF</v>
      </c>
      <c r="G617" s="9" t="s">
        <v>1342</v>
      </c>
      <c r="H617" s="10">
        <v>5204847337</v>
      </c>
      <c r="I617" s="9" t="s">
        <v>5856</v>
      </c>
      <c r="J617" s="9" t="s">
        <v>5857</v>
      </c>
      <c r="K617" s="9" t="s">
        <v>4760</v>
      </c>
      <c r="L617" s="11">
        <v>85704</v>
      </c>
    </row>
    <row r="618" spans="1:12" ht="12.65" customHeight="1" x14ac:dyDescent="0.3">
      <c r="A618" s="9" t="s">
        <v>1198</v>
      </c>
      <c r="B618" s="9" t="s">
        <v>5858</v>
      </c>
      <c r="C618" s="9" t="s">
        <v>4432</v>
      </c>
      <c r="D618" s="9" t="s">
        <v>5859</v>
      </c>
      <c r="E618" s="9" t="s">
        <v>5860</v>
      </c>
      <c r="F618" s="9" t="str">
        <f t="shared" si="12"/>
        <v>Beauty Adun</v>
      </c>
      <c r="G618" s="9" t="s">
        <v>475</v>
      </c>
      <c r="H618" s="10">
        <v>5203265589</v>
      </c>
      <c r="I618" s="9" t="s">
        <v>1199</v>
      </c>
      <c r="J618" s="9" t="s">
        <v>1200</v>
      </c>
      <c r="K618" s="9" t="s">
        <v>18</v>
      </c>
      <c r="L618" s="11">
        <v>85712</v>
      </c>
    </row>
    <row r="619" spans="1:12" ht="12.65" customHeight="1" x14ac:dyDescent="0.3">
      <c r="A619" s="9" t="s">
        <v>1483</v>
      </c>
      <c r="B619" s="9" t="s">
        <v>1484</v>
      </c>
      <c r="C619" s="9" t="s">
        <v>4432</v>
      </c>
      <c r="D619" s="9" t="s">
        <v>5861</v>
      </c>
      <c r="E619" s="9" t="s">
        <v>5862</v>
      </c>
      <c r="F619" s="9" t="str">
        <f t="shared" si="12"/>
        <v>Jacki Willis</v>
      </c>
      <c r="G619" s="9" t="s">
        <v>480</v>
      </c>
      <c r="H619" s="10">
        <v>4807041440</v>
      </c>
      <c r="I619" s="9" t="s">
        <v>1485</v>
      </c>
      <c r="J619" s="9" t="s">
        <v>5863</v>
      </c>
      <c r="K619" s="9" t="s">
        <v>129</v>
      </c>
      <c r="L619" s="11">
        <v>85048</v>
      </c>
    </row>
    <row r="620" spans="1:12" ht="12.65" customHeight="1" x14ac:dyDescent="0.3">
      <c r="A620" s="9" t="s">
        <v>846</v>
      </c>
      <c r="B620" s="9" t="s">
        <v>5864</v>
      </c>
      <c r="C620" s="9" t="s">
        <v>4432</v>
      </c>
      <c r="D620" s="9" t="s">
        <v>5865</v>
      </c>
      <c r="E620" s="9" t="s">
        <v>4919</v>
      </c>
      <c r="F620" s="9" t="str">
        <f t="shared" si="12"/>
        <v>Evelyn Felix</v>
      </c>
      <c r="G620" s="9" t="s">
        <v>505</v>
      </c>
      <c r="H620" s="10">
        <v>5203192273</v>
      </c>
      <c r="I620" s="9" t="s">
        <v>847</v>
      </c>
      <c r="J620" s="9" t="s">
        <v>5866</v>
      </c>
      <c r="K620" s="9" t="s">
        <v>18</v>
      </c>
      <c r="L620" s="11">
        <v>85711</v>
      </c>
    </row>
    <row r="621" spans="1:12" ht="12.65" customHeight="1" x14ac:dyDescent="0.3">
      <c r="A621" s="9" t="s">
        <v>5867</v>
      </c>
      <c r="B621" s="9" t="s">
        <v>5868</v>
      </c>
      <c r="C621" s="9" t="s">
        <v>4433</v>
      </c>
      <c r="D621" s="9" t="s">
        <v>5869</v>
      </c>
      <c r="E621" s="9" t="s">
        <v>5870</v>
      </c>
      <c r="F621" s="9" t="str">
        <f t="shared" si="12"/>
        <v>Jasmine Moody</v>
      </c>
      <c r="G621" s="9" t="s">
        <v>5871</v>
      </c>
      <c r="H621" s="10">
        <v>6024255008</v>
      </c>
      <c r="I621" s="9" t="s">
        <v>5872</v>
      </c>
      <c r="J621" s="9" t="s">
        <v>5873</v>
      </c>
      <c r="K621" s="9" t="s">
        <v>129</v>
      </c>
      <c r="L621" s="11">
        <v>85040</v>
      </c>
    </row>
    <row r="622" spans="1:12" ht="12.65" customHeight="1" x14ac:dyDescent="0.3">
      <c r="A622" s="9" t="s">
        <v>5874</v>
      </c>
      <c r="B622" s="9" t="s">
        <v>5875</v>
      </c>
      <c r="C622" s="9" t="s">
        <v>4432</v>
      </c>
      <c r="D622" s="9" t="s">
        <v>5778</v>
      </c>
      <c r="E622" s="9" t="s">
        <v>5876</v>
      </c>
      <c r="F622" s="9" t="str">
        <f t="shared" si="12"/>
        <v>Jamie TORGERSEN</v>
      </c>
      <c r="G622" s="9" t="s">
        <v>286</v>
      </c>
      <c r="H622" s="10">
        <v>5204448832</v>
      </c>
      <c r="I622" s="9" t="s">
        <v>5877</v>
      </c>
      <c r="J622" s="9" t="s">
        <v>5878</v>
      </c>
      <c r="K622" s="9" t="s">
        <v>18</v>
      </c>
      <c r="L622" s="11">
        <v>85711</v>
      </c>
    </row>
    <row r="623" spans="1:12" ht="12.65" customHeight="1" x14ac:dyDescent="0.3">
      <c r="A623" s="9" t="s">
        <v>479</v>
      </c>
      <c r="B623" s="9" t="s">
        <v>479</v>
      </c>
      <c r="C623" s="9" t="s">
        <v>4432</v>
      </c>
      <c r="D623" s="9" t="s">
        <v>5221</v>
      </c>
      <c r="E623" s="9" t="s">
        <v>5879</v>
      </c>
      <c r="F623" s="9" t="str">
        <f t="shared" si="12"/>
        <v>Robert Pearlstein</v>
      </c>
      <c r="G623" s="9" t="s">
        <v>480</v>
      </c>
      <c r="H623" s="10">
        <v>6023306222</v>
      </c>
      <c r="I623" s="9" t="s">
        <v>481</v>
      </c>
      <c r="J623" s="9" t="s">
        <v>5880</v>
      </c>
      <c r="K623" s="9" t="s">
        <v>307</v>
      </c>
      <c r="L623" s="11">
        <v>85345</v>
      </c>
    </row>
    <row r="624" spans="1:12" ht="12.65" customHeight="1" x14ac:dyDescent="0.3">
      <c r="A624" s="9" t="s">
        <v>1453</v>
      </c>
      <c r="B624" s="9" t="s">
        <v>1454</v>
      </c>
      <c r="C624" s="9" t="s">
        <v>4432</v>
      </c>
      <c r="D624" s="9" t="s">
        <v>5881</v>
      </c>
      <c r="E624" s="9" t="s">
        <v>5882</v>
      </c>
      <c r="F624" s="9" t="str">
        <f t="shared" si="12"/>
        <v>Kendra Hall</v>
      </c>
      <c r="G624" s="9" t="s">
        <v>297</v>
      </c>
      <c r="H624" s="10">
        <v>4806648979</v>
      </c>
      <c r="I624" s="9" t="s">
        <v>5883</v>
      </c>
      <c r="J624" s="9" t="s">
        <v>5884</v>
      </c>
      <c r="K624" s="9" t="s">
        <v>268</v>
      </c>
      <c r="L624" s="11">
        <v>85142</v>
      </c>
    </row>
    <row r="625" spans="1:12" ht="12.65" customHeight="1" x14ac:dyDescent="0.3">
      <c r="A625" s="9" t="s">
        <v>2869</v>
      </c>
      <c r="B625" s="9" t="s">
        <v>2890</v>
      </c>
      <c r="C625" s="9" t="s">
        <v>4433</v>
      </c>
      <c r="D625" s="9" t="s">
        <v>5388</v>
      </c>
      <c r="E625" s="9" t="s">
        <v>5885</v>
      </c>
      <c r="F625" s="9" t="str">
        <f t="shared" si="12"/>
        <v>Carrie Quinn</v>
      </c>
      <c r="G625" s="9" t="s">
        <v>230</v>
      </c>
      <c r="H625" s="10">
        <v>6235356060</v>
      </c>
      <c r="I625" s="9" t="s">
        <v>5886</v>
      </c>
      <c r="J625" s="9" t="s">
        <v>2891</v>
      </c>
      <c r="K625" s="9" t="s">
        <v>309</v>
      </c>
      <c r="L625" s="11" t="str">
        <f>"85392"</f>
        <v>85392</v>
      </c>
    </row>
    <row r="626" spans="1:12" ht="12.65" customHeight="1" x14ac:dyDescent="0.3">
      <c r="A626" s="9" t="s">
        <v>2869</v>
      </c>
      <c r="B626" s="9" t="s">
        <v>2879</v>
      </c>
      <c r="C626" s="9" t="s">
        <v>4433</v>
      </c>
      <c r="D626" s="9" t="s">
        <v>5887</v>
      </c>
      <c r="E626" s="9" t="s">
        <v>5364</v>
      </c>
      <c r="F626" s="9" t="str">
        <f t="shared" si="12"/>
        <v>Carl Brown</v>
      </c>
      <c r="G626" s="9" t="s">
        <v>230</v>
      </c>
      <c r="H626" s="10">
        <v>6235356060</v>
      </c>
      <c r="I626" s="9" t="s">
        <v>5888</v>
      </c>
      <c r="J626" s="9" t="s">
        <v>2880</v>
      </c>
      <c r="K626" s="9" t="s">
        <v>309</v>
      </c>
      <c r="L626" s="11" t="str">
        <f>"85392"</f>
        <v>85392</v>
      </c>
    </row>
    <row r="627" spans="1:12" ht="12.65" customHeight="1" x14ac:dyDescent="0.3">
      <c r="A627" s="9" t="s">
        <v>2869</v>
      </c>
      <c r="B627" s="9" t="s">
        <v>2882</v>
      </c>
      <c r="C627" s="9" t="s">
        <v>4433</v>
      </c>
      <c r="D627" s="9" t="s">
        <v>5887</v>
      </c>
      <c r="E627" s="9" t="s">
        <v>5364</v>
      </c>
      <c r="F627" s="9" t="str">
        <f t="shared" si="12"/>
        <v>Carl Brown</v>
      </c>
      <c r="G627" s="9" t="s">
        <v>230</v>
      </c>
      <c r="H627" s="10">
        <v>6235356060</v>
      </c>
      <c r="I627" s="9" t="s">
        <v>5888</v>
      </c>
      <c r="J627" s="9" t="s">
        <v>2883</v>
      </c>
      <c r="K627" s="9" t="s">
        <v>1312</v>
      </c>
      <c r="L627" s="11" t="str">
        <f>"85340"</f>
        <v>85340</v>
      </c>
    </row>
    <row r="628" spans="1:12" ht="12.65" customHeight="1" x14ac:dyDescent="0.3">
      <c r="A628" s="9" t="s">
        <v>2869</v>
      </c>
      <c r="B628" s="9" t="s">
        <v>2870</v>
      </c>
      <c r="C628" s="9" t="s">
        <v>4433</v>
      </c>
      <c r="D628" s="9" t="s">
        <v>5388</v>
      </c>
      <c r="E628" s="9" t="s">
        <v>5885</v>
      </c>
      <c r="F628" s="9" t="str">
        <f t="shared" si="12"/>
        <v>Carrie Quinn</v>
      </c>
      <c r="G628" s="9" t="s">
        <v>230</v>
      </c>
      <c r="H628" s="10">
        <v>6235356060</v>
      </c>
      <c r="I628" s="9" t="s">
        <v>5889</v>
      </c>
      <c r="J628" s="9" t="s">
        <v>2874</v>
      </c>
      <c r="K628" s="9" t="s">
        <v>1312</v>
      </c>
      <c r="L628" s="11" t="str">
        <f>"85340"</f>
        <v>85340</v>
      </c>
    </row>
    <row r="629" spans="1:12" ht="12.65" customHeight="1" x14ac:dyDescent="0.3">
      <c r="A629" s="9" t="s">
        <v>493</v>
      </c>
      <c r="B629" s="9" t="s">
        <v>494</v>
      </c>
      <c r="C629" s="9" t="s">
        <v>4432</v>
      </c>
      <c r="D629" s="9" t="s">
        <v>5890</v>
      </c>
      <c r="E629" s="9" t="s">
        <v>5891</v>
      </c>
      <c r="F629" s="9" t="str">
        <f t="shared" si="12"/>
        <v>Hiral Parikh</v>
      </c>
      <c r="G629" s="9" t="s">
        <v>480</v>
      </c>
      <c r="H629" s="10">
        <v>6239377598</v>
      </c>
      <c r="I629" s="9" t="s">
        <v>495</v>
      </c>
      <c r="J629" s="9" t="s">
        <v>496</v>
      </c>
      <c r="K629" s="9" t="s">
        <v>301</v>
      </c>
      <c r="L629" s="11">
        <v>85301</v>
      </c>
    </row>
    <row r="630" spans="1:12" ht="12.65" customHeight="1" x14ac:dyDescent="0.3">
      <c r="A630" s="9" t="s">
        <v>1415</v>
      </c>
      <c r="B630" s="9" t="s">
        <v>1416</v>
      </c>
      <c r="C630" s="9" t="s">
        <v>4432</v>
      </c>
      <c r="D630" s="9" t="s">
        <v>5892</v>
      </c>
      <c r="E630" s="9" t="s">
        <v>5893</v>
      </c>
      <c r="F630" s="9" t="str">
        <f t="shared" si="12"/>
        <v>ANGELA PICO</v>
      </c>
      <c r="G630" s="9" t="s">
        <v>466</v>
      </c>
      <c r="H630" s="10">
        <v>5202941642</v>
      </c>
      <c r="I630" s="9" t="s">
        <v>1417</v>
      </c>
      <c r="J630" s="9" t="s">
        <v>5894</v>
      </c>
      <c r="K630" s="9" t="s">
        <v>4760</v>
      </c>
      <c r="L630" s="11">
        <v>85706</v>
      </c>
    </row>
    <row r="631" spans="1:12" ht="12.65" customHeight="1" x14ac:dyDescent="0.3">
      <c r="A631" s="9" t="s">
        <v>1300</v>
      </c>
      <c r="B631" s="9" t="s">
        <v>1301</v>
      </c>
      <c r="C631" s="9" t="s">
        <v>4432</v>
      </c>
      <c r="D631" s="9" t="s">
        <v>5895</v>
      </c>
      <c r="E631" s="9" t="s">
        <v>5896</v>
      </c>
      <c r="F631" s="9" t="str">
        <f t="shared" si="12"/>
        <v>Gildardo Pico</v>
      </c>
      <c r="G631" s="9" t="s">
        <v>930</v>
      </c>
      <c r="H631" s="10">
        <v>5202377532</v>
      </c>
      <c r="I631" s="9" t="s">
        <v>1507</v>
      </c>
      <c r="J631" s="9" t="s">
        <v>1302</v>
      </c>
      <c r="K631" s="9" t="s">
        <v>18</v>
      </c>
      <c r="L631" s="11">
        <v>85706</v>
      </c>
    </row>
    <row r="632" spans="1:12" ht="12.65" customHeight="1" x14ac:dyDescent="0.3">
      <c r="A632" s="9" t="s">
        <v>1505</v>
      </c>
      <c r="B632" s="9" t="s">
        <v>1506</v>
      </c>
      <c r="C632" s="9" t="s">
        <v>4432</v>
      </c>
      <c r="D632" s="9" t="s">
        <v>5895</v>
      </c>
      <c r="E632" s="9" t="s">
        <v>5897</v>
      </c>
      <c r="F632" s="9" t="str">
        <f t="shared" si="12"/>
        <v>Gildardo Pico Jr</v>
      </c>
      <c r="G632" s="9" t="s">
        <v>297</v>
      </c>
      <c r="H632" s="10">
        <v>5202941604</v>
      </c>
      <c r="I632" s="9" t="s">
        <v>1507</v>
      </c>
      <c r="J632" s="9" t="s">
        <v>1508</v>
      </c>
      <c r="K632" s="9" t="s">
        <v>18</v>
      </c>
      <c r="L632" s="11">
        <v>85714</v>
      </c>
    </row>
    <row r="633" spans="1:12" ht="12.65" customHeight="1" x14ac:dyDescent="0.3">
      <c r="A633" s="9" t="s">
        <v>1398</v>
      </c>
      <c r="B633" s="9" t="s">
        <v>1399</v>
      </c>
      <c r="C633" s="9" t="s">
        <v>4432</v>
      </c>
      <c r="D633" s="9" t="s">
        <v>5898</v>
      </c>
      <c r="E633" s="9" t="s">
        <v>5899</v>
      </c>
      <c r="F633" s="9" t="str">
        <f t="shared" si="12"/>
        <v>Marci Sawyer</v>
      </c>
      <c r="G633" s="9" t="s">
        <v>480</v>
      </c>
      <c r="H633" s="10">
        <v>4806528820</v>
      </c>
      <c r="I633" s="9" t="s">
        <v>1400</v>
      </c>
      <c r="J633" s="9" t="s">
        <v>1401</v>
      </c>
      <c r="K633" s="9" t="s">
        <v>320</v>
      </c>
      <c r="L633" s="11">
        <v>85204</v>
      </c>
    </row>
    <row r="634" spans="1:12" ht="12.65" customHeight="1" x14ac:dyDescent="0.3">
      <c r="A634" s="9" t="s">
        <v>1398</v>
      </c>
      <c r="B634" s="9" t="s">
        <v>5900</v>
      </c>
      <c r="C634" s="9" t="s">
        <v>4432</v>
      </c>
      <c r="D634" s="9" t="s">
        <v>5898</v>
      </c>
      <c r="E634" s="9" t="s">
        <v>5899</v>
      </c>
      <c r="F634" s="9" t="str">
        <f t="shared" si="12"/>
        <v>Marci Sawyer</v>
      </c>
      <c r="G634" s="9" t="s">
        <v>480</v>
      </c>
      <c r="H634" s="10">
        <v>4806370822</v>
      </c>
      <c r="I634" s="9" t="s">
        <v>1400</v>
      </c>
      <c r="J634" s="9" t="s">
        <v>5901</v>
      </c>
      <c r="K634" s="9" t="s">
        <v>401</v>
      </c>
      <c r="L634" s="11">
        <v>85226</v>
      </c>
    </row>
    <row r="635" spans="1:12" ht="12.65" customHeight="1" x14ac:dyDescent="0.3">
      <c r="A635" s="9" t="s">
        <v>1398</v>
      </c>
      <c r="B635" s="9" t="s">
        <v>5902</v>
      </c>
      <c r="C635" s="9" t="s">
        <v>4432</v>
      </c>
      <c r="D635" s="9" t="s">
        <v>5898</v>
      </c>
      <c r="E635" s="9" t="s">
        <v>5899</v>
      </c>
      <c r="F635" s="9" t="str">
        <f t="shared" si="12"/>
        <v>Marci Sawyer</v>
      </c>
      <c r="G635" s="9" t="s">
        <v>480</v>
      </c>
      <c r="H635" s="10">
        <v>4807464040</v>
      </c>
      <c r="I635" s="9" t="s">
        <v>1400</v>
      </c>
      <c r="J635" s="9" t="s">
        <v>5903</v>
      </c>
      <c r="K635" s="9" t="s">
        <v>401</v>
      </c>
      <c r="L635" s="11">
        <v>85224</v>
      </c>
    </row>
    <row r="636" spans="1:12" ht="12.65" customHeight="1" x14ac:dyDescent="0.3">
      <c r="A636" s="9" t="s">
        <v>1495</v>
      </c>
      <c r="B636" s="9" t="s">
        <v>1496</v>
      </c>
      <c r="C636" s="9" t="s">
        <v>4432</v>
      </c>
      <c r="D636" s="9" t="s">
        <v>5904</v>
      </c>
      <c r="E636" s="9" t="s">
        <v>4593</v>
      </c>
      <c r="F636" s="9" t="str">
        <f t="shared" si="12"/>
        <v>Auden Flores</v>
      </c>
      <c r="G636" s="9" t="s">
        <v>559</v>
      </c>
      <c r="H636" s="10">
        <v>6029554663</v>
      </c>
      <c r="I636" s="9" t="s">
        <v>5905</v>
      </c>
      <c r="J636" s="9" t="s">
        <v>5906</v>
      </c>
      <c r="K636" s="9" t="s">
        <v>129</v>
      </c>
      <c r="L636" s="11">
        <v>85018</v>
      </c>
    </row>
    <row r="637" spans="1:12" ht="12.65" customHeight="1" x14ac:dyDescent="0.3">
      <c r="A637" s="9" t="s">
        <v>1449</v>
      </c>
      <c r="B637" s="9" t="s">
        <v>1450</v>
      </c>
      <c r="C637" s="9" t="s">
        <v>4432</v>
      </c>
      <c r="D637" s="9" t="s">
        <v>5907</v>
      </c>
      <c r="E637" s="9" t="s">
        <v>5908</v>
      </c>
      <c r="F637" s="9" t="str">
        <f t="shared" si="12"/>
        <v>Lynnette Bole</v>
      </c>
      <c r="G637" s="9" t="s">
        <v>480</v>
      </c>
      <c r="H637" s="10">
        <v>6026049137</v>
      </c>
      <c r="I637" s="9" t="s">
        <v>1451</v>
      </c>
      <c r="J637" s="9" t="s">
        <v>1452</v>
      </c>
      <c r="K637" s="9" t="s">
        <v>129</v>
      </c>
      <c r="L637" s="11">
        <v>85016</v>
      </c>
    </row>
    <row r="638" spans="1:12" ht="12.65" customHeight="1" x14ac:dyDescent="0.3">
      <c r="A638" s="9" t="s">
        <v>1509</v>
      </c>
      <c r="B638" s="9" t="s">
        <v>1510</v>
      </c>
      <c r="C638" s="9" t="s">
        <v>4432</v>
      </c>
      <c r="D638" s="9" t="s">
        <v>5909</v>
      </c>
      <c r="E638" s="9" t="s">
        <v>5910</v>
      </c>
      <c r="F638" s="9" t="str">
        <f t="shared" si="12"/>
        <v>YVONNE VIDAL</v>
      </c>
      <c r="G638" s="9" t="s">
        <v>1511</v>
      </c>
      <c r="H638" s="10">
        <v>5204714411</v>
      </c>
      <c r="I638" s="9" t="s">
        <v>1512</v>
      </c>
      <c r="J638" s="9" t="s">
        <v>1513</v>
      </c>
      <c r="K638" s="9" t="s">
        <v>18</v>
      </c>
      <c r="L638" s="11">
        <v>85746</v>
      </c>
    </row>
    <row r="639" spans="1:12" ht="12.65" customHeight="1" x14ac:dyDescent="0.3">
      <c r="A639" s="9" t="s">
        <v>5911</v>
      </c>
      <c r="B639" s="9" t="s">
        <v>5912</v>
      </c>
      <c r="C639" s="9" t="s">
        <v>4432</v>
      </c>
      <c r="D639" s="9" t="s">
        <v>5913</v>
      </c>
      <c r="E639" s="9" t="s">
        <v>5914</v>
      </c>
      <c r="F639" s="9" t="str">
        <f t="shared" si="12"/>
        <v>Crystal Jabar</v>
      </c>
      <c r="G639" s="9" t="s">
        <v>480</v>
      </c>
      <c r="H639" s="10">
        <v>4802476079</v>
      </c>
      <c r="I639" s="9" t="s">
        <v>5915</v>
      </c>
      <c r="J639" s="9" t="s">
        <v>5916</v>
      </c>
      <c r="K639" s="9" t="s">
        <v>320</v>
      </c>
      <c r="L639" s="11">
        <v>85205</v>
      </c>
    </row>
    <row r="640" spans="1:12" ht="12.65" customHeight="1" x14ac:dyDescent="0.3">
      <c r="A640" s="9" t="s">
        <v>1387</v>
      </c>
      <c r="B640" s="9" t="s">
        <v>1388</v>
      </c>
      <c r="C640" s="9" t="s">
        <v>4432</v>
      </c>
      <c r="D640" s="9" t="s">
        <v>4479</v>
      </c>
      <c r="E640" s="9" t="s">
        <v>5917</v>
      </c>
      <c r="F640" s="9" t="str">
        <f t="shared" si="12"/>
        <v>Nohemi Roman</v>
      </c>
      <c r="G640" s="9" t="s">
        <v>559</v>
      </c>
      <c r="H640" s="10">
        <v>5207849530</v>
      </c>
      <c r="I640" s="9" t="s">
        <v>1389</v>
      </c>
      <c r="J640" s="9" t="s">
        <v>1390</v>
      </c>
      <c r="K640" s="9" t="s">
        <v>18</v>
      </c>
      <c r="L640" s="11">
        <v>85713</v>
      </c>
    </row>
    <row r="641" spans="1:12" ht="12.65" customHeight="1" x14ac:dyDescent="0.3">
      <c r="A641" s="9" t="s">
        <v>5918</v>
      </c>
      <c r="B641" s="9" t="s">
        <v>5919</v>
      </c>
      <c r="C641" s="9" t="s">
        <v>4432</v>
      </c>
      <c r="D641" s="9" t="s">
        <v>4965</v>
      </c>
      <c r="E641" s="9" t="s">
        <v>5920</v>
      </c>
      <c r="F641" s="9" t="str">
        <f t="shared" si="12"/>
        <v>Angelica Holcombe</v>
      </c>
      <c r="G641" s="9" t="s">
        <v>297</v>
      </c>
      <c r="H641" s="10">
        <v>9283181247</v>
      </c>
      <c r="I641" s="9" t="s">
        <v>5921</v>
      </c>
      <c r="J641" s="9" t="s">
        <v>5922</v>
      </c>
      <c r="K641" s="9" t="s">
        <v>439</v>
      </c>
      <c r="L641" s="11">
        <v>85365</v>
      </c>
    </row>
    <row r="642" spans="1:12" ht="12.65" customHeight="1" x14ac:dyDescent="0.3">
      <c r="A642" s="9" t="s">
        <v>5923</v>
      </c>
      <c r="B642" s="9" t="s">
        <v>5924</v>
      </c>
      <c r="C642" s="9" t="s">
        <v>4432</v>
      </c>
      <c r="D642" s="9" t="s">
        <v>5925</v>
      </c>
      <c r="E642" s="9" t="s">
        <v>5926</v>
      </c>
      <c r="F642" s="9" t="str">
        <f t="shared" si="12"/>
        <v>Daniela Chacon</v>
      </c>
      <c r="G642" s="9" t="s">
        <v>480</v>
      </c>
      <c r="H642" s="10">
        <v>5204499280</v>
      </c>
      <c r="I642" s="9" t="s">
        <v>5927</v>
      </c>
      <c r="J642" s="9" t="s">
        <v>5928</v>
      </c>
      <c r="K642" s="9" t="s">
        <v>18</v>
      </c>
      <c r="L642" s="11">
        <v>85747</v>
      </c>
    </row>
    <row r="643" spans="1:12" ht="12.65" customHeight="1" x14ac:dyDescent="0.3">
      <c r="A643" s="9" t="s">
        <v>1533</v>
      </c>
      <c r="B643" s="9" t="s">
        <v>5929</v>
      </c>
      <c r="C643" s="9" t="s">
        <v>4432</v>
      </c>
      <c r="D643" s="9" t="s">
        <v>5930</v>
      </c>
      <c r="E643" s="9" t="s">
        <v>4545</v>
      </c>
      <c r="F643" s="9" t="str">
        <f t="shared" si="12"/>
        <v>Danya Herd</v>
      </c>
      <c r="G643" s="9" t="s">
        <v>480</v>
      </c>
      <c r="H643" s="10">
        <v>9282798433</v>
      </c>
      <c r="I643" s="9" t="s">
        <v>1534</v>
      </c>
      <c r="J643" s="9" t="s">
        <v>1535</v>
      </c>
      <c r="K643" s="9" t="s">
        <v>693</v>
      </c>
      <c r="L643" s="11">
        <v>86409</v>
      </c>
    </row>
    <row r="644" spans="1:12" ht="12.65" customHeight="1" x14ac:dyDescent="0.3">
      <c r="A644" s="9" t="s">
        <v>1307</v>
      </c>
      <c r="B644" s="9" t="s">
        <v>1308</v>
      </c>
      <c r="C644" s="9" t="s">
        <v>4432</v>
      </c>
      <c r="D644" s="9" t="s">
        <v>4614</v>
      </c>
      <c r="E644" s="9" t="s">
        <v>5931</v>
      </c>
      <c r="F644" s="9" t="str">
        <f t="shared" si="12"/>
        <v>Maria Moncada</v>
      </c>
      <c r="G644" s="9" t="s">
        <v>297</v>
      </c>
      <c r="H644" s="10">
        <v>5208849893</v>
      </c>
      <c r="I644" s="9" t="s">
        <v>5932</v>
      </c>
      <c r="J644" s="9" t="s">
        <v>1309</v>
      </c>
      <c r="K644" s="9" t="s">
        <v>18</v>
      </c>
      <c r="L644" s="11">
        <v>85719</v>
      </c>
    </row>
    <row r="645" spans="1:12" ht="12.65" customHeight="1" x14ac:dyDescent="0.3">
      <c r="A645" s="9" t="s">
        <v>1307</v>
      </c>
      <c r="B645" s="9" t="s">
        <v>1310</v>
      </c>
      <c r="C645" s="9" t="s">
        <v>4432</v>
      </c>
      <c r="D645" s="9" t="s">
        <v>5933</v>
      </c>
      <c r="E645" s="9" t="s">
        <v>5934</v>
      </c>
      <c r="F645" s="9" t="str">
        <f t="shared" si="12"/>
        <v>Lorin Gatson</v>
      </c>
      <c r="G645" s="9" t="s">
        <v>297</v>
      </c>
      <c r="H645" s="10">
        <v>6235359960</v>
      </c>
      <c r="I645" s="9" t="s">
        <v>1311</v>
      </c>
      <c r="J645" s="9" t="s">
        <v>5935</v>
      </c>
      <c r="K645" s="9" t="s">
        <v>1312</v>
      </c>
      <c r="L645" s="11">
        <v>85340</v>
      </c>
    </row>
    <row r="646" spans="1:12" ht="12.65" customHeight="1" x14ac:dyDescent="0.3">
      <c r="A646" s="9" t="s">
        <v>1418</v>
      </c>
      <c r="B646" s="9" t="s">
        <v>5936</v>
      </c>
      <c r="C646" s="9" t="s">
        <v>4432</v>
      </c>
      <c r="D646" s="9" t="s">
        <v>4473</v>
      </c>
      <c r="E646" s="9" t="s">
        <v>4941</v>
      </c>
      <c r="F646" s="9" t="str">
        <f t="shared" si="12"/>
        <v>Tiffany Jackson</v>
      </c>
      <c r="G646" s="9" t="s">
        <v>556</v>
      </c>
      <c r="H646" s="10">
        <v>4809686860</v>
      </c>
      <c r="I646" s="9" t="s">
        <v>1419</v>
      </c>
      <c r="J646" s="9" t="s">
        <v>5937</v>
      </c>
      <c r="K646" s="9" t="s">
        <v>3889</v>
      </c>
      <c r="L646" s="11">
        <v>85282</v>
      </c>
    </row>
    <row r="647" spans="1:12" ht="12.65" customHeight="1" x14ac:dyDescent="0.3">
      <c r="A647" s="9" t="s">
        <v>1418</v>
      </c>
      <c r="B647" s="9" t="s">
        <v>1420</v>
      </c>
      <c r="C647" s="9" t="s">
        <v>4432</v>
      </c>
      <c r="D647" s="9" t="s">
        <v>5938</v>
      </c>
      <c r="E647" s="9" t="s">
        <v>5939</v>
      </c>
      <c r="F647" s="9" t="str">
        <f t="shared" ref="F647:F710" si="14">D647&amp;" "&amp;E647</f>
        <v>TIFFANY JACKSON</v>
      </c>
      <c r="G647" s="9" t="s">
        <v>297</v>
      </c>
      <c r="H647" s="10">
        <v>4809669643</v>
      </c>
      <c r="I647" s="9" t="s">
        <v>1421</v>
      </c>
      <c r="J647" s="9" t="s">
        <v>5940</v>
      </c>
      <c r="K647" s="9" t="s">
        <v>408</v>
      </c>
      <c r="L647" s="11">
        <v>85281</v>
      </c>
    </row>
    <row r="648" spans="1:12" ht="12.65" customHeight="1" x14ac:dyDescent="0.3">
      <c r="A648" s="9" t="s">
        <v>1418</v>
      </c>
      <c r="B648" s="9" t="s">
        <v>1422</v>
      </c>
      <c r="C648" s="9" t="s">
        <v>4432</v>
      </c>
      <c r="D648" s="9" t="s">
        <v>4473</v>
      </c>
      <c r="E648" s="9" t="s">
        <v>4941</v>
      </c>
      <c r="F648" s="9" t="str">
        <f t="shared" si="14"/>
        <v>Tiffany Jackson</v>
      </c>
      <c r="G648" s="9" t="s">
        <v>556</v>
      </c>
      <c r="H648" s="10">
        <v>4806995659</v>
      </c>
      <c r="I648" s="9" t="s">
        <v>1423</v>
      </c>
      <c r="J648" s="9" t="s">
        <v>5941</v>
      </c>
      <c r="K648" s="9" t="s">
        <v>3889</v>
      </c>
      <c r="L648" s="11">
        <v>85282</v>
      </c>
    </row>
    <row r="649" spans="1:12" ht="12.65" customHeight="1" x14ac:dyDescent="0.3">
      <c r="A649" s="9" t="s">
        <v>1325</v>
      </c>
      <c r="B649" s="9" t="s">
        <v>5942</v>
      </c>
      <c r="C649" s="9" t="s">
        <v>4432</v>
      </c>
      <c r="D649" s="9" t="s">
        <v>4614</v>
      </c>
      <c r="E649" s="9" t="s">
        <v>5943</v>
      </c>
      <c r="F649" s="9" t="str">
        <f t="shared" si="14"/>
        <v>Maria Dowell</v>
      </c>
      <c r="G649" s="9" t="s">
        <v>297</v>
      </c>
      <c r="H649" s="10">
        <v>6238893777</v>
      </c>
      <c r="I649" s="9" t="s">
        <v>5944</v>
      </c>
      <c r="J649" s="9" t="s">
        <v>1326</v>
      </c>
      <c r="K649" s="9" t="s">
        <v>307</v>
      </c>
      <c r="L649" s="11">
        <v>85345</v>
      </c>
    </row>
    <row r="650" spans="1:12" ht="12.65" customHeight="1" x14ac:dyDescent="0.3">
      <c r="A650" s="9" t="s">
        <v>1325</v>
      </c>
      <c r="B650" s="9" t="s">
        <v>5945</v>
      </c>
      <c r="C650" s="9" t="s">
        <v>4432</v>
      </c>
      <c r="D650" s="9" t="s">
        <v>4614</v>
      </c>
      <c r="E650" s="9" t="s">
        <v>5943</v>
      </c>
      <c r="F650" s="9" t="str">
        <f t="shared" si="14"/>
        <v>Maria Dowell</v>
      </c>
      <c r="G650" s="9" t="s">
        <v>480</v>
      </c>
      <c r="H650" s="10">
        <v>6028637080</v>
      </c>
      <c r="I650" s="9" t="s">
        <v>5946</v>
      </c>
      <c r="J650" s="9" t="s">
        <v>5947</v>
      </c>
      <c r="K650" s="9" t="s">
        <v>301</v>
      </c>
      <c r="L650" s="11">
        <v>85308</v>
      </c>
    </row>
    <row r="651" spans="1:12" ht="12.65" customHeight="1" x14ac:dyDescent="0.3">
      <c r="A651" s="9" t="s">
        <v>1239</v>
      </c>
      <c r="B651" s="9" t="s">
        <v>5948</v>
      </c>
      <c r="C651" s="9" t="s">
        <v>4432</v>
      </c>
      <c r="D651" s="9" t="s">
        <v>5949</v>
      </c>
      <c r="E651" s="9" t="s">
        <v>5950</v>
      </c>
      <c r="F651" s="9" t="str">
        <f t="shared" si="14"/>
        <v>Jody Howick</v>
      </c>
      <c r="G651" s="9" t="s">
        <v>480</v>
      </c>
      <c r="H651" s="10">
        <v>9282344934</v>
      </c>
      <c r="I651" s="9" t="s">
        <v>1240</v>
      </c>
      <c r="J651" s="9" t="s">
        <v>1241</v>
      </c>
      <c r="K651" s="9" t="s">
        <v>701</v>
      </c>
      <c r="L651" s="11">
        <v>86442</v>
      </c>
    </row>
    <row r="652" spans="1:12" ht="12.65" customHeight="1" x14ac:dyDescent="0.3">
      <c r="A652" s="9" t="s">
        <v>482</v>
      </c>
      <c r="B652" s="9" t="s">
        <v>5951</v>
      </c>
      <c r="C652" s="9" t="s">
        <v>4432</v>
      </c>
      <c r="D652" s="9" t="s">
        <v>5952</v>
      </c>
      <c r="E652" s="9" t="s">
        <v>5953</v>
      </c>
      <c r="F652" s="9" t="str">
        <f t="shared" si="14"/>
        <v>Rebecca Bohstedt</v>
      </c>
      <c r="G652" s="9" t="s">
        <v>483</v>
      </c>
      <c r="H652" s="10">
        <v>6029928334</v>
      </c>
      <c r="I652" s="9" t="s">
        <v>484</v>
      </c>
      <c r="J652" s="9" t="s">
        <v>5954</v>
      </c>
      <c r="K652" s="9" t="s">
        <v>129</v>
      </c>
      <c r="L652" s="11">
        <v>85029</v>
      </c>
    </row>
    <row r="653" spans="1:12" ht="12.65" customHeight="1" x14ac:dyDescent="0.3">
      <c r="A653" s="9" t="s">
        <v>5955</v>
      </c>
      <c r="B653" s="9" t="s">
        <v>5956</v>
      </c>
      <c r="C653" s="9" t="s">
        <v>4432</v>
      </c>
      <c r="D653" s="9" t="s">
        <v>5357</v>
      </c>
      <c r="E653" s="9" t="s">
        <v>5957</v>
      </c>
      <c r="F653" s="9" t="str">
        <f t="shared" si="14"/>
        <v>Jennifer Castillo</v>
      </c>
      <c r="G653" s="9" t="s">
        <v>559</v>
      </c>
      <c r="H653" s="10">
        <v>5208881415</v>
      </c>
      <c r="I653" s="9" t="s">
        <v>5958</v>
      </c>
      <c r="J653" s="9" t="s">
        <v>1471</v>
      </c>
      <c r="K653" s="9" t="s">
        <v>18</v>
      </c>
      <c r="L653" s="11">
        <v>85705</v>
      </c>
    </row>
    <row r="654" spans="1:12" ht="12.65" customHeight="1" x14ac:dyDescent="0.3">
      <c r="A654" s="9" t="s">
        <v>2899</v>
      </c>
      <c r="B654" s="9" t="s">
        <v>2912</v>
      </c>
      <c r="C654" s="9" t="s">
        <v>4433</v>
      </c>
      <c r="D654" s="9" t="s">
        <v>5959</v>
      </c>
      <c r="E654" s="9" t="s">
        <v>5960</v>
      </c>
      <c r="F654" s="9" t="str">
        <f t="shared" si="14"/>
        <v>Yubani Figueroa Valenzuela</v>
      </c>
      <c r="G654" s="9" t="s">
        <v>2902</v>
      </c>
      <c r="H654" s="10">
        <v>6234785627</v>
      </c>
      <c r="I654" s="9" t="s">
        <v>2904</v>
      </c>
      <c r="J654" s="9" t="s">
        <v>2913</v>
      </c>
      <c r="K654" s="9" t="s">
        <v>309</v>
      </c>
      <c r="L654" s="11" t="str">
        <f>"85323"</f>
        <v>85323</v>
      </c>
    </row>
    <row r="655" spans="1:12" ht="12.65" customHeight="1" x14ac:dyDescent="0.3">
      <c r="A655" s="9" t="s">
        <v>2899</v>
      </c>
      <c r="B655" s="9" t="s">
        <v>2900</v>
      </c>
      <c r="C655" s="9" t="s">
        <v>4433</v>
      </c>
      <c r="D655" s="9" t="s">
        <v>5959</v>
      </c>
      <c r="E655" s="9" t="s">
        <v>5960</v>
      </c>
      <c r="F655" s="9" t="str">
        <f t="shared" si="14"/>
        <v>Yubani Figueroa Valenzuela</v>
      </c>
      <c r="G655" s="9" t="s">
        <v>2902</v>
      </c>
      <c r="H655" s="10">
        <v>6234785627</v>
      </c>
      <c r="I655" s="9" t="s">
        <v>2904</v>
      </c>
      <c r="J655" s="9" t="s">
        <v>2905</v>
      </c>
      <c r="K655" s="9" t="s">
        <v>309</v>
      </c>
      <c r="L655" s="11" t="str">
        <f>"85323"</f>
        <v>85323</v>
      </c>
    </row>
    <row r="656" spans="1:12" ht="12.65" customHeight="1" x14ac:dyDescent="0.3">
      <c r="A656" s="9" t="s">
        <v>2899</v>
      </c>
      <c r="B656" s="9" t="s">
        <v>2914</v>
      </c>
      <c r="C656" s="9" t="s">
        <v>4433</v>
      </c>
      <c r="D656" s="9" t="s">
        <v>5959</v>
      </c>
      <c r="E656" s="9" t="s">
        <v>5960</v>
      </c>
      <c r="F656" s="9" t="str">
        <f t="shared" si="14"/>
        <v>Yubani Figueroa Valenzuela</v>
      </c>
      <c r="G656" s="9" t="s">
        <v>2902</v>
      </c>
      <c r="H656" s="10">
        <v>6234785627</v>
      </c>
      <c r="I656" s="9" t="s">
        <v>2904</v>
      </c>
      <c r="J656" s="9" t="s">
        <v>2915</v>
      </c>
      <c r="K656" s="9" t="s">
        <v>309</v>
      </c>
      <c r="L656" s="11" t="str">
        <f>"85323"</f>
        <v>85323</v>
      </c>
    </row>
    <row r="657" spans="1:12" ht="12.65" customHeight="1" x14ac:dyDescent="0.3">
      <c r="A657" s="9" t="s">
        <v>2899</v>
      </c>
      <c r="B657" s="9" t="s">
        <v>2906</v>
      </c>
      <c r="C657" s="9" t="s">
        <v>4433</v>
      </c>
      <c r="D657" s="9" t="s">
        <v>5959</v>
      </c>
      <c r="E657" s="9" t="s">
        <v>5960</v>
      </c>
      <c r="F657" s="9" t="str">
        <f t="shared" si="14"/>
        <v>Yubani Figueroa Valenzuela</v>
      </c>
      <c r="G657" s="9" t="s">
        <v>2902</v>
      </c>
      <c r="H657" s="10">
        <v>6234785627</v>
      </c>
      <c r="I657" s="9" t="s">
        <v>2904</v>
      </c>
      <c r="J657" s="9" t="s">
        <v>2907</v>
      </c>
      <c r="K657" s="9" t="s">
        <v>340</v>
      </c>
      <c r="L657" s="11" t="str">
        <f>"85353"</f>
        <v>85353</v>
      </c>
    </row>
    <row r="658" spans="1:12" ht="12.65" customHeight="1" x14ac:dyDescent="0.3">
      <c r="A658" s="9" t="s">
        <v>2899</v>
      </c>
      <c r="B658" s="9" t="s">
        <v>2908</v>
      </c>
      <c r="C658" s="9" t="s">
        <v>4433</v>
      </c>
      <c r="D658" s="9" t="s">
        <v>5959</v>
      </c>
      <c r="E658" s="9" t="s">
        <v>5960</v>
      </c>
      <c r="F658" s="9" t="str">
        <f t="shared" si="14"/>
        <v>Yubani Figueroa Valenzuela</v>
      </c>
      <c r="G658" s="9" t="s">
        <v>2902</v>
      </c>
      <c r="H658" s="10">
        <v>6234785627</v>
      </c>
      <c r="I658" s="9" t="s">
        <v>2904</v>
      </c>
      <c r="J658" s="9" t="s">
        <v>2909</v>
      </c>
      <c r="K658" s="9" t="s">
        <v>309</v>
      </c>
      <c r="L658" s="11" t="str">
        <f>"85323"</f>
        <v>85323</v>
      </c>
    </row>
    <row r="659" spans="1:12" ht="12.65" customHeight="1" x14ac:dyDescent="0.3">
      <c r="A659" s="9" t="s">
        <v>2899</v>
      </c>
      <c r="B659" s="9" t="s">
        <v>2916</v>
      </c>
      <c r="C659" s="9" t="s">
        <v>4433</v>
      </c>
      <c r="D659" s="9" t="s">
        <v>5959</v>
      </c>
      <c r="E659" s="9" t="s">
        <v>5960</v>
      </c>
      <c r="F659" s="9" t="str">
        <f t="shared" si="14"/>
        <v>Yubani Figueroa Valenzuela</v>
      </c>
      <c r="G659" s="9" t="s">
        <v>2902</v>
      </c>
      <c r="H659" s="10">
        <v>6234785627</v>
      </c>
      <c r="I659" s="9" t="s">
        <v>2904</v>
      </c>
      <c r="J659" s="9" t="s">
        <v>2917</v>
      </c>
      <c r="K659" s="9" t="s">
        <v>340</v>
      </c>
      <c r="L659" s="11" t="str">
        <f>"85353"</f>
        <v>85353</v>
      </c>
    </row>
    <row r="660" spans="1:12" ht="12.65" customHeight="1" x14ac:dyDescent="0.3">
      <c r="A660" s="9" t="s">
        <v>2899</v>
      </c>
      <c r="B660" s="9" t="s">
        <v>2910</v>
      </c>
      <c r="C660" s="9" t="s">
        <v>4433</v>
      </c>
      <c r="D660" s="9" t="s">
        <v>5959</v>
      </c>
      <c r="E660" s="9" t="s">
        <v>5960</v>
      </c>
      <c r="F660" s="9" t="str">
        <f t="shared" si="14"/>
        <v>Yubani Figueroa Valenzuela</v>
      </c>
      <c r="G660" s="9" t="s">
        <v>2902</v>
      </c>
      <c r="H660" s="10">
        <v>6234785627</v>
      </c>
      <c r="I660" s="9" t="s">
        <v>2904</v>
      </c>
      <c r="J660" s="9" t="s">
        <v>2911</v>
      </c>
      <c r="K660" s="9" t="s">
        <v>340</v>
      </c>
      <c r="L660" s="11" t="str">
        <f>"85353"</f>
        <v>85353</v>
      </c>
    </row>
    <row r="661" spans="1:12" ht="12.65" customHeight="1" x14ac:dyDescent="0.3">
      <c r="A661" s="9" t="s">
        <v>2899</v>
      </c>
      <c r="B661" s="9" t="s">
        <v>5961</v>
      </c>
      <c r="C661" s="9" t="s">
        <v>4433</v>
      </c>
      <c r="D661" s="9" t="s">
        <v>5959</v>
      </c>
      <c r="E661" s="9" t="s">
        <v>5960</v>
      </c>
      <c r="F661" s="9" t="str">
        <f t="shared" si="14"/>
        <v>Yubani Figueroa Valenzuela</v>
      </c>
      <c r="G661" s="9" t="s">
        <v>2902</v>
      </c>
      <c r="H661" s="10">
        <v>6234785627</v>
      </c>
      <c r="I661" s="9" t="s">
        <v>2904</v>
      </c>
      <c r="J661" s="9" t="s">
        <v>5962</v>
      </c>
      <c r="K661" s="9" t="s">
        <v>309</v>
      </c>
      <c r="L661" s="11" t="str">
        <f>"85353"</f>
        <v>85353</v>
      </c>
    </row>
    <row r="662" spans="1:12" ht="12.65" customHeight="1" x14ac:dyDescent="0.3">
      <c r="A662" s="9" t="s">
        <v>1177</v>
      </c>
      <c r="B662" s="9" t="s">
        <v>1178</v>
      </c>
      <c r="C662" s="9" t="s">
        <v>4432</v>
      </c>
      <c r="D662" s="9" t="s">
        <v>5963</v>
      </c>
      <c r="E662" s="9" t="s">
        <v>112</v>
      </c>
      <c r="F662" s="9" t="str">
        <f t="shared" si="14"/>
        <v>Justin Cook</v>
      </c>
      <c r="G662" s="9" t="s">
        <v>480</v>
      </c>
      <c r="H662" s="10">
        <v>4802228484</v>
      </c>
      <c r="I662" s="9" t="s">
        <v>5964</v>
      </c>
      <c r="J662" s="9" t="s">
        <v>1179</v>
      </c>
      <c r="K662" s="9" t="s">
        <v>320</v>
      </c>
      <c r="L662" s="11">
        <v>85210</v>
      </c>
    </row>
    <row r="663" spans="1:12" ht="12.65" customHeight="1" x14ac:dyDescent="0.3">
      <c r="A663" s="9" t="s">
        <v>499</v>
      </c>
      <c r="B663" s="9" t="s">
        <v>5965</v>
      </c>
      <c r="C663" s="9" t="s">
        <v>4432</v>
      </c>
      <c r="D663" s="9" t="s">
        <v>5233</v>
      </c>
      <c r="E663" s="9" t="s">
        <v>5966</v>
      </c>
      <c r="F663" s="9" t="str">
        <f t="shared" si="14"/>
        <v>Cesar Pavoggi</v>
      </c>
      <c r="G663" s="9" t="s">
        <v>297</v>
      </c>
      <c r="H663" s="10">
        <v>6239325190</v>
      </c>
      <c r="I663" s="9" t="s">
        <v>500</v>
      </c>
      <c r="J663" s="9" t="s">
        <v>501</v>
      </c>
      <c r="K663" s="9" t="s">
        <v>309</v>
      </c>
      <c r="L663" s="11">
        <v>85323</v>
      </c>
    </row>
    <row r="664" spans="1:12" ht="12.65" customHeight="1" x14ac:dyDescent="0.3">
      <c r="A664" s="9" t="s">
        <v>499</v>
      </c>
      <c r="B664" s="9" t="s">
        <v>5967</v>
      </c>
      <c r="C664" s="9" t="s">
        <v>4432</v>
      </c>
      <c r="D664" s="9" t="s">
        <v>5968</v>
      </c>
      <c r="E664" s="9" t="s">
        <v>5966</v>
      </c>
      <c r="F664" s="9" t="str">
        <f t="shared" si="14"/>
        <v>Eugene Pavoggi</v>
      </c>
      <c r="G664" s="9" t="s">
        <v>297</v>
      </c>
      <c r="H664" s="10">
        <v>6239320616</v>
      </c>
      <c r="I664" s="9" t="s">
        <v>500</v>
      </c>
      <c r="J664" s="9" t="s">
        <v>502</v>
      </c>
      <c r="K664" s="9" t="s">
        <v>309</v>
      </c>
      <c r="L664" s="11">
        <v>85323</v>
      </c>
    </row>
    <row r="665" spans="1:12" ht="12.65" customHeight="1" x14ac:dyDescent="0.3">
      <c r="A665" s="9" t="s">
        <v>300</v>
      </c>
      <c r="B665" s="9" t="s">
        <v>5969</v>
      </c>
      <c r="C665" s="9" t="s">
        <v>4432</v>
      </c>
      <c r="D665" s="9" t="s">
        <v>5970</v>
      </c>
      <c r="E665" s="9" t="s">
        <v>5971</v>
      </c>
      <c r="F665" s="9" t="str">
        <f t="shared" si="14"/>
        <v>Chantell Guice-Woods</v>
      </c>
      <c r="G665" s="9" t="s">
        <v>836</v>
      </c>
      <c r="H665" s="10">
        <v>6238566338</v>
      </c>
      <c r="I665" s="9" t="s">
        <v>5972</v>
      </c>
      <c r="J665" s="9" t="s">
        <v>5973</v>
      </c>
      <c r="K665" s="9" t="s">
        <v>301</v>
      </c>
      <c r="L665" s="11">
        <v>85309</v>
      </c>
    </row>
    <row r="666" spans="1:12" ht="12.65" customHeight="1" x14ac:dyDescent="0.3">
      <c r="A666" s="9" t="s">
        <v>5974</v>
      </c>
      <c r="B666" s="9" t="s">
        <v>5975</v>
      </c>
      <c r="C666" s="9" t="s">
        <v>4432</v>
      </c>
      <c r="D666" s="9" t="s">
        <v>4473</v>
      </c>
      <c r="E666" s="9" t="s">
        <v>5976</v>
      </c>
      <c r="F666" s="9" t="str">
        <f t="shared" si="14"/>
        <v>Tiffany Walker</v>
      </c>
      <c r="G666" s="9" t="s">
        <v>5977</v>
      </c>
      <c r="H666" s="10">
        <v>6238567471</v>
      </c>
      <c r="I666" s="9" t="s">
        <v>5978</v>
      </c>
      <c r="J666" s="9" t="s">
        <v>5979</v>
      </c>
      <c r="K666" s="9" t="s">
        <v>5980</v>
      </c>
      <c r="L666" s="11">
        <v>85309</v>
      </c>
    </row>
    <row r="667" spans="1:12" ht="12.65" customHeight="1" x14ac:dyDescent="0.3">
      <c r="A667" s="9" t="s">
        <v>5981</v>
      </c>
      <c r="B667" s="9" t="s">
        <v>5982</v>
      </c>
      <c r="C667" s="9" t="s">
        <v>4432</v>
      </c>
      <c r="D667" s="9" t="s">
        <v>5983</v>
      </c>
      <c r="E667" s="9" t="s">
        <v>4453</v>
      </c>
      <c r="F667" s="9" t="str">
        <f t="shared" si="14"/>
        <v>Chantel Jones</v>
      </c>
      <c r="G667" s="9" t="s">
        <v>480</v>
      </c>
      <c r="H667" s="10">
        <v>4803700381</v>
      </c>
      <c r="I667" s="9" t="s">
        <v>5984</v>
      </c>
      <c r="J667" s="9" t="s">
        <v>5985</v>
      </c>
      <c r="K667" s="9" t="s">
        <v>404</v>
      </c>
      <c r="L667" s="11">
        <v>85257</v>
      </c>
    </row>
    <row r="668" spans="1:12" ht="12.65" customHeight="1" x14ac:dyDescent="0.3">
      <c r="A668" s="9" t="s">
        <v>302</v>
      </c>
      <c r="B668" s="9" t="s">
        <v>5986</v>
      </c>
      <c r="C668" s="9" t="s">
        <v>4432</v>
      </c>
      <c r="D668" s="9" t="s">
        <v>4651</v>
      </c>
      <c r="E668" s="9" t="s">
        <v>5987</v>
      </c>
      <c r="F668" s="9" t="str">
        <f t="shared" si="14"/>
        <v>Sarah Grady</v>
      </c>
      <c r="G668" s="9" t="s">
        <v>5988</v>
      </c>
      <c r="H668" s="10">
        <v>6022464197</v>
      </c>
      <c r="I668" s="9" t="s">
        <v>5989</v>
      </c>
      <c r="J668" s="9" t="s">
        <v>5990</v>
      </c>
      <c r="K668" s="9" t="s">
        <v>129</v>
      </c>
      <c r="L668" s="11">
        <v>85017</v>
      </c>
    </row>
    <row r="669" spans="1:12" ht="12.65" customHeight="1" x14ac:dyDescent="0.3">
      <c r="A669" s="9" t="s">
        <v>1492</v>
      </c>
      <c r="B669" s="9" t="s">
        <v>1493</v>
      </c>
      <c r="C669" s="9" t="s">
        <v>4432</v>
      </c>
      <c r="D669" s="9" t="s">
        <v>5991</v>
      </c>
      <c r="E669" s="9" t="s">
        <v>5070</v>
      </c>
      <c r="F669" s="9" t="str">
        <f t="shared" si="14"/>
        <v>Deborah Martin</v>
      </c>
      <c r="G669" s="9" t="s">
        <v>470</v>
      </c>
      <c r="H669" s="10">
        <v>6022657885</v>
      </c>
      <c r="I669" s="9" t="s">
        <v>1494</v>
      </c>
      <c r="J669" s="9" t="s">
        <v>5992</v>
      </c>
      <c r="K669" s="9" t="s">
        <v>129</v>
      </c>
      <c r="L669" s="11">
        <v>85014</v>
      </c>
    </row>
    <row r="670" spans="1:12" ht="12.65" customHeight="1" x14ac:dyDescent="0.3">
      <c r="A670" s="9" t="s">
        <v>2918</v>
      </c>
      <c r="B670" s="9" t="s">
        <v>2941</v>
      </c>
      <c r="C670" s="9" t="s">
        <v>4433</v>
      </c>
      <c r="D670" s="9" t="s">
        <v>5993</v>
      </c>
      <c r="E670" s="9" t="s">
        <v>5994</v>
      </c>
      <c r="F670" s="9" t="str">
        <f t="shared" si="14"/>
        <v>Cecelia Araiza</v>
      </c>
      <c r="G670" s="9" t="s">
        <v>457</v>
      </c>
      <c r="H670" s="10">
        <v>6026647597</v>
      </c>
      <c r="I670" s="9" t="s">
        <v>2944</v>
      </c>
      <c r="J670" s="9" t="s">
        <v>2945</v>
      </c>
      <c r="K670" s="9" t="s">
        <v>129</v>
      </c>
      <c r="L670" s="11" t="str">
        <f>"85014"</f>
        <v>85014</v>
      </c>
    </row>
    <row r="671" spans="1:12" ht="12.65" customHeight="1" x14ac:dyDescent="0.3">
      <c r="A671" s="9" t="s">
        <v>1194</v>
      </c>
      <c r="B671" s="9" t="s">
        <v>1195</v>
      </c>
      <c r="C671" s="9" t="s">
        <v>4432</v>
      </c>
      <c r="D671" s="9" t="s">
        <v>5074</v>
      </c>
      <c r="E671" s="9" t="s">
        <v>5995</v>
      </c>
      <c r="F671" s="9" t="str">
        <f t="shared" si="14"/>
        <v>Eileen Buckley</v>
      </c>
      <c r="G671" s="9" t="s">
        <v>1196</v>
      </c>
      <c r="H671" s="10">
        <v>6022671539</v>
      </c>
      <c r="I671" s="9" t="s">
        <v>1197</v>
      </c>
      <c r="J671" s="9" t="s">
        <v>5996</v>
      </c>
      <c r="K671" s="9" t="s">
        <v>129</v>
      </c>
      <c r="L671" s="11">
        <v>85008</v>
      </c>
    </row>
    <row r="672" spans="1:12" ht="12.65" customHeight="1" x14ac:dyDescent="0.3">
      <c r="A672" s="9" t="s">
        <v>1303</v>
      </c>
      <c r="B672" s="9" t="s">
        <v>1304</v>
      </c>
      <c r="C672" s="9" t="s">
        <v>4432</v>
      </c>
      <c r="D672" s="9" t="s">
        <v>4919</v>
      </c>
      <c r="E672" s="9" t="s">
        <v>5641</v>
      </c>
      <c r="F672" s="9" t="str">
        <f t="shared" si="14"/>
        <v>Felix Kadiri</v>
      </c>
      <c r="G672" s="9" t="s">
        <v>505</v>
      </c>
      <c r="H672" s="10">
        <v>5205468888</v>
      </c>
      <c r="I672" s="9" t="s">
        <v>1305</v>
      </c>
      <c r="J672" s="9" t="s">
        <v>5997</v>
      </c>
      <c r="K672" s="9" t="s">
        <v>18</v>
      </c>
      <c r="L672" s="11">
        <v>85712</v>
      </c>
    </row>
    <row r="673" spans="1:12" ht="12.65" customHeight="1" x14ac:dyDescent="0.3">
      <c r="A673" s="9" t="s">
        <v>5998</v>
      </c>
      <c r="B673" s="9" t="s">
        <v>5998</v>
      </c>
      <c r="C673" s="9" t="s">
        <v>4433</v>
      </c>
      <c r="D673" s="9" t="s">
        <v>5999</v>
      </c>
      <c r="E673" s="9" t="s">
        <v>6000</v>
      </c>
      <c r="F673" s="9" t="str">
        <f t="shared" si="14"/>
        <v>Arnold Dan</v>
      </c>
      <c r="G673" s="9" t="s">
        <v>6001</v>
      </c>
      <c r="H673" s="10">
        <v>9287816226</v>
      </c>
      <c r="I673" s="9" t="s">
        <v>6002</v>
      </c>
      <c r="J673" s="9" t="s">
        <v>6003</v>
      </c>
      <c r="K673" s="9" t="s">
        <v>2969</v>
      </c>
      <c r="L673" s="11" t="str">
        <f>"86538"</f>
        <v>86538</v>
      </c>
    </row>
    <row r="674" spans="1:12" ht="12.65" customHeight="1" x14ac:dyDescent="0.3">
      <c r="A674" s="9" t="s">
        <v>2971</v>
      </c>
      <c r="B674" s="9" t="s">
        <v>2972</v>
      </c>
      <c r="C674" s="9" t="s">
        <v>4433</v>
      </c>
      <c r="D674" s="9" t="s">
        <v>5913</v>
      </c>
      <c r="E674" s="9" t="s">
        <v>6004</v>
      </c>
      <c r="F674" s="9" t="str">
        <f t="shared" si="14"/>
        <v>Crystal Kalahar</v>
      </c>
      <c r="G674" s="9" t="s">
        <v>1013</v>
      </c>
      <c r="H674" s="10">
        <v>5206824737</v>
      </c>
      <c r="I674" s="9" t="s">
        <v>2975</v>
      </c>
      <c r="J674" s="9" t="s">
        <v>2976</v>
      </c>
      <c r="K674" s="9" t="s">
        <v>167</v>
      </c>
      <c r="L674" s="11" t="str">
        <f>"85653"</f>
        <v>85653</v>
      </c>
    </row>
    <row r="675" spans="1:12" ht="12.65" customHeight="1" x14ac:dyDescent="0.3">
      <c r="A675" s="9" t="s">
        <v>1373</v>
      </c>
      <c r="B675" s="9" t="s">
        <v>1374</v>
      </c>
      <c r="C675" s="9" t="s">
        <v>4432</v>
      </c>
      <c r="D675" s="9" t="s">
        <v>6005</v>
      </c>
      <c r="E675" s="9" t="s">
        <v>6006</v>
      </c>
      <c r="F675" s="9" t="str">
        <f t="shared" si="14"/>
        <v>Komal Chaudhary</v>
      </c>
      <c r="G675" s="9" t="s">
        <v>480</v>
      </c>
      <c r="H675" s="10">
        <v>6022695045</v>
      </c>
      <c r="I675" s="9" t="s">
        <v>1375</v>
      </c>
      <c r="J675" s="9" t="s">
        <v>1376</v>
      </c>
      <c r="K675" s="9" t="s">
        <v>129</v>
      </c>
      <c r="L675" s="11">
        <v>85031</v>
      </c>
    </row>
    <row r="676" spans="1:12" ht="12.65" customHeight="1" x14ac:dyDescent="0.3">
      <c r="A676" s="9" t="s">
        <v>1373</v>
      </c>
      <c r="B676" s="9" t="s">
        <v>1377</v>
      </c>
      <c r="C676" s="9" t="s">
        <v>4432</v>
      </c>
      <c r="D676" s="9" t="s">
        <v>5890</v>
      </c>
      <c r="E676" s="9" t="s">
        <v>5891</v>
      </c>
      <c r="F676" s="9" t="str">
        <f t="shared" si="14"/>
        <v>Hiral Parikh</v>
      </c>
      <c r="G676" s="9" t="s">
        <v>480</v>
      </c>
      <c r="H676" s="10">
        <v>6029306594</v>
      </c>
      <c r="I676" s="9" t="s">
        <v>1378</v>
      </c>
      <c r="J676" s="9" t="s">
        <v>6007</v>
      </c>
      <c r="K676" s="9" t="s">
        <v>301</v>
      </c>
      <c r="L676" s="11">
        <v>85302</v>
      </c>
    </row>
    <row r="677" spans="1:12" ht="12.65" customHeight="1" x14ac:dyDescent="0.3">
      <c r="A677" s="9" t="s">
        <v>1373</v>
      </c>
      <c r="B677" s="9" t="s">
        <v>1379</v>
      </c>
      <c r="C677" s="9" t="s">
        <v>4432</v>
      </c>
      <c r="D677" s="9" t="s">
        <v>6005</v>
      </c>
      <c r="E677" s="9" t="s">
        <v>6006</v>
      </c>
      <c r="F677" s="9" t="str">
        <f t="shared" si="14"/>
        <v>Komal Chaudhary</v>
      </c>
      <c r="G677" s="9" t="s">
        <v>480</v>
      </c>
      <c r="H677" s="10">
        <v>6232472684</v>
      </c>
      <c r="I677" s="9" t="s">
        <v>1380</v>
      </c>
      <c r="J677" s="9" t="s">
        <v>6008</v>
      </c>
      <c r="K677" s="9" t="s">
        <v>129</v>
      </c>
      <c r="L677" s="11">
        <v>85035</v>
      </c>
    </row>
    <row r="678" spans="1:12" ht="12.65" customHeight="1" x14ac:dyDescent="0.3">
      <c r="A678" s="9" t="s">
        <v>922</v>
      </c>
      <c r="B678" s="9" t="s">
        <v>922</v>
      </c>
      <c r="C678" s="9" t="s">
        <v>4432</v>
      </c>
      <c r="D678" s="9" t="s">
        <v>4573</v>
      </c>
      <c r="E678" s="9" t="s">
        <v>6009</v>
      </c>
      <c r="F678" s="9" t="str">
        <f t="shared" si="14"/>
        <v>Mary Morgan</v>
      </c>
      <c r="G678" s="9" t="s">
        <v>297</v>
      </c>
      <c r="H678" s="10">
        <v>9282892987</v>
      </c>
      <c r="I678" s="9" t="s">
        <v>923</v>
      </c>
      <c r="J678" s="9" t="s">
        <v>924</v>
      </c>
      <c r="K678" s="9" t="s">
        <v>75</v>
      </c>
      <c r="L678" s="11">
        <v>86047</v>
      </c>
    </row>
    <row r="679" spans="1:12" ht="12.65" customHeight="1" x14ac:dyDescent="0.3">
      <c r="A679" s="9" t="s">
        <v>6010</v>
      </c>
      <c r="B679" s="9" t="s">
        <v>6011</v>
      </c>
      <c r="C679" s="9" t="s">
        <v>4432</v>
      </c>
      <c r="D679" s="9" t="s">
        <v>5175</v>
      </c>
      <c r="E679" s="9" t="s">
        <v>6012</v>
      </c>
      <c r="F679" s="9" t="str">
        <f t="shared" si="14"/>
        <v>Stephanie Waun</v>
      </c>
      <c r="G679" s="9" t="s">
        <v>297</v>
      </c>
      <c r="H679" s="10">
        <v>4807550707</v>
      </c>
      <c r="I679" s="9" t="s">
        <v>6013</v>
      </c>
      <c r="J679" s="9" t="s">
        <v>6014</v>
      </c>
      <c r="K679" s="9" t="s">
        <v>408</v>
      </c>
      <c r="L679" s="11">
        <v>85283</v>
      </c>
    </row>
    <row r="680" spans="1:12" ht="12.65" customHeight="1" x14ac:dyDescent="0.3">
      <c r="A680" s="9" t="s">
        <v>2977</v>
      </c>
      <c r="B680" s="9" t="s">
        <v>2978</v>
      </c>
      <c r="C680" s="9" t="s">
        <v>4433</v>
      </c>
      <c r="D680" s="9" t="s">
        <v>4482</v>
      </c>
      <c r="E680" s="9" t="s">
        <v>4483</v>
      </c>
      <c r="F680" s="9" t="str">
        <f t="shared" si="14"/>
        <v>Marcela Dominguez Chavira</v>
      </c>
      <c r="G680" s="9" t="s">
        <v>4470</v>
      </c>
      <c r="H680" s="10">
        <v>5208891504</v>
      </c>
      <c r="I680" s="9" t="s">
        <v>4484</v>
      </c>
      <c r="J680" s="9" t="s">
        <v>2983</v>
      </c>
      <c r="K680" s="9" t="s">
        <v>18</v>
      </c>
      <c r="L680" s="11" t="str">
        <f>"85756"</f>
        <v>85756</v>
      </c>
    </row>
    <row r="681" spans="1:12" ht="12.65" customHeight="1" x14ac:dyDescent="0.3">
      <c r="A681" s="9" t="s">
        <v>1322</v>
      </c>
      <c r="B681" s="9" t="s">
        <v>6015</v>
      </c>
      <c r="C681" s="9" t="s">
        <v>4432</v>
      </c>
      <c r="D681" s="9" t="s">
        <v>4455</v>
      </c>
      <c r="E681" s="9" t="s">
        <v>4456</v>
      </c>
      <c r="F681" s="9" t="str">
        <f t="shared" si="14"/>
        <v>Christine Martinez</v>
      </c>
      <c r="G681" s="9" t="s">
        <v>1323</v>
      </c>
      <c r="H681" s="10">
        <v>4809260894</v>
      </c>
      <c r="I681" s="9" t="s">
        <v>939</v>
      </c>
      <c r="J681" s="9" t="s">
        <v>1324</v>
      </c>
      <c r="K681" s="9" t="s">
        <v>6016</v>
      </c>
      <c r="L681" s="11">
        <v>85204</v>
      </c>
    </row>
    <row r="682" spans="1:12" ht="12.65" customHeight="1" x14ac:dyDescent="0.3">
      <c r="A682" s="9" t="s">
        <v>1474</v>
      </c>
      <c r="B682" s="9" t="s">
        <v>1474</v>
      </c>
      <c r="C682" s="9" t="s">
        <v>4432</v>
      </c>
      <c r="D682" s="9" t="s">
        <v>4914</v>
      </c>
      <c r="E682" s="9" t="s">
        <v>6017</v>
      </c>
      <c r="F682" s="9" t="str">
        <f t="shared" si="14"/>
        <v>Tonya Sevilla</v>
      </c>
      <c r="G682" s="9" t="s">
        <v>480</v>
      </c>
      <c r="H682" s="10">
        <v>4804640110</v>
      </c>
      <c r="I682" s="9" t="s">
        <v>1475</v>
      </c>
      <c r="J682" s="9" t="s">
        <v>1476</v>
      </c>
      <c r="K682" s="9" t="s">
        <v>320</v>
      </c>
      <c r="L682" s="11">
        <v>85203</v>
      </c>
    </row>
    <row r="683" spans="1:12" ht="12.65" customHeight="1" x14ac:dyDescent="0.3">
      <c r="A683" s="9" t="s">
        <v>749</v>
      </c>
      <c r="B683" s="9" t="s">
        <v>750</v>
      </c>
      <c r="C683" s="9" t="s">
        <v>4432</v>
      </c>
      <c r="D683" s="9" t="s">
        <v>6018</v>
      </c>
      <c r="E683" s="9" t="s">
        <v>6019</v>
      </c>
      <c r="F683" s="9" t="str">
        <f t="shared" si="14"/>
        <v>MiaMichelle Henry</v>
      </c>
      <c r="G683" s="9" t="s">
        <v>751</v>
      </c>
      <c r="H683" s="10">
        <v>5202698432</v>
      </c>
      <c r="I683" s="9" t="s">
        <v>752</v>
      </c>
      <c r="J683" s="9" t="s">
        <v>753</v>
      </c>
      <c r="K683" s="9" t="s">
        <v>18</v>
      </c>
      <c r="L683" s="11">
        <v>85705</v>
      </c>
    </row>
    <row r="684" spans="1:12" ht="12.65" customHeight="1" x14ac:dyDescent="0.3">
      <c r="A684" s="9" t="s">
        <v>2985</v>
      </c>
      <c r="B684" s="9" t="s">
        <v>2986</v>
      </c>
      <c r="C684" s="9" t="s">
        <v>4433</v>
      </c>
      <c r="D684" s="9" t="s">
        <v>6020</v>
      </c>
      <c r="E684" s="9" t="s">
        <v>4512</v>
      </c>
      <c r="F684" s="9" t="str">
        <f t="shared" si="14"/>
        <v>Susie Allen</v>
      </c>
      <c r="G684" s="9" t="s">
        <v>1013</v>
      </c>
      <c r="H684" s="10">
        <v>9286421234</v>
      </c>
      <c r="I684" s="9" t="s">
        <v>6021</v>
      </c>
      <c r="J684" s="9" t="s">
        <v>2990</v>
      </c>
      <c r="K684" s="9" t="s">
        <v>2991</v>
      </c>
      <c r="L684" s="11" t="str">
        <f>"86333"</f>
        <v>86333</v>
      </c>
    </row>
    <row r="685" spans="1:12" ht="12.65" customHeight="1" x14ac:dyDescent="0.3">
      <c r="A685" s="9" t="s">
        <v>476</v>
      </c>
      <c r="B685" s="9" t="s">
        <v>6022</v>
      </c>
      <c r="C685" s="9" t="s">
        <v>4432</v>
      </c>
      <c r="D685" s="9" t="s">
        <v>6023</v>
      </c>
      <c r="E685" s="9" t="s">
        <v>6024</v>
      </c>
      <c r="F685" s="9" t="str">
        <f t="shared" si="14"/>
        <v>Mickinze Huitt</v>
      </c>
      <c r="G685" s="9" t="s">
        <v>297</v>
      </c>
      <c r="H685" s="10">
        <v>4809488566</v>
      </c>
      <c r="I685" s="9" t="s">
        <v>477</v>
      </c>
      <c r="J685" s="9" t="s">
        <v>478</v>
      </c>
      <c r="K685" s="9" t="s">
        <v>404</v>
      </c>
      <c r="L685" s="11">
        <v>85250</v>
      </c>
    </row>
    <row r="686" spans="1:12" ht="12.65" customHeight="1" x14ac:dyDescent="0.3">
      <c r="A686" s="9" t="s">
        <v>2993</v>
      </c>
      <c r="B686" s="9" t="s">
        <v>2994</v>
      </c>
      <c r="C686" s="9" t="s">
        <v>4433</v>
      </c>
      <c r="D686" s="9" t="s">
        <v>6025</v>
      </c>
      <c r="E686" s="9" t="s">
        <v>6026</v>
      </c>
      <c r="F686" s="9" t="str">
        <f t="shared" si="14"/>
        <v>Rocio Humphreys</v>
      </c>
      <c r="G686" s="9" t="s">
        <v>1818</v>
      </c>
      <c r="H686" s="10">
        <v>9283342293</v>
      </c>
      <c r="I686" s="9" t="s">
        <v>6027</v>
      </c>
      <c r="J686" s="9" t="s">
        <v>2999</v>
      </c>
      <c r="K686" s="9" t="s">
        <v>3000</v>
      </c>
      <c r="L686" s="11" t="str">
        <f>"85930"</f>
        <v>85930</v>
      </c>
    </row>
    <row r="687" spans="1:12" ht="12.65" customHeight="1" x14ac:dyDescent="0.3">
      <c r="A687" s="9" t="s">
        <v>1548</v>
      </c>
      <c r="B687" s="9" t="s">
        <v>1340</v>
      </c>
      <c r="C687" s="9" t="s">
        <v>4432</v>
      </c>
      <c r="D687" s="9" t="s">
        <v>6028</v>
      </c>
      <c r="E687" s="9" t="s">
        <v>6029</v>
      </c>
      <c r="F687" s="9" t="str">
        <f t="shared" si="14"/>
        <v>Ryann DeYoung</v>
      </c>
      <c r="G687" s="9" t="s">
        <v>6030</v>
      </c>
      <c r="H687" s="10">
        <v>4809994255</v>
      </c>
      <c r="I687" s="9" t="s">
        <v>6031</v>
      </c>
      <c r="J687" s="9" t="s">
        <v>1551</v>
      </c>
      <c r="K687" s="9" t="s">
        <v>320</v>
      </c>
      <c r="L687" s="11">
        <v>85205</v>
      </c>
    </row>
    <row r="688" spans="1:12" ht="12.65" customHeight="1" x14ac:dyDescent="0.3">
      <c r="A688" s="9" t="s">
        <v>3002</v>
      </c>
      <c r="B688" s="9" t="s">
        <v>3003</v>
      </c>
      <c r="C688" s="9" t="s">
        <v>4433</v>
      </c>
      <c r="D688" s="9" t="s">
        <v>4918</v>
      </c>
      <c r="E688" s="9" t="s">
        <v>6032</v>
      </c>
      <c r="F688" s="9" t="str">
        <f t="shared" si="14"/>
        <v>Sabrina Kvavle</v>
      </c>
      <c r="G688" s="9" t="s">
        <v>297</v>
      </c>
      <c r="H688" s="10">
        <v>4804720909</v>
      </c>
      <c r="I688" s="9" t="s">
        <v>3006</v>
      </c>
      <c r="J688" s="9" t="s">
        <v>411</v>
      </c>
      <c r="K688" s="9" t="s">
        <v>320</v>
      </c>
      <c r="L688" s="11" t="str">
        <f>"85202"</f>
        <v>85202</v>
      </c>
    </row>
    <row r="689" spans="1:12" ht="12.65" customHeight="1" x14ac:dyDescent="0.3">
      <c r="A689" s="9" t="s">
        <v>3002</v>
      </c>
      <c r="B689" s="9" t="s">
        <v>3019</v>
      </c>
      <c r="C689" s="9" t="s">
        <v>4433</v>
      </c>
      <c r="D689" s="9" t="s">
        <v>4918</v>
      </c>
      <c r="E689" s="9" t="s">
        <v>6032</v>
      </c>
      <c r="F689" s="9" t="str">
        <f t="shared" si="14"/>
        <v>Sabrina Kvavle</v>
      </c>
      <c r="G689" s="9" t="s">
        <v>297</v>
      </c>
      <c r="H689" s="10">
        <v>4804720909</v>
      </c>
      <c r="I689" s="9" t="s">
        <v>3006</v>
      </c>
      <c r="J689" s="9" t="s">
        <v>3020</v>
      </c>
      <c r="K689" s="9" t="s">
        <v>320</v>
      </c>
      <c r="L689" s="11" t="str">
        <f>"85203"</f>
        <v>85203</v>
      </c>
    </row>
    <row r="690" spans="1:12" ht="12.65" customHeight="1" x14ac:dyDescent="0.3">
      <c r="A690" s="9" t="s">
        <v>3002</v>
      </c>
      <c r="B690" s="9" t="s">
        <v>3084</v>
      </c>
      <c r="C690" s="9" t="s">
        <v>4433</v>
      </c>
      <c r="D690" s="9" t="s">
        <v>4918</v>
      </c>
      <c r="E690" s="9" t="s">
        <v>6032</v>
      </c>
      <c r="F690" s="9" t="str">
        <f t="shared" si="14"/>
        <v>Sabrina Kvavle</v>
      </c>
      <c r="G690" s="9" t="s">
        <v>297</v>
      </c>
      <c r="H690" s="10">
        <v>4804720909</v>
      </c>
      <c r="I690" s="9" t="s">
        <v>3006</v>
      </c>
      <c r="J690" s="9" t="s">
        <v>3085</v>
      </c>
      <c r="K690" s="9" t="s">
        <v>320</v>
      </c>
      <c r="L690" s="11" t="s">
        <v>3021</v>
      </c>
    </row>
    <row r="691" spans="1:12" ht="12.65" customHeight="1" x14ac:dyDescent="0.3">
      <c r="A691" s="9" t="s">
        <v>3002</v>
      </c>
      <c r="B691" s="9" t="s">
        <v>3055</v>
      </c>
      <c r="C691" s="9" t="s">
        <v>4433</v>
      </c>
      <c r="D691" s="9" t="s">
        <v>4918</v>
      </c>
      <c r="E691" s="9" t="s">
        <v>6032</v>
      </c>
      <c r="F691" s="9" t="str">
        <f t="shared" si="14"/>
        <v>Sabrina Kvavle</v>
      </c>
      <c r="G691" s="9" t="s">
        <v>297</v>
      </c>
      <c r="H691" s="10">
        <v>4804720909</v>
      </c>
      <c r="I691" s="9" t="s">
        <v>3006</v>
      </c>
      <c r="J691" s="9" t="s">
        <v>3056</v>
      </c>
      <c r="K691" s="9" t="s">
        <v>320</v>
      </c>
      <c r="L691" s="11" t="s">
        <v>3042</v>
      </c>
    </row>
    <row r="692" spans="1:12" ht="12.65" customHeight="1" x14ac:dyDescent="0.3">
      <c r="A692" s="9" t="s">
        <v>3002</v>
      </c>
      <c r="B692" s="9" t="s">
        <v>3059</v>
      </c>
      <c r="C692" s="9" t="s">
        <v>4433</v>
      </c>
      <c r="D692" s="9" t="s">
        <v>4918</v>
      </c>
      <c r="E692" s="9" t="s">
        <v>6032</v>
      </c>
      <c r="F692" s="9" t="str">
        <f t="shared" si="14"/>
        <v>Sabrina Kvavle</v>
      </c>
      <c r="G692" s="9" t="s">
        <v>297</v>
      </c>
      <c r="H692" s="10">
        <v>4804720909</v>
      </c>
      <c r="I692" s="9" t="s">
        <v>3006</v>
      </c>
      <c r="J692" s="9" t="s">
        <v>3060</v>
      </c>
      <c r="K692" s="9" t="s">
        <v>320</v>
      </c>
      <c r="L692" s="11" t="s">
        <v>3010</v>
      </c>
    </row>
    <row r="693" spans="1:12" ht="12.65" customHeight="1" x14ac:dyDescent="0.3">
      <c r="A693" s="9" t="s">
        <v>3002</v>
      </c>
      <c r="B693" s="9" t="s">
        <v>3074</v>
      </c>
      <c r="C693" s="9" t="s">
        <v>4433</v>
      </c>
      <c r="D693" s="9" t="s">
        <v>4918</v>
      </c>
      <c r="E693" s="9" t="s">
        <v>6032</v>
      </c>
      <c r="F693" s="9" t="str">
        <f t="shared" si="14"/>
        <v>Sabrina Kvavle</v>
      </c>
      <c r="G693" s="9" t="s">
        <v>297</v>
      </c>
      <c r="H693" s="10">
        <v>4804720909</v>
      </c>
      <c r="I693" s="9" t="s">
        <v>3006</v>
      </c>
      <c r="J693" s="9" t="s">
        <v>406</v>
      </c>
      <c r="K693" s="9" t="s">
        <v>320</v>
      </c>
      <c r="L693" s="11" t="s">
        <v>3042</v>
      </c>
    </row>
    <row r="694" spans="1:12" ht="12.65" customHeight="1" x14ac:dyDescent="0.3">
      <c r="A694" s="9" t="s">
        <v>3002</v>
      </c>
      <c r="B694" s="9" t="s">
        <v>3075</v>
      </c>
      <c r="C694" s="9" t="s">
        <v>4433</v>
      </c>
      <c r="D694" s="9" t="s">
        <v>4918</v>
      </c>
      <c r="E694" s="9" t="s">
        <v>6032</v>
      </c>
      <c r="F694" s="9" t="str">
        <f t="shared" si="14"/>
        <v>Sabrina Kvavle</v>
      </c>
      <c r="G694" s="9" t="s">
        <v>297</v>
      </c>
      <c r="H694" s="10">
        <v>4804720909</v>
      </c>
      <c r="I694" s="9" t="s">
        <v>3006</v>
      </c>
      <c r="J694" s="9" t="s">
        <v>409</v>
      </c>
      <c r="K694" s="9" t="s">
        <v>320</v>
      </c>
      <c r="L694" s="11" t="s">
        <v>3042</v>
      </c>
    </row>
    <row r="695" spans="1:12" ht="12.65" customHeight="1" x14ac:dyDescent="0.3">
      <c r="A695" s="9" t="s">
        <v>3002</v>
      </c>
      <c r="B695" s="9" t="s">
        <v>3120</v>
      </c>
      <c r="C695" s="9" t="s">
        <v>4433</v>
      </c>
      <c r="D695" s="9" t="s">
        <v>4918</v>
      </c>
      <c r="E695" s="9" t="s">
        <v>6032</v>
      </c>
      <c r="F695" s="9" t="str">
        <f t="shared" si="14"/>
        <v>Sabrina Kvavle</v>
      </c>
      <c r="G695" s="9" t="s">
        <v>297</v>
      </c>
      <c r="H695" s="10">
        <v>4804720909</v>
      </c>
      <c r="I695" s="9" t="s">
        <v>3006</v>
      </c>
      <c r="J695" s="9" t="s">
        <v>410</v>
      </c>
      <c r="K695" s="9" t="s">
        <v>320</v>
      </c>
      <c r="L695" s="11" t="s">
        <v>3024</v>
      </c>
    </row>
    <row r="696" spans="1:12" ht="12.65" customHeight="1" x14ac:dyDescent="0.3">
      <c r="A696" s="9" t="s">
        <v>3002</v>
      </c>
      <c r="B696" s="9" t="s">
        <v>3116</v>
      </c>
      <c r="C696" s="9" t="s">
        <v>4433</v>
      </c>
      <c r="D696" s="9" t="s">
        <v>4918</v>
      </c>
      <c r="E696" s="9" t="s">
        <v>6032</v>
      </c>
      <c r="F696" s="9" t="str">
        <f t="shared" si="14"/>
        <v>Sabrina Kvavle</v>
      </c>
      <c r="G696" s="9" t="s">
        <v>297</v>
      </c>
      <c r="H696" s="10">
        <v>4804720909</v>
      </c>
      <c r="I696" s="9" t="s">
        <v>3006</v>
      </c>
      <c r="J696" s="9" t="s">
        <v>3117</v>
      </c>
      <c r="K696" s="9" t="s">
        <v>320</v>
      </c>
      <c r="L696" s="11" t="s">
        <v>3031</v>
      </c>
    </row>
    <row r="697" spans="1:12" ht="12.65" customHeight="1" x14ac:dyDescent="0.3">
      <c r="A697" s="9" t="s">
        <v>3002</v>
      </c>
      <c r="B697" s="9" t="s">
        <v>3047</v>
      </c>
      <c r="C697" s="9" t="s">
        <v>4433</v>
      </c>
      <c r="D697" s="9" t="s">
        <v>4918</v>
      </c>
      <c r="E697" s="9" t="s">
        <v>6032</v>
      </c>
      <c r="F697" s="9" t="str">
        <f t="shared" si="14"/>
        <v>Sabrina Kvavle</v>
      </c>
      <c r="G697" s="9" t="s">
        <v>297</v>
      </c>
      <c r="H697" s="10">
        <v>4804720909</v>
      </c>
      <c r="I697" s="9" t="s">
        <v>3006</v>
      </c>
      <c r="J697" s="9" t="s">
        <v>3048</v>
      </c>
      <c r="K697" s="9" t="s">
        <v>320</v>
      </c>
      <c r="L697" s="11" t="s">
        <v>3034</v>
      </c>
    </row>
    <row r="698" spans="1:12" ht="12.65" customHeight="1" x14ac:dyDescent="0.3">
      <c r="A698" s="9" t="s">
        <v>3002</v>
      </c>
      <c r="B698" s="9" t="s">
        <v>3022</v>
      </c>
      <c r="C698" s="9" t="s">
        <v>4433</v>
      </c>
      <c r="D698" s="9" t="s">
        <v>4918</v>
      </c>
      <c r="E698" s="9" t="s">
        <v>6032</v>
      </c>
      <c r="F698" s="9" t="str">
        <f t="shared" si="14"/>
        <v>Sabrina Kvavle</v>
      </c>
      <c r="G698" s="9" t="s">
        <v>297</v>
      </c>
      <c r="H698" s="10">
        <v>4804720909</v>
      </c>
      <c r="I698" s="9" t="s">
        <v>3006</v>
      </c>
      <c r="J698" s="9" t="s">
        <v>3023</v>
      </c>
      <c r="K698" s="9" t="s">
        <v>320</v>
      </c>
      <c r="L698" s="11" t="s">
        <v>3024</v>
      </c>
    </row>
    <row r="699" spans="1:12" ht="12.65" customHeight="1" x14ac:dyDescent="0.3">
      <c r="A699" s="9" t="s">
        <v>3002</v>
      </c>
      <c r="B699" s="9" t="s">
        <v>3104</v>
      </c>
      <c r="C699" s="9" t="s">
        <v>4433</v>
      </c>
      <c r="D699" s="9" t="s">
        <v>4918</v>
      </c>
      <c r="E699" s="9" t="s">
        <v>6032</v>
      </c>
      <c r="F699" s="9" t="str">
        <f t="shared" si="14"/>
        <v>Sabrina Kvavle</v>
      </c>
      <c r="G699" s="9" t="s">
        <v>297</v>
      </c>
      <c r="H699" s="10">
        <v>4804720909</v>
      </c>
      <c r="I699" s="9" t="s">
        <v>3006</v>
      </c>
      <c r="J699" s="9" t="s">
        <v>3105</v>
      </c>
      <c r="K699" s="9" t="s">
        <v>320</v>
      </c>
      <c r="L699" s="11" t="s">
        <v>3031</v>
      </c>
    </row>
    <row r="700" spans="1:12" ht="12.65" customHeight="1" x14ac:dyDescent="0.3">
      <c r="A700" s="9" t="s">
        <v>3002</v>
      </c>
      <c r="B700" s="9" t="s">
        <v>3032</v>
      </c>
      <c r="C700" s="9" t="s">
        <v>4433</v>
      </c>
      <c r="D700" s="9" t="s">
        <v>4918</v>
      </c>
      <c r="E700" s="9" t="s">
        <v>6032</v>
      </c>
      <c r="F700" s="9" t="str">
        <f t="shared" si="14"/>
        <v>Sabrina Kvavle</v>
      </c>
      <c r="G700" s="9" t="s">
        <v>297</v>
      </c>
      <c r="H700" s="10">
        <v>4804720909</v>
      </c>
      <c r="I700" s="9" t="s">
        <v>3006</v>
      </c>
      <c r="J700" s="9" t="s">
        <v>3033</v>
      </c>
      <c r="K700" s="9" t="s">
        <v>320</v>
      </c>
      <c r="L700" s="11" t="s">
        <v>3034</v>
      </c>
    </row>
    <row r="701" spans="1:12" ht="12.65" customHeight="1" x14ac:dyDescent="0.3">
      <c r="A701" s="9" t="s">
        <v>3002</v>
      </c>
      <c r="B701" s="9" t="s">
        <v>3118</v>
      </c>
      <c r="C701" s="9" t="s">
        <v>4433</v>
      </c>
      <c r="D701" s="9" t="s">
        <v>4918</v>
      </c>
      <c r="E701" s="9" t="s">
        <v>6032</v>
      </c>
      <c r="F701" s="9" t="str">
        <f t="shared" si="14"/>
        <v>Sabrina Kvavle</v>
      </c>
      <c r="G701" s="9" t="s">
        <v>297</v>
      </c>
      <c r="H701" s="10">
        <v>4804720909</v>
      </c>
      <c r="I701" s="9" t="s">
        <v>3006</v>
      </c>
      <c r="J701" s="9" t="s">
        <v>3119</v>
      </c>
      <c r="K701" s="9" t="s">
        <v>320</v>
      </c>
      <c r="L701" s="11" t="s">
        <v>3007</v>
      </c>
    </row>
    <row r="702" spans="1:12" ht="12.65" customHeight="1" x14ac:dyDescent="0.3">
      <c r="A702" s="9" t="s">
        <v>3002</v>
      </c>
      <c r="B702" s="9" t="s">
        <v>3112</v>
      </c>
      <c r="C702" s="9" t="s">
        <v>4433</v>
      </c>
      <c r="D702" s="9" t="s">
        <v>4918</v>
      </c>
      <c r="E702" s="9" t="s">
        <v>6032</v>
      </c>
      <c r="F702" s="9" t="str">
        <f t="shared" si="14"/>
        <v>Sabrina Kvavle</v>
      </c>
      <c r="G702" s="9" t="s">
        <v>297</v>
      </c>
      <c r="H702" s="10">
        <v>4804720909</v>
      </c>
      <c r="I702" s="9" t="s">
        <v>3006</v>
      </c>
      <c r="J702" s="9" t="s">
        <v>3113</v>
      </c>
      <c r="K702" s="9" t="s">
        <v>320</v>
      </c>
      <c r="L702" s="11" t="s">
        <v>3010</v>
      </c>
    </row>
    <row r="703" spans="1:12" ht="12.65" customHeight="1" x14ac:dyDescent="0.3">
      <c r="A703" s="9" t="s">
        <v>3002</v>
      </c>
      <c r="B703" s="9" t="s">
        <v>3063</v>
      </c>
      <c r="C703" s="9" t="s">
        <v>4433</v>
      </c>
      <c r="D703" s="9" t="s">
        <v>4918</v>
      </c>
      <c r="E703" s="9" t="s">
        <v>6032</v>
      </c>
      <c r="F703" s="9" t="str">
        <f t="shared" si="14"/>
        <v>Sabrina Kvavle</v>
      </c>
      <c r="G703" s="9" t="s">
        <v>297</v>
      </c>
      <c r="H703" s="10">
        <v>4804720909</v>
      </c>
      <c r="I703" s="9" t="s">
        <v>3006</v>
      </c>
      <c r="J703" s="9" t="s">
        <v>3064</v>
      </c>
      <c r="K703" s="9" t="s">
        <v>320</v>
      </c>
      <c r="L703" s="11" t="s">
        <v>3042</v>
      </c>
    </row>
    <row r="704" spans="1:12" ht="12.65" customHeight="1" x14ac:dyDescent="0.3">
      <c r="A704" s="9" t="s">
        <v>3002</v>
      </c>
      <c r="B704" s="9" t="s">
        <v>3076</v>
      </c>
      <c r="C704" s="9" t="s">
        <v>4433</v>
      </c>
      <c r="D704" s="9" t="s">
        <v>4918</v>
      </c>
      <c r="E704" s="9" t="s">
        <v>6032</v>
      </c>
      <c r="F704" s="9" t="str">
        <f t="shared" si="14"/>
        <v>Sabrina Kvavle</v>
      </c>
      <c r="G704" s="9" t="s">
        <v>297</v>
      </c>
      <c r="H704" s="10">
        <v>4804720909</v>
      </c>
      <c r="I704" s="9" t="s">
        <v>3006</v>
      </c>
      <c r="J704" s="9" t="s">
        <v>3077</v>
      </c>
      <c r="K704" s="9" t="s">
        <v>320</v>
      </c>
      <c r="L704" s="11" t="s">
        <v>3021</v>
      </c>
    </row>
    <row r="705" spans="1:12" ht="12.65" customHeight="1" x14ac:dyDescent="0.3">
      <c r="A705" s="9" t="s">
        <v>3002</v>
      </c>
      <c r="B705" s="9" t="s">
        <v>3090</v>
      </c>
      <c r="C705" s="9" t="s">
        <v>4433</v>
      </c>
      <c r="D705" s="9" t="s">
        <v>4918</v>
      </c>
      <c r="E705" s="9" t="s">
        <v>6032</v>
      </c>
      <c r="F705" s="9" t="str">
        <f t="shared" si="14"/>
        <v>Sabrina Kvavle</v>
      </c>
      <c r="G705" s="9" t="s">
        <v>297</v>
      </c>
      <c r="H705" s="10">
        <v>4804720909</v>
      </c>
      <c r="I705" s="9" t="s">
        <v>3006</v>
      </c>
      <c r="J705" s="9" t="s">
        <v>3091</v>
      </c>
      <c r="K705" s="9" t="s">
        <v>401</v>
      </c>
      <c r="L705" s="11" t="s">
        <v>2069</v>
      </c>
    </row>
    <row r="706" spans="1:12" ht="12.65" customHeight="1" x14ac:dyDescent="0.3">
      <c r="A706" s="9" t="s">
        <v>3002</v>
      </c>
      <c r="B706" s="9" t="s">
        <v>6033</v>
      </c>
      <c r="C706" s="9" t="s">
        <v>4433</v>
      </c>
      <c r="D706" s="9" t="s">
        <v>4918</v>
      </c>
      <c r="E706" s="9" t="s">
        <v>6032</v>
      </c>
      <c r="F706" s="9" t="str">
        <f t="shared" si="14"/>
        <v>Sabrina Kvavle</v>
      </c>
      <c r="G706" s="9" t="s">
        <v>297</v>
      </c>
      <c r="H706" s="10">
        <v>4804720909</v>
      </c>
      <c r="I706" s="9" t="s">
        <v>3006</v>
      </c>
      <c r="J706" s="9" t="s">
        <v>3052</v>
      </c>
      <c r="K706" s="9" t="s">
        <v>320</v>
      </c>
      <c r="L706" s="11" t="s">
        <v>3034</v>
      </c>
    </row>
    <row r="707" spans="1:12" ht="12.65" customHeight="1" x14ac:dyDescent="0.3">
      <c r="A707" s="9" t="s">
        <v>3002</v>
      </c>
      <c r="B707" s="9" t="s">
        <v>3014</v>
      </c>
      <c r="C707" s="9" t="s">
        <v>4433</v>
      </c>
      <c r="D707" s="9" t="s">
        <v>4918</v>
      </c>
      <c r="E707" s="9" t="s">
        <v>6032</v>
      </c>
      <c r="F707" s="9" t="str">
        <f t="shared" si="14"/>
        <v>Sabrina Kvavle</v>
      </c>
      <c r="G707" s="9" t="s">
        <v>297</v>
      </c>
      <c r="H707" s="10">
        <v>4804720909</v>
      </c>
      <c r="I707" s="9" t="s">
        <v>3006</v>
      </c>
      <c r="J707" s="9" t="s">
        <v>3015</v>
      </c>
      <c r="K707" s="9" t="s">
        <v>320</v>
      </c>
      <c r="L707" s="11" t="s">
        <v>3016</v>
      </c>
    </row>
    <row r="708" spans="1:12" ht="12.65" customHeight="1" x14ac:dyDescent="0.3">
      <c r="A708" s="9" t="s">
        <v>3002</v>
      </c>
      <c r="B708" s="9" t="s">
        <v>6034</v>
      </c>
      <c r="C708" s="9" t="s">
        <v>4433</v>
      </c>
      <c r="D708" s="9" t="s">
        <v>4918</v>
      </c>
      <c r="E708" s="9" t="s">
        <v>6032</v>
      </c>
      <c r="F708" s="9" t="str">
        <f t="shared" si="14"/>
        <v>Sabrina Kvavle</v>
      </c>
      <c r="G708" s="9" t="s">
        <v>297</v>
      </c>
      <c r="H708" s="10">
        <v>4804720909</v>
      </c>
      <c r="I708" s="9" t="s">
        <v>3006</v>
      </c>
      <c r="J708" s="9" t="s">
        <v>3107</v>
      </c>
      <c r="K708" s="9" t="s">
        <v>401</v>
      </c>
      <c r="L708" s="11" t="s">
        <v>2081</v>
      </c>
    </row>
    <row r="709" spans="1:12" ht="12.65" customHeight="1" x14ac:dyDescent="0.3">
      <c r="A709" s="9" t="s">
        <v>3002</v>
      </c>
      <c r="B709" s="9" t="s">
        <v>3061</v>
      </c>
      <c r="C709" s="9" t="s">
        <v>4433</v>
      </c>
      <c r="D709" s="9" t="s">
        <v>4918</v>
      </c>
      <c r="E709" s="9" t="s">
        <v>6032</v>
      </c>
      <c r="F709" s="9" t="str">
        <f t="shared" si="14"/>
        <v>Sabrina Kvavle</v>
      </c>
      <c r="G709" s="9" t="s">
        <v>297</v>
      </c>
      <c r="H709" s="10">
        <v>4804720909</v>
      </c>
      <c r="I709" s="9" t="s">
        <v>3006</v>
      </c>
      <c r="J709" s="9" t="s">
        <v>3062</v>
      </c>
      <c r="K709" s="9" t="s">
        <v>320</v>
      </c>
      <c r="L709" s="11" t="s">
        <v>3039</v>
      </c>
    </row>
    <row r="710" spans="1:12" ht="12.65" customHeight="1" x14ac:dyDescent="0.3">
      <c r="A710" s="9" t="s">
        <v>3002</v>
      </c>
      <c r="B710" s="9" t="s">
        <v>3086</v>
      </c>
      <c r="C710" s="9" t="s">
        <v>4433</v>
      </c>
      <c r="D710" s="9" t="s">
        <v>4918</v>
      </c>
      <c r="E710" s="9" t="s">
        <v>6032</v>
      </c>
      <c r="F710" s="9" t="str">
        <f t="shared" si="14"/>
        <v>Sabrina Kvavle</v>
      </c>
      <c r="G710" s="9" t="s">
        <v>297</v>
      </c>
      <c r="H710" s="10">
        <v>4804720909</v>
      </c>
      <c r="I710" s="9" t="s">
        <v>3006</v>
      </c>
      <c r="J710" s="9" t="s">
        <v>3087</v>
      </c>
      <c r="K710" s="9" t="s">
        <v>320</v>
      </c>
      <c r="L710" s="11" t="s">
        <v>3013</v>
      </c>
    </row>
    <row r="711" spans="1:12" ht="12.65" customHeight="1" x14ac:dyDescent="0.3">
      <c r="A711" s="9" t="s">
        <v>3002</v>
      </c>
      <c r="B711" s="9" t="s">
        <v>3080</v>
      </c>
      <c r="C711" s="9" t="s">
        <v>4433</v>
      </c>
      <c r="D711" s="9" t="s">
        <v>4918</v>
      </c>
      <c r="E711" s="9" t="s">
        <v>6032</v>
      </c>
      <c r="F711" s="9" t="str">
        <f t="shared" ref="F711:F774" si="15">D711&amp;" "&amp;E711</f>
        <v>Sabrina Kvavle</v>
      </c>
      <c r="G711" s="9" t="s">
        <v>297</v>
      </c>
      <c r="H711" s="10">
        <v>4804720909</v>
      </c>
      <c r="I711" s="9" t="s">
        <v>3006</v>
      </c>
      <c r="J711" s="9" t="s">
        <v>3081</v>
      </c>
      <c r="K711" s="9" t="s">
        <v>320</v>
      </c>
      <c r="L711" s="11" t="s">
        <v>3013</v>
      </c>
    </row>
    <row r="712" spans="1:12" ht="12.65" customHeight="1" x14ac:dyDescent="0.3">
      <c r="A712" s="9" t="s">
        <v>3002</v>
      </c>
      <c r="B712" s="9" t="s">
        <v>3057</v>
      </c>
      <c r="C712" s="9" t="s">
        <v>4433</v>
      </c>
      <c r="D712" s="9" t="s">
        <v>4918</v>
      </c>
      <c r="E712" s="9" t="s">
        <v>6032</v>
      </c>
      <c r="F712" s="9" t="str">
        <f t="shared" si="15"/>
        <v>Sabrina Kvavle</v>
      </c>
      <c r="G712" s="9" t="s">
        <v>297</v>
      </c>
      <c r="H712" s="10">
        <v>4804720909</v>
      </c>
      <c r="I712" s="9" t="s">
        <v>3006</v>
      </c>
      <c r="J712" s="9" t="s">
        <v>3058</v>
      </c>
      <c r="K712" s="9" t="s">
        <v>320</v>
      </c>
      <c r="L712" s="11" t="s">
        <v>3034</v>
      </c>
    </row>
    <row r="713" spans="1:12" ht="12.65" customHeight="1" x14ac:dyDescent="0.3">
      <c r="A713" s="9" t="s">
        <v>3002</v>
      </c>
      <c r="B713" s="9" t="s">
        <v>3078</v>
      </c>
      <c r="C713" s="9" t="s">
        <v>4433</v>
      </c>
      <c r="D713" s="9" t="s">
        <v>4918</v>
      </c>
      <c r="E713" s="9" t="s">
        <v>6032</v>
      </c>
      <c r="F713" s="9" t="str">
        <f t="shared" si="15"/>
        <v>Sabrina Kvavle</v>
      </c>
      <c r="G713" s="9" t="s">
        <v>297</v>
      </c>
      <c r="H713" s="10">
        <v>4804720909</v>
      </c>
      <c r="I713" s="9" t="s">
        <v>3006</v>
      </c>
      <c r="J713" s="9" t="s">
        <v>3079</v>
      </c>
      <c r="K713" s="9" t="s">
        <v>320</v>
      </c>
      <c r="L713" s="11" t="s">
        <v>3039</v>
      </c>
    </row>
    <row r="714" spans="1:12" ht="12.65" customHeight="1" x14ac:dyDescent="0.3">
      <c r="A714" s="9" t="s">
        <v>3002</v>
      </c>
      <c r="B714" s="9" t="s">
        <v>3110</v>
      </c>
      <c r="C714" s="9" t="s">
        <v>4433</v>
      </c>
      <c r="D714" s="9" t="s">
        <v>4918</v>
      </c>
      <c r="E714" s="9" t="s">
        <v>6032</v>
      </c>
      <c r="F714" s="9" t="str">
        <f t="shared" si="15"/>
        <v>Sabrina Kvavle</v>
      </c>
      <c r="G714" s="9" t="s">
        <v>297</v>
      </c>
      <c r="H714" s="10">
        <v>4804720909</v>
      </c>
      <c r="I714" s="9" t="s">
        <v>3006</v>
      </c>
      <c r="J714" s="9" t="s">
        <v>3111</v>
      </c>
      <c r="K714" s="9" t="s">
        <v>320</v>
      </c>
      <c r="L714" s="11" t="s">
        <v>3031</v>
      </c>
    </row>
    <row r="715" spans="1:12" ht="12.65" customHeight="1" x14ac:dyDescent="0.3">
      <c r="A715" s="9" t="s">
        <v>3002</v>
      </c>
      <c r="B715" s="9" t="s">
        <v>3049</v>
      </c>
      <c r="C715" s="9" t="s">
        <v>4433</v>
      </c>
      <c r="D715" s="9" t="s">
        <v>4918</v>
      </c>
      <c r="E715" s="9" t="s">
        <v>6032</v>
      </c>
      <c r="F715" s="9" t="str">
        <f t="shared" si="15"/>
        <v>Sabrina Kvavle</v>
      </c>
      <c r="G715" s="9" t="s">
        <v>297</v>
      </c>
      <c r="H715" s="10">
        <v>4804720909</v>
      </c>
      <c r="I715" s="9" t="s">
        <v>3006</v>
      </c>
      <c r="J715" s="9" t="s">
        <v>3050</v>
      </c>
      <c r="K715" s="9" t="s">
        <v>320</v>
      </c>
      <c r="L715" s="11" t="s">
        <v>3034</v>
      </c>
    </row>
    <row r="716" spans="1:12" ht="12.65" customHeight="1" x14ac:dyDescent="0.3">
      <c r="A716" s="9" t="s">
        <v>3002</v>
      </c>
      <c r="B716" s="9" t="s">
        <v>3029</v>
      </c>
      <c r="C716" s="9" t="s">
        <v>4433</v>
      </c>
      <c r="D716" s="9" t="s">
        <v>4918</v>
      </c>
      <c r="E716" s="9" t="s">
        <v>6032</v>
      </c>
      <c r="F716" s="9" t="str">
        <f t="shared" si="15"/>
        <v>Sabrina Kvavle</v>
      </c>
      <c r="G716" s="9" t="s">
        <v>297</v>
      </c>
      <c r="H716" s="10">
        <v>4804720909</v>
      </c>
      <c r="I716" s="9" t="s">
        <v>3006</v>
      </c>
      <c r="J716" s="9" t="s">
        <v>3030</v>
      </c>
      <c r="K716" s="9" t="s">
        <v>320</v>
      </c>
      <c r="L716" s="11" t="s">
        <v>3031</v>
      </c>
    </row>
    <row r="717" spans="1:12" ht="12.65" customHeight="1" x14ac:dyDescent="0.3">
      <c r="A717" s="9" t="s">
        <v>3002</v>
      </c>
      <c r="B717" s="9" t="s">
        <v>3092</v>
      </c>
      <c r="C717" s="9" t="s">
        <v>4433</v>
      </c>
      <c r="D717" s="9" t="s">
        <v>4918</v>
      </c>
      <c r="E717" s="9" t="s">
        <v>6032</v>
      </c>
      <c r="F717" s="9" t="str">
        <f t="shared" si="15"/>
        <v>Sabrina Kvavle</v>
      </c>
      <c r="G717" s="9" t="s">
        <v>297</v>
      </c>
      <c r="H717" s="10">
        <v>4804720909</v>
      </c>
      <c r="I717" s="9" t="s">
        <v>3006</v>
      </c>
      <c r="J717" s="9" t="s">
        <v>3093</v>
      </c>
      <c r="K717" s="9" t="s">
        <v>320</v>
      </c>
      <c r="L717" s="11" t="s">
        <v>3042</v>
      </c>
    </row>
    <row r="718" spans="1:12" ht="12.65" customHeight="1" x14ac:dyDescent="0.3">
      <c r="A718" s="9" t="s">
        <v>3002</v>
      </c>
      <c r="B718" s="9" t="s">
        <v>6035</v>
      </c>
      <c r="C718" s="9" t="s">
        <v>4433</v>
      </c>
      <c r="D718" s="9" t="s">
        <v>4918</v>
      </c>
      <c r="E718" s="9" t="s">
        <v>6032</v>
      </c>
      <c r="F718" s="9" t="str">
        <f t="shared" si="15"/>
        <v>Sabrina Kvavle</v>
      </c>
      <c r="G718" s="9" t="s">
        <v>297</v>
      </c>
      <c r="H718" s="10">
        <v>4804720909</v>
      </c>
      <c r="I718" s="9" t="s">
        <v>3006</v>
      </c>
      <c r="J718" s="9" t="s">
        <v>3066</v>
      </c>
      <c r="K718" s="9" t="s">
        <v>320</v>
      </c>
      <c r="L718" s="11" t="s">
        <v>3024</v>
      </c>
    </row>
    <row r="719" spans="1:12" ht="12.65" customHeight="1" x14ac:dyDescent="0.3">
      <c r="A719" s="9" t="s">
        <v>3002</v>
      </c>
      <c r="B719" s="9" t="s">
        <v>3027</v>
      </c>
      <c r="C719" s="9" t="s">
        <v>4433</v>
      </c>
      <c r="D719" s="9" t="s">
        <v>4918</v>
      </c>
      <c r="E719" s="9" t="s">
        <v>6032</v>
      </c>
      <c r="F719" s="9" t="str">
        <f t="shared" si="15"/>
        <v>Sabrina Kvavle</v>
      </c>
      <c r="G719" s="9" t="s">
        <v>297</v>
      </c>
      <c r="H719" s="10">
        <v>4804720909</v>
      </c>
      <c r="I719" s="9" t="s">
        <v>3006</v>
      </c>
      <c r="J719" s="9" t="s">
        <v>3028</v>
      </c>
      <c r="K719" s="9" t="s">
        <v>320</v>
      </c>
      <c r="L719" s="11" t="s">
        <v>3013</v>
      </c>
    </row>
    <row r="720" spans="1:12" ht="12.65" customHeight="1" x14ac:dyDescent="0.3">
      <c r="A720" s="9" t="s">
        <v>3002</v>
      </c>
      <c r="B720" s="9" t="s">
        <v>6036</v>
      </c>
      <c r="C720" s="9" t="s">
        <v>4433</v>
      </c>
      <c r="D720" s="9" t="s">
        <v>4918</v>
      </c>
      <c r="E720" s="9" t="s">
        <v>6032</v>
      </c>
      <c r="F720" s="9" t="str">
        <f t="shared" si="15"/>
        <v>Sabrina Kvavle</v>
      </c>
      <c r="G720" s="9" t="s">
        <v>297</v>
      </c>
      <c r="H720" s="10">
        <v>4804720909</v>
      </c>
      <c r="I720" s="9" t="s">
        <v>3006</v>
      </c>
      <c r="J720" s="9" t="s">
        <v>3097</v>
      </c>
      <c r="K720" s="9" t="s">
        <v>320</v>
      </c>
      <c r="L720" s="11" t="s">
        <v>2826</v>
      </c>
    </row>
    <row r="721" spans="1:12" ht="12.65" customHeight="1" x14ac:dyDescent="0.3">
      <c r="A721" s="9" t="s">
        <v>3002</v>
      </c>
      <c r="B721" s="9" t="s">
        <v>3011</v>
      </c>
      <c r="C721" s="9" t="s">
        <v>4433</v>
      </c>
      <c r="D721" s="9" t="s">
        <v>4918</v>
      </c>
      <c r="E721" s="9" t="s">
        <v>6032</v>
      </c>
      <c r="F721" s="9" t="str">
        <f t="shared" si="15"/>
        <v>Sabrina Kvavle</v>
      </c>
      <c r="G721" s="9" t="s">
        <v>297</v>
      </c>
      <c r="H721" s="10">
        <v>4804720909</v>
      </c>
      <c r="I721" s="9" t="s">
        <v>3006</v>
      </c>
      <c r="J721" s="9" t="s">
        <v>3012</v>
      </c>
      <c r="K721" s="9" t="s">
        <v>320</v>
      </c>
      <c r="L721" s="11" t="s">
        <v>3013</v>
      </c>
    </row>
    <row r="722" spans="1:12" ht="12.65" customHeight="1" x14ac:dyDescent="0.3">
      <c r="A722" s="9" t="s">
        <v>3002</v>
      </c>
      <c r="B722" s="9" t="s">
        <v>3067</v>
      </c>
      <c r="C722" s="9" t="s">
        <v>4433</v>
      </c>
      <c r="D722" s="9" t="s">
        <v>4918</v>
      </c>
      <c r="E722" s="9" t="s">
        <v>6032</v>
      </c>
      <c r="F722" s="9" t="str">
        <f t="shared" si="15"/>
        <v>Sabrina Kvavle</v>
      </c>
      <c r="G722" s="9" t="s">
        <v>297</v>
      </c>
      <c r="H722" s="10">
        <v>4804720909</v>
      </c>
      <c r="I722" s="9" t="s">
        <v>3006</v>
      </c>
      <c r="J722" s="9" t="s">
        <v>3068</v>
      </c>
      <c r="K722" s="9" t="s">
        <v>320</v>
      </c>
      <c r="L722" s="11" t="s">
        <v>3031</v>
      </c>
    </row>
    <row r="723" spans="1:12" ht="12.65" customHeight="1" x14ac:dyDescent="0.3">
      <c r="A723" s="9" t="s">
        <v>3002</v>
      </c>
      <c r="B723" s="9" t="s">
        <v>3125</v>
      </c>
      <c r="C723" s="9" t="s">
        <v>4433</v>
      </c>
      <c r="D723" s="9" t="s">
        <v>4918</v>
      </c>
      <c r="E723" s="9" t="s">
        <v>6032</v>
      </c>
      <c r="F723" s="9" t="str">
        <f t="shared" si="15"/>
        <v>Sabrina Kvavle</v>
      </c>
      <c r="G723" s="9" t="s">
        <v>297</v>
      </c>
      <c r="H723" s="10">
        <v>4804720909</v>
      </c>
      <c r="I723" s="9" t="s">
        <v>3006</v>
      </c>
      <c r="J723" s="9" t="s">
        <v>3126</v>
      </c>
      <c r="K723" s="9" t="s">
        <v>320</v>
      </c>
      <c r="L723" s="11" t="s">
        <v>3039</v>
      </c>
    </row>
    <row r="724" spans="1:12" ht="12.65" customHeight="1" x14ac:dyDescent="0.3">
      <c r="A724" s="9" t="s">
        <v>3002</v>
      </c>
      <c r="B724" s="9" t="s">
        <v>3088</v>
      </c>
      <c r="C724" s="9" t="s">
        <v>4433</v>
      </c>
      <c r="D724" s="9" t="s">
        <v>4918</v>
      </c>
      <c r="E724" s="9" t="s">
        <v>6032</v>
      </c>
      <c r="F724" s="9" t="str">
        <f t="shared" si="15"/>
        <v>Sabrina Kvavle</v>
      </c>
      <c r="G724" s="9" t="s">
        <v>297</v>
      </c>
      <c r="H724" s="10">
        <v>4804720909</v>
      </c>
      <c r="I724" s="9" t="s">
        <v>3006</v>
      </c>
      <c r="J724" s="9" t="s">
        <v>3089</v>
      </c>
      <c r="K724" s="9" t="s">
        <v>320</v>
      </c>
      <c r="L724" s="11" t="s">
        <v>3010</v>
      </c>
    </row>
    <row r="725" spans="1:12" ht="12.65" customHeight="1" x14ac:dyDescent="0.3">
      <c r="A725" s="9" t="s">
        <v>3002</v>
      </c>
      <c r="B725" s="9" t="s">
        <v>3008</v>
      </c>
      <c r="C725" s="9" t="s">
        <v>4433</v>
      </c>
      <c r="D725" s="9" t="s">
        <v>4918</v>
      </c>
      <c r="E725" s="9" t="s">
        <v>6032</v>
      </c>
      <c r="F725" s="9" t="str">
        <f t="shared" si="15"/>
        <v>Sabrina Kvavle</v>
      </c>
      <c r="G725" s="9" t="s">
        <v>297</v>
      </c>
      <c r="H725" s="10">
        <v>4804720909</v>
      </c>
      <c r="I725" s="9" t="s">
        <v>3006</v>
      </c>
      <c r="J725" s="9" t="s">
        <v>3009</v>
      </c>
      <c r="K725" s="9" t="s">
        <v>320</v>
      </c>
      <c r="L725" s="11" t="s">
        <v>3010</v>
      </c>
    </row>
    <row r="726" spans="1:12" ht="12.65" customHeight="1" x14ac:dyDescent="0.3">
      <c r="A726" s="9" t="s">
        <v>3002</v>
      </c>
      <c r="B726" s="9" t="s">
        <v>3127</v>
      </c>
      <c r="C726" s="9" t="s">
        <v>4433</v>
      </c>
      <c r="D726" s="9" t="s">
        <v>4918</v>
      </c>
      <c r="E726" s="9" t="s">
        <v>6032</v>
      </c>
      <c r="F726" s="9" t="str">
        <f t="shared" si="15"/>
        <v>Sabrina Kvavle</v>
      </c>
      <c r="G726" s="9" t="s">
        <v>297</v>
      </c>
      <c r="H726" s="10">
        <v>4804720909</v>
      </c>
      <c r="I726" s="9" t="s">
        <v>3006</v>
      </c>
      <c r="J726" s="9" t="s">
        <v>3128</v>
      </c>
      <c r="K726" s="9" t="s">
        <v>320</v>
      </c>
      <c r="L726" s="11" t="s">
        <v>3031</v>
      </c>
    </row>
    <row r="727" spans="1:12" ht="12.65" customHeight="1" x14ac:dyDescent="0.3">
      <c r="A727" s="9" t="s">
        <v>3002</v>
      </c>
      <c r="B727" s="9" t="s">
        <v>6037</v>
      </c>
      <c r="C727" s="9" t="s">
        <v>4433</v>
      </c>
      <c r="D727" s="9" t="s">
        <v>4918</v>
      </c>
      <c r="E727" s="9" t="s">
        <v>6032</v>
      </c>
      <c r="F727" s="9" t="str">
        <f t="shared" si="15"/>
        <v>Sabrina Kvavle</v>
      </c>
      <c r="G727" s="9" t="s">
        <v>297</v>
      </c>
      <c r="H727" s="10">
        <v>4804720909</v>
      </c>
      <c r="I727" s="9" t="s">
        <v>3006</v>
      </c>
      <c r="J727" s="9" t="s">
        <v>6038</v>
      </c>
      <c r="K727" s="9" t="s">
        <v>401</v>
      </c>
      <c r="L727" s="11" t="s">
        <v>2069</v>
      </c>
    </row>
    <row r="728" spans="1:12" ht="12.65" customHeight="1" x14ac:dyDescent="0.3">
      <c r="A728" s="9" t="s">
        <v>3002</v>
      </c>
      <c r="B728" s="9" t="s">
        <v>3114</v>
      </c>
      <c r="C728" s="9" t="s">
        <v>4433</v>
      </c>
      <c r="D728" s="9" t="s">
        <v>4918</v>
      </c>
      <c r="E728" s="9" t="s">
        <v>6032</v>
      </c>
      <c r="F728" s="9" t="str">
        <f t="shared" si="15"/>
        <v>Sabrina Kvavle</v>
      </c>
      <c r="G728" s="9" t="s">
        <v>297</v>
      </c>
      <c r="H728" s="10">
        <v>4804720909</v>
      </c>
      <c r="I728" s="9" t="s">
        <v>3006</v>
      </c>
      <c r="J728" s="9" t="s">
        <v>3115</v>
      </c>
      <c r="K728" s="9" t="s">
        <v>401</v>
      </c>
      <c r="L728" s="11" t="s">
        <v>2069</v>
      </c>
    </row>
    <row r="729" spans="1:12" ht="12.65" customHeight="1" x14ac:dyDescent="0.3">
      <c r="A729" s="9" t="s">
        <v>3002</v>
      </c>
      <c r="B729" s="9" t="s">
        <v>6039</v>
      </c>
      <c r="C729" s="9" t="s">
        <v>4433</v>
      </c>
      <c r="D729" s="9" t="s">
        <v>4918</v>
      </c>
      <c r="E729" s="9" t="s">
        <v>6032</v>
      </c>
      <c r="F729" s="9" t="str">
        <f t="shared" si="15"/>
        <v>Sabrina Kvavle</v>
      </c>
      <c r="G729" s="9" t="s">
        <v>297</v>
      </c>
      <c r="H729" s="10">
        <v>4804720909</v>
      </c>
      <c r="I729" s="9" t="s">
        <v>3006</v>
      </c>
      <c r="J729" s="9" t="s">
        <v>3038</v>
      </c>
      <c r="K729" s="9" t="s">
        <v>320</v>
      </c>
      <c r="L729" s="11" t="s">
        <v>3039</v>
      </c>
    </row>
    <row r="730" spans="1:12" ht="12.65" customHeight="1" x14ac:dyDescent="0.3">
      <c r="A730" s="9" t="s">
        <v>7</v>
      </c>
      <c r="B730" s="9" t="s">
        <v>8</v>
      </c>
      <c r="C730" s="9" t="s">
        <v>4432</v>
      </c>
      <c r="D730" s="9" t="s">
        <v>6040</v>
      </c>
      <c r="E730" s="9" t="s">
        <v>6041</v>
      </c>
      <c r="F730" s="9" t="str">
        <f t="shared" si="15"/>
        <v>Sherry Dorathy</v>
      </c>
      <c r="G730" s="9" t="s">
        <v>6042</v>
      </c>
      <c r="H730" s="10">
        <v>9284253271</v>
      </c>
      <c r="I730" s="9" t="s">
        <v>10</v>
      </c>
      <c r="J730" s="9" t="s">
        <v>11</v>
      </c>
      <c r="K730" s="9" t="s">
        <v>12</v>
      </c>
      <c r="L730" s="11">
        <v>85539</v>
      </c>
    </row>
    <row r="731" spans="1:12" ht="12.65" customHeight="1" x14ac:dyDescent="0.3">
      <c r="A731" s="9" t="s">
        <v>1446</v>
      </c>
      <c r="B731" s="9" t="s">
        <v>6043</v>
      </c>
      <c r="C731" s="9" t="s">
        <v>4432</v>
      </c>
      <c r="D731" s="9" t="s">
        <v>5778</v>
      </c>
      <c r="E731" s="9" t="s">
        <v>6044</v>
      </c>
      <c r="F731" s="9" t="str">
        <f t="shared" si="15"/>
        <v>Jamie Slade</v>
      </c>
      <c r="G731" s="9" t="s">
        <v>480</v>
      </c>
      <c r="H731" s="10">
        <v>4808188621</v>
      </c>
      <c r="I731" s="9" t="s">
        <v>1447</v>
      </c>
      <c r="J731" s="9" t="s">
        <v>1448</v>
      </c>
      <c r="K731" s="9" t="s">
        <v>320</v>
      </c>
      <c r="L731" s="11">
        <v>85203</v>
      </c>
    </row>
    <row r="732" spans="1:12" ht="12.65" customHeight="1" x14ac:dyDescent="0.3">
      <c r="A732" s="9" t="s">
        <v>1315</v>
      </c>
      <c r="B732" s="9" t="s">
        <v>1316</v>
      </c>
      <c r="C732" s="9" t="s">
        <v>4432</v>
      </c>
      <c r="D732" s="9" t="s">
        <v>6045</v>
      </c>
      <c r="E732" s="9" t="s">
        <v>4603</v>
      </c>
      <c r="F732" s="9" t="str">
        <f t="shared" si="15"/>
        <v>Na Talya James</v>
      </c>
      <c r="G732" s="9" t="s">
        <v>297</v>
      </c>
      <c r="H732" s="10">
        <v>4808393306</v>
      </c>
      <c r="I732" s="9" t="s">
        <v>6046</v>
      </c>
      <c r="J732" s="9" t="s">
        <v>1317</v>
      </c>
      <c r="K732" s="9" t="s">
        <v>408</v>
      </c>
      <c r="L732" s="11">
        <v>85282</v>
      </c>
    </row>
    <row r="733" spans="1:12" ht="12.65" customHeight="1" x14ac:dyDescent="0.3">
      <c r="A733" s="9" t="s">
        <v>6047</v>
      </c>
      <c r="B733" s="9" t="s">
        <v>6048</v>
      </c>
      <c r="C733" s="9" t="s">
        <v>4433</v>
      </c>
      <c r="D733" s="9" t="s">
        <v>4527</v>
      </c>
      <c r="E733" s="9" t="s">
        <v>6049</v>
      </c>
      <c r="F733" s="9" t="str">
        <f t="shared" si="15"/>
        <v>David Sapp</v>
      </c>
      <c r="G733" s="9" t="s">
        <v>1013</v>
      </c>
      <c r="H733" s="10">
        <v>6264210926</v>
      </c>
      <c r="I733" s="9" t="s">
        <v>6050</v>
      </c>
      <c r="J733" s="9" t="s">
        <v>6051</v>
      </c>
      <c r="K733" s="9" t="s">
        <v>64</v>
      </c>
      <c r="L733" s="11" t="str">
        <f>"86315"</f>
        <v>86315</v>
      </c>
    </row>
    <row r="734" spans="1:12" ht="14" x14ac:dyDescent="0.3">
      <c r="A734" s="9" t="s">
        <v>6047</v>
      </c>
      <c r="B734" s="9" t="s">
        <v>6052</v>
      </c>
      <c r="C734" s="9" t="s">
        <v>4433</v>
      </c>
      <c r="D734" s="9" t="s">
        <v>4527</v>
      </c>
      <c r="E734" s="9" t="s">
        <v>6049</v>
      </c>
      <c r="F734" s="9" t="str">
        <f t="shared" si="15"/>
        <v>David Sapp</v>
      </c>
      <c r="G734" s="9" t="s">
        <v>1013</v>
      </c>
      <c r="H734" s="10">
        <v>6264210926</v>
      </c>
      <c r="I734" s="9" t="s">
        <v>6050</v>
      </c>
      <c r="J734" s="9" t="s">
        <v>6053</v>
      </c>
      <c r="K734" s="9" t="s">
        <v>264</v>
      </c>
      <c r="L734" s="11" t="str">
        <f>"85122"</f>
        <v>85122</v>
      </c>
    </row>
    <row r="735" spans="1:12" ht="12.65" customHeight="1" x14ac:dyDescent="0.3">
      <c r="A735" s="9" t="s">
        <v>3134</v>
      </c>
      <c r="B735" s="9" t="s">
        <v>3135</v>
      </c>
      <c r="C735" s="9" t="s">
        <v>4433</v>
      </c>
      <c r="D735" s="9" t="s">
        <v>5437</v>
      </c>
      <c r="E735" s="9" t="s">
        <v>6054</v>
      </c>
      <c r="F735" s="9" t="str">
        <f t="shared" si="15"/>
        <v>Patricia Simpson</v>
      </c>
      <c r="G735" s="9" t="s">
        <v>3137</v>
      </c>
      <c r="H735" s="10">
        <v>6235465100</v>
      </c>
      <c r="I735" s="9" t="s">
        <v>6055</v>
      </c>
      <c r="J735" s="9" t="s">
        <v>3140</v>
      </c>
      <c r="K735" s="9" t="s">
        <v>3141</v>
      </c>
      <c r="L735" s="11" t="str">
        <f>"85342"</f>
        <v>85342</v>
      </c>
    </row>
    <row r="736" spans="1:12" ht="12.65" customHeight="1" x14ac:dyDescent="0.3">
      <c r="A736" s="9" t="s">
        <v>1472</v>
      </c>
      <c r="B736" s="9" t="s">
        <v>1472</v>
      </c>
      <c r="C736" s="9" t="s">
        <v>4432</v>
      </c>
      <c r="D736" s="9" t="s">
        <v>6056</v>
      </c>
      <c r="E736" s="9" t="s">
        <v>6057</v>
      </c>
      <c r="F736" s="9" t="str">
        <f t="shared" si="15"/>
        <v>christine martinez</v>
      </c>
      <c r="G736" s="9" t="s">
        <v>556</v>
      </c>
      <c r="H736" s="10">
        <v>4807773898</v>
      </c>
      <c r="I736" s="9" t="s">
        <v>939</v>
      </c>
      <c r="J736" s="9" t="s">
        <v>1473</v>
      </c>
      <c r="K736" s="9" t="s">
        <v>6058</v>
      </c>
      <c r="L736" s="11">
        <v>85226</v>
      </c>
    </row>
    <row r="737" spans="1:12" ht="12.65" customHeight="1" x14ac:dyDescent="0.3">
      <c r="A737" s="9" t="s">
        <v>1480</v>
      </c>
      <c r="B737" s="9" t="s">
        <v>1480</v>
      </c>
      <c r="C737" s="9" t="s">
        <v>4432</v>
      </c>
      <c r="D737" s="9" t="s">
        <v>6059</v>
      </c>
      <c r="E737" s="9" t="s">
        <v>5652</v>
      </c>
      <c r="F737" s="9" t="str">
        <f t="shared" si="15"/>
        <v>Shannon Begay</v>
      </c>
      <c r="G737" s="9" t="s">
        <v>297</v>
      </c>
      <c r="H737" s="10">
        <v>4804560455</v>
      </c>
      <c r="I737" s="9" t="s">
        <v>1481</v>
      </c>
      <c r="J737" s="9" t="s">
        <v>1482</v>
      </c>
      <c r="K737" s="9" t="s">
        <v>320</v>
      </c>
      <c r="L737" s="11">
        <v>85202</v>
      </c>
    </row>
    <row r="738" spans="1:12" ht="12.65" customHeight="1" x14ac:dyDescent="0.3">
      <c r="A738" s="9" t="s">
        <v>1405</v>
      </c>
      <c r="B738" s="9" t="s">
        <v>6060</v>
      </c>
      <c r="C738" s="9" t="s">
        <v>4432</v>
      </c>
      <c r="D738" s="9" t="s">
        <v>6061</v>
      </c>
      <c r="E738" s="9" t="s">
        <v>6062</v>
      </c>
      <c r="F738" s="9" t="str">
        <f t="shared" si="15"/>
        <v>NAVA THURAISINGHAM</v>
      </c>
      <c r="G738" s="9" t="s">
        <v>1406</v>
      </c>
      <c r="H738" s="10">
        <v>4807569325</v>
      </c>
      <c r="I738" s="9" t="s">
        <v>1407</v>
      </c>
      <c r="J738" s="9" t="s">
        <v>6063</v>
      </c>
      <c r="K738" s="9" t="s">
        <v>6064</v>
      </c>
      <c r="L738" s="11">
        <v>85210</v>
      </c>
    </row>
    <row r="739" spans="1:12" ht="14" x14ac:dyDescent="0.3">
      <c r="A739" s="9" t="s">
        <v>3143</v>
      </c>
      <c r="B739" s="9" t="s">
        <v>6065</v>
      </c>
      <c r="C739" s="9" t="s">
        <v>4433</v>
      </c>
      <c r="D739" s="9" t="s">
        <v>6066</v>
      </c>
      <c r="E739" s="9" t="s">
        <v>5845</v>
      </c>
      <c r="F739" s="9" t="str">
        <f t="shared" si="15"/>
        <v>Soledad Chavez</v>
      </c>
      <c r="G739" s="9" t="s">
        <v>3146</v>
      </c>
      <c r="H739" s="10">
        <v>6023535077</v>
      </c>
      <c r="I739" s="9" t="s">
        <v>6067</v>
      </c>
      <c r="J739" s="9" t="s">
        <v>6068</v>
      </c>
      <c r="K739" s="9" t="s">
        <v>129</v>
      </c>
      <c r="L739" s="11" t="str">
        <f>"85009"</f>
        <v>85009</v>
      </c>
    </row>
    <row r="740" spans="1:12" ht="12.65" customHeight="1" x14ac:dyDescent="0.3">
      <c r="A740" s="9" t="s">
        <v>3143</v>
      </c>
      <c r="B740" s="9" t="s">
        <v>3150</v>
      </c>
      <c r="C740" s="9" t="s">
        <v>4433</v>
      </c>
      <c r="D740" s="9" t="s">
        <v>6066</v>
      </c>
      <c r="E740" s="9" t="s">
        <v>5845</v>
      </c>
      <c r="F740" s="9" t="str">
        <f t="shared" si="15"/>
        <v>Soledad Chavez</v>
      </c>
      <c r="G740" s="9" t="s">
        <v>3146</v>
      </c>
      <c r="H740" s="10">
        <v>6023535077</v>
      </c>
      <c r="I740" s="9" t="s">
        <v>6067</v>
      </c>
      <c r="J740" s="9" t="s">
        <v>3151</v>
      </c>
      <c r="K740" s="9" t="s">
        <v>129</v>
      </c>
      <c r="L740" s="11" t="str">
        <f>"85009"</f>
        <v>85009</v>
      </c>
    </row>
    <row r="741" spans="1:12" ht="12.65" customHeight="1" x14ac:dyDescent="0.3">
      <c r="A741" s="9" t="s">
        <v>1332</v>
      </c>
      <c r="B741" s="9" t="s">
        <v>1333</v>
      </c>
      <c r="C741" s="9" t="s">
        <v>4432</v>
      </c>
      <c r="D741" s="9" t="s">
        <v>6069</v>
      </c>
      <c r="E741" s="9" t="s">
        <v>4480</v>
      </c>
      <c r="F741" s="9" t="str">
        <f t="shared" si="15"/>
        <v>Elvia Sanchez</v>
      </c>
      <c r="G741" s="9" t="s">
        <v>297</v>
      </c>
      <c r="H741" s="10">
        <v>5206244081</v>
      </c>
      <c r="I741" s="9" t="s">
        <v>1334</v>
      </c>
      <c r="J741" s="9" t="s">
        <v>1335</v>
      </c>
      <c r="K741" s="9" t="s">
        <v>18</v>
      </c>
      <c r="L741" s="11">
        <v>85713</v>
      </c>
    </row>
    <row r="742" spans="1:12" ht="12.65" customHeight="1" x14ac:dyDescent="0.3">
      <c r="A742" s="9" t="s">
        <v>1332</v>
      </c>
      <c r="B742" s="9" t="s">
        <v>1336</v>
      </c>
      <c r="C742" s="9" t="s">
        <v>4432</v>
      </c>
      <c r="D742" s="9" t="s">
        <v>6069</v>
      </c>
      <c r="E742" s="9" t="s">
        <v>4480</v>
      </c>
      <c r="F742" s="9" t="str">
        <f t="shared" si="15"/>
        <v>Elvia Sanchez</v>
      </c>
      <c r="G742" s="9" t="s">
        <v>297</v>
      </c>
      <c r="H742" s="10">
        <v>5206241880</v>
      </c>
      <c r="I742" s="9" t="s">
        <v>1334</v>
      </c>
      <c r="J742" s="9" t="s">
        <v>6070</v>
      </c>
      <c r="K742" s="9" t="s">
        <v>18</v>
      </c>
      <c r="L742" s="11">
        <v>85745</v>
      </c>
    </row>
    <row r="743" spans="1:12" ht="12.65" customHeight="1" x14ac:dyDescent="0.3">
      <c r="A743" s="9" t="s">
        <v>1332</v>
      </c>
      <c r="B743" s="9" t="s">
        <v>1337</v>
      </c>
      <c r="C743" s="9" t="s">
        <v>4432</v>
      </c>
      <c r="D743" s="9" t="s">
        <v>6069</v>
      </c>
      <c r="E743" s="9" t="s">
        <v>4480</v>
      </c>
      <c r="F743" s="9" t="str">
        <f t="shared" si="15"/>
        <v>Elvia Sanchez</v>
      </c>
      <c r="G743" s="9" t="s">
        <v>297</v>
      </c>
      <c r="H743" s="10">
        <v>5208843440</v>
      </c>
      <c r="I743" s="9" t="s">
        <v>1334</v>
      </c>
      <c r="J743" s="9" t="s">
        <v>1338</v>
      </c>
      <c r="K743" s="9" t="s">
        <v>18</v>
      </c>
      <c r="L743" s="11">
        <v>85713</v>
      </c>
    </row>
    <row r="744" spans="1:12" ht="12.65" customHeight="1" x14ac:dyDescent="0.3">
      <c r="A744" s="9" t="s">
        <v>6071</v>
      </c>
      <c r="B744" s="9" t="s">
        <v>6072</v>
      </c>
      <c r="C744" s="9" t="s">
        <v>4433</v>
      </c>
      <c r="D744" s="9" t="s">
        <v>6073</v>
      </c>
      <c r="E744" s="9" t="s">
        <v>6074</v>
      </c>
      <c r="F744" s="9" t="str">
        <f t="shared" si="15"/>
        <v>Barbara Hogan</v>
      </c>
      <c r="G744" s="9" t="s">
        <v>2245</v>
      </c>
      <c r="H744" s="10">
        <v>6233882110</v>
      </c>
      <c r="I744" s="9" t="s">
        <v>6075</v>
      </c>
      <c r="J744" s="9" t="s">
        <v>6076</v>
      </c>
      <c r="K744" s="9" t="s">
        <v>6077</v>
      </c>
      <c r="L744" s="11" t="s">
        <v>6078</v>
      </c>
    </row>
    <row r="745" spans="1:12" ht="12.65" customHeight="1" x14ac:dyDescent="0.3">
      <c r="A745" s="9" t="s">
        <v>6071</v>
      </c>
      <c r="B745" s="9" t="s">
        <v>4023</v>
      </c>
      <c r="C745" s="9" t="s">
        <v>4433</v>
      </c>
      <c r="D745" s="9" t="s">
        <v>6073</v>
      </c>
      <c r="E745" s="9" t="s">
        <v>6074</v>
      </c>
      <c r="F745" s="9" t="str">
        <f t="shared" si="15"/>
        <v>Barbara Hogan</v>
      </c>
      <c r="G745" s="9" t="s">
        <v>6079</v>
      </c>
      <c r="H745" s="10">
        <v>6235565886</v>
      </c>
      <c r="I745" s="9" t="s">
        <v>6075</v>
      </c>
      <c r="J745" s="9" t="s">
        <v>6080</v>
      </c>
      <c r="K745" s="9" t="s">
        <v>424</v>
      </c>
      <c r="L745" s="11" t="s">
        <v>6081</v>
      </c>
    </row>
    <row r="746" spans="1:12" ht="12.65" customHeight="1" x14ac:dyDescent="0.3">
      <c r="A746" s="9" t="s">
        <v>6071</v>
      </c>
      <c r="B746" s="9" t="s">
        <v>6082</v>
      </c>
      <c r="C746" s="9" t="s">
        <v>4433</v>
      </c>
      <c r="D746" s="9" t="s">
        <v>6073</v>
      </c>
      <c r="E746" s="9" t="s">
        <v>6074</v>
      </c>
      <c r="F746" s="9" t="str">
        <f t="shared" si="15"/>
        <v>Barbara Hogan</v>
      </c>
      <c r="G746" s="9" t="s">
        <v>457</v>
      </c>
      <c r="H746" s="10">
        <v>6235565886</v>
      </c>
      <c r="I746" s="9" t="s">
        <v>6075</v>
      </c>
      <c r="J746" s="9" t="s">
        <v>6083</v>
      </c>
      <c r="K746" s="9" t="s">
        <v>6077</v>
      </c>
      <c r="L746" s="11" t="s">
        <v>6078</v>
      </c>
    </row>
    <row r="747" spans="1:12" ht="12.65" customHeight="1" x14ac:dyDescent="0.3">
      <c r="A747" s="9" t="s">
        <v>6084</v>
      </c>
      <c r="B747" s="9" t="s">
        <v>6085</v>
      </c>
      <c r="C747" s="9" t="s">
        <v>4432</v>
      </c>
      <c r="D747" s="9" t="s">
        <v>5054</v>
      </c>
      <c r="E747" s="9" t="s">
        <v>6086</v>
      </c>
      <c r="F747" s="9" t="str">
        <f t="shared" si="15"/>
        <v>Nicole Erickson</v>
      </c>
      <c r="G747" s="9" t="s">
        <v>579</v>
      </c>
      <c r="H747" s="10">
        <v>6028300900</v>
      </c>
      <c r="I747" s="9" t="s">
        <v>6087</v>
      </c>
      <c r="J747" s="9" t="s">
        <v>6088</v>
      </c>
      <c r="K747" s="9" t="s">
        <v>129</v>
      </c>
      <c r="L747" s="11">
        <v>85012</v>
      </c>
    </row>
    <row r="748" spans="1:12" ht="12.65" customHeight="1" x14ac:dyDescent="0.3">
      <c r="A748" s="9" t="s">
        <v>1360</v>
      </c>
      <c r="B748" s="9" t="s">
        <v>6089</v>
      </c>
      <c r="C748" s="9" t="s">
        <v>4432</v>
      </c>
      <c r="D748" s="9" t="s">
        <v>6090</v>
      </c>
      <c r="E748" s="9" t="s">
        <v>6091</v>
      </c>
      <c r="F748" s="9" t="str">
        <f t="shared" si="15"/>
        <v>Mildred Whitfield</v>
      </c>
      <c r="G748" s="9" t="s">
        <v>1361</v>
      </c>
      <c r="H748" s="10">
        <v>5204211501</v>
      </c>
      <c r="I748" s="9" t="s">
        <v>1362</v>
      </c>
      <c r="J748" s="9" t="s">
        <v>1363</v>
      </c>
      <c r="K748" s="9" t="s">
        <v>264</v>
      </c>
      <c r="L748" s="11">
        <v>85122</v>
      </c>
    </row>
    <row r="749" spans="1:12" ht="12.65" customHeight="1" x14ac:dyDescent="0.3">
      <c r="A749" s="9" t="s">
        <v>1354</v>
      </c>
      <c r="B749" s="9" t="s">
        <v>6092</v>
      </c>
      <c r="C749" s="9" t="s">
        <v>4432</v>
      </c>
      <c r="D749" s="9" t="s">
        <v>6093</v>
      </c>
      <c r="E749" s="9" t="s">
        <v>6094</v>
      </c>
      <c r="F749" s="9" t="str">
        <f t="shared" si="15"/>
        <v>Leonard Reel</v>
      </c>
      <c r="G749" s="9" t="s">
        <v>805</v>
      </c>
      <c r="H749" s="10">
        <v>6023178739</v>
      </c>
      <c r="I749" s="9" t="s">
        <v>6095</v>
      </c>
      <c r="J749" s="9" t="s">
        <v>1355</v>
      </c>
      <c r="K749" s="9" t="s">
        <v>129</v>
      </c>
      <c r="L749" s="11">
        <v>85009</v>
      </c>
    </row>
    <row r="750" spans="1:12" ht="12.65" customHeight="1" x14ac:dyDescent="0.3">
      <c r="A750" s="9" t="s">
        <v>1468</v>
      </c>
      <c r="B750" s="9" t="s">
        <v>6096</v>
      </c>
      <c r="C750" s="9" t="s">
        <v>4432</v>
      </c>
      <c r="D750" s="9" t="s">
        <v>6097</v>
      </c>
      <c r="E750" s="9" t="s">
        <v>6098</v>
      </c>
      <c r="F750" s="9" t="str">
        <f t="shared" si="15"/>
        <v>Alissa Thompson</v>
      </c>
      <c r="G750" s="9" t="s">
        <v>480</v>
      </c>
      <c r="H750" s="10">
        <v>4806336336</v>
      </c>
      <c r="I750" s="9" t="s">
        <v>1469</v>
      </c>
      <c r="J750" s="9" t="s">
        <v>1470</v>
      </c>
      <c r="K750" s="9" t="s">
        <v>320</v>
      </c>
      <c r="L750" s="11">
        <v>85204</v>
      </c>
    </row>
    <row r="751" spans="1:12" ht="12.65" customHeight="1" x14ac:dyDescent="0.3">
      <c r="A751" s="9" t="s">
        <v>953</v>
      </c>
      <c r="B751" s="9" t="s">
        <v>954</v>
      </c>
      <c r="C751" s="9" t="s">
        <v>4432</v>
      </c>
      <c r="D751" s="9" t="s">
        <v>4656</v>
      </c>
      <c r="E751" s="9" t="s">
        <v>4657</v>
      </c>
      <c r="F751" s="9" t="str">
        <f t="shared" si="15"/>
        <v>Linda Kovacs</v>
      </c>
      <c r="G751" s="9" t="s">
        <v>480</v>
      </c>
      <c r="H751" s="10">
        <v>5209553800</v>
      </c>
      <c r="I751" s="9" t="s">
        <v>4658</v>
      </c>
      <c r="J751" s="9" t="s">
        <v>955</v>
      </c>
      <c r="K751" s="9" t="s">
        <v>18</v>
      </c>
      <c r="L751" s="11">
        <v>85705</v>
      </c>
    </row>
    <row r="752" spans="1:12" ht="12.65" customHeight="1" x14ac:dyDescent="0.3">
      <c r="A752" s="9" t="s">
        <v>6099</v>
      </c>
      <c r="B752" s="9" t="s">
        <v>6099</v>
      </c>
      <c r="C752" s="9" t="s">
        <v>4433</v>
      </c>
      <c r="D752" s="9" t="s">
        <v>6100</v>
      </c>
      <c r="E752" s="9" t="s">
        <v>6101</v>
      </c>
      <c r="F752" s="9" t="str">
        <f t="shared" si="15"/>
        <v>Tania Alba Gonzalez</v>
      </c>
      <c r="G752" s="9" t="s">
        <v>6102</v>
      </c>
      <c r="H752" s="10">
        <v>4806557444</v>
      </c>
      <c r="I752" s="9" t="s">
        <v>6103</v>
      </c>
      <c r="J752" s="9" t="s">
        <v>6104</v>
      </c>
      <c r="K752" s="9" t="s">
        <v>320</v>
      </c>
      <c r="L752" s="11" t="s">
        <v>3042</v>
      </c>
    </row>
    <row r="753" spans="1:12" ht="12.65" customHeight="1" x14ac:dyDescent="0.3">
      <c r="A753" s="9" t="s">
        <v>6105</v>
      </c>
      <c r="B753" s="9" t="s">
        <v>956</v>
      </c>
      <c r="C753" s="9" t="s">
        <v>4432</v>
      </c>
      <c r="D753" s="9" t="s">
        <v>6106</v>
      </c>
      <c r="E753" s="9" t="s">
        <v>6107</v>
      </c>
      <c r="F753" s="9" t="str">
        <f t="shared" si="15"/>
        <v>Bertha Durazo</v>
      </c>
      <c r="G753" s="9" t="s">
        <v>297</v>
      </c>
      <c r="H753" s="10">
        <v>5208891536</v>
      </c>
      <c r="I753" s="9" t="s">
        <v>957</v>
      </c>
      <c r="J753" s="9" t="s">
        <v>958</v>
      </c>
      <c r="K753" s="9" t="s">
        <v>18</v>
      </c>
      <c r="L753" s="11">
        <v>85706</v>
      </c>
    </row>
    <row r="754" spans="1:12" ht="12.65" customHeight="1" x14ac:dyDescent="0.3">
      <c r="A754" s="9" t="s">
        <v>6108</v>
      </c>
      <c r="B754" s="9" t="s">
        <v>6109</v>
      </c>
      <c r="C754" s="9" t="s">
        <v>4432</v>
      </c>
      <c r="D754" s="9" t="s">
        <v>5426</v>
      </c>
      <c r="E754" s="9" t="s">
        <v>5427</v>
      </c>
      <c r="F754" s="9" t="str">
        <f t="shared" si="15"/>
        <v>Azaratou Diarra</v>
      </c>
      <c r="G754" s="9" t="s">
        <v>559</v>
      </c>
      <c r="H754" s="10">
        <v>6023358951</v>
      </c>
      <c r="I754" s="9" t="s">
        <v>6110</v>
      </c>
      <c r="J754" s="9" t="s">
        <v>6111</v>
      </c>
      <c r="K754" s="9" t="s">
        <v>129</v>
      </c>
      <c r="L754" s="11">
        <v>85018</v>
      </c>
    </row>
    <row r="755" spans="1:12" ht="12.65" customHeight="1" x14ac:dyDescent="0.3">
      <c r="A755" s="9" t="s">
        <v>6112</v>
      </c>
      <c r="B755" s="9" t="s">
        <v>6113</v>
      </c>
      <c r="C755" s="9" t="s">
        <v>4433</v>
      </c>
      <c r="D755" s="9" t="s">
        <v>4439</v>
      </c>
      <c r="E755" s="9" t="s">
        <v>6114</v>
      </c>
      <c r="F755" s="9" t="str">
        <f t="shared" si="15"/>
        <v>Sandra Alcantar</v>
      </c>
      <c r="G755" s="9" t="s">
        <v>6115</v>
      </c>
      <c r="H755" s="10">
        <v>5202870800</v>
      </c>
      <c r="I755" s="9" t="s">
        <v>6116</v>
      </c>
      <c r="J755" s="9" t="s">
        <v>6117</v>
      </c>
      <c r="K755" s="9" t="s">
        <v>155</v>
      </c>
      <c r="L755" s="11" t="str">
        <f t="shared" ref="L755:L763" si="16">"85621"</f>
        <v>85621</v>
      </c>
    </row>
    <row r="756" spans="1:12" ht="12.65" customHeight="1" x14ac:dyDescent="0.3">
      <c r="A756" s="9" t="s">
        <v>6112</v>
      </c>
      <c r="B756" s="9" t="s">
        <v>6118</v>
      </c>
      <c r="C756" s="9" t="s">
        <v>4433</v>
      </c>
      <c r="D756" s="9" t="s">
        <v>5029</v>
      </c>
      <c r="E756" s="9" t="s">
        <v>6119</v>
      </c>
      <c r="F756" s="9" t="str">
        <f t="shared" si="15"/>
        <v>Lupita Rojas</v>
      </c>
      <c r="G756" s="9" t="s">
        <v>6120</v>
      </c>
      <c r="H756" s="10">
        <v>5203772855</v>
      </c>
      <c r="I756" s="9" t="s">
        <v>6121</v>
      </c>
      <c r="J756" s="9" t="s">
        <v>6122</v>
      </c>
      <c r="K756" s="9" t="s">
        <v>155</v>
      </c>
      <c r="L756" s="11" t="str">
        <f t="shared" si="16"/>
        <v>85621</v>
      </c>
    </row>
    <row r="757" spans="1:12" ht="12.65" customHeight="1" x14ac:dyDescent="0.3">
      <c r="A757" s="9" t="s">
        <v>6112</v>
      </c>
      <c r="B757" s="9" t="s">
        <v>6123</v>
      </c>
      <c r="C757" s="9" t="s">
        <v>4433</v>
      </c>
      <c r="D757" s="9" t="s">
        <v>4439</v>
      </c>
      <c r="E757" s="9" t="s">
        <v>6114</v>
      </c>
      <c r="F757" s="9" t="str">
        <f t="shared" si="15"/>
        <v>Sandra Alcantar</v>
      </c>
      <c r="G757" s="9" t="s">
        <v>6124</v>
      </c>
      <c r="H757" s="10">
        <v>5202870800</v>
      </c>
      <c r="I757" s="9" t="s">
        <v>6116</v>
      </c>
      <c r="J757" s="9" t="s">
        <v>6125</v>
      </c>
      <c r="K757" s="9" t="s">
        <v>155</v>
      </c>
      <c r="L757" s="11" t="str">
        <f t="shared" si="16"/>
        <v>85621</v>
      </c>
    </row>
    <row r="758" spans="1:12" ht="12.65" customHeight="1" x14ac:dyDescent="0.3">
      <c r="A758" s="9" t="s">
        <v>6112</v>
      </c>
      <c r="B758" s="9" t="s">
        <v>3071</v>
      </c>
      <c r="C758" s="9" t="s">
        <v>4433</v>
      </c>
      <c r="D758" s="9" t="s">
        <v>5368</v>
      </c>
      <c r="E758" s="9" t="s">
        <v>6126</v>
      </c>
      <c r="F758" s="9" t="str">
        <f t="shared" si="15"/>
        <v>Irene Valdez</v>
      </c>
      <c r="G758" s="9" t="s">
        <v>6120</v>
      </c>
      <c r="H758" s="10">
        <v>5202870870</v>
      </c>
      <c r="I758" s="9" t="s">
        <v>6127</v>
      </c>
      <c r="J758" s="9" t="s">
        <v>6128</v>
      </c>
      <c r="K758" s="9" t="s">
        <v>155</v>
      </c>
      <c r="L758" s="11" t="str">
        <f t="shared" si="16"/>
        <v>85621</v>
      </c>
    </row>
    <row r="759" spans="1:12" ht="12.65" customHeight="1" x14ac:dyDescent="0.3">
      <c r="A759" s="9" t="s">
        <v>6112</v>
      </c>
      <c r="B759" s="9" t="s">
        <v>6129</v>
      </c>
      <c r="C759" s="9" t="s">
        <v>4433</v>
      </c>
      <c r="D759" s="9" t="s">
        <v>6130</v>
      </c>
      <c r="E759" s="9" t="s">
        <v>6131</v>
      </c>
      <c r="F759" s="9" t="str">
        <f t="shared" si="15"/>
        <v>Valeria Ledezma</v>
      </c>
      <c r="G759" s="9" t="s">
        <v>6120</v>
      </c>
      <c r="H759" s="10">
        <v>5202870840</v>
      </c>
      <c r="I759" s="9" t="s">
        <v>6132</v>
      </c>
      <c r="J759" s="9" t="s">
        <v>6133</v>
      </c>
      <c r="K759" s="9" t="s">
        <v>155</v>
      </c>
      <c r="L759" s="11" t="str">
        <f t="shared" si="16"/>
        <v>85621</v>
      </c>
    </row>
    <row r="760" spans="1:12" ht="12.65" customHeight="1" x14ac:dyDescent="0.3">
      <c r="A760" s="9" t="s">
        <v>6112</v>
      </c>
      <c r="B760" s="9" t="s">
        <v>6134</v>
      </c>
      <c r="C760" s="9" t="s">
        <v>4433</v>
      </c>
      <c r="D760" s="9" t="s">
        <v>4829</v>
      </c>
      <c r="E760" s="9" t="s">
        <v>4919</v>
      </c>
      <c r="F760" s="9" t="str">
        <f t="shared" si="15"/>
        <v>Claudia Felix</v>
      </c>
      <c r="G760" s="9" t="s">
        <v>6120</v>
      </c>
      <c r="H760" s="10">
        <v>5202870880</v>
      </c>
      <c r="I760" s="9" t="s">
        <v>6135</v>
      </c>
      <c r="J760" s="9" t="s">
        <v>6136</v>
      </c>
      <c r="K760" s="9" t="s">
        <v>155</v>
      </c>
      <c r="L760" s="11" t="str">
        <f t="shared" si="16"/>
        <v>85621</v>
      </c>
    </row>
    <row r="761" spans="1:12" ht="14" x14ac:dyDescent="0.3">
      <c r="A761" s="9" t="s">
        <v>6112</v>
      </c>
      <c r="B761" s="9" t="s">
        <v>6137</v>
      </c>
      <c r="C761" s="9" t="s">
        <v>4433</v>
      </c>
      <c r="D761" s="9" t="s">
        <v>5231</v>
      </c>
      <c r="E761" s="9" t="s">
        <v>6138</v>
      </c>
      <c r="F761" s="9" t="str">
        <f t="shared" si="15"/>
        <v>Diana Bojorquez</v>
      </c>
      <c r="G761" s="9" t="s">
        <v>6120</v>
      </c>
      <c r="H761" s="10">
        <v>5203770544</v>
      </c>
      <c r="I761" s="9" t="s">
        <v>6139</v>
      </c>
      <c r="J761" s="9" t="s">
        <v>6140</v>
      </c>
      <c r="K761" s="9" t="s">
        <v>155</v>
      </c>
      <c r="L761" s="11" t="str">
        <f t="shared" si="16"/>
        <v>85621</v>
      </c>
    </row>
    <row r="762" spans="1:12" ht="12.65" customHeight="1" x14ac:dyDescent="0.3">
      <c r="A762" s="9" t="s">
        <v>6112</v>
      </c>
      <c r="B762" s="9" t="s">
        <v>6141</v>
      </c>
      <c r="C762" s="9" t="s">
        <v>4433</v>
      </c>
      <c r="D762" s="9" t="s">
        <v>4439</v>
      </c>
      <c r="E762" s="9" t="s">
        <v>6114</v>
      </c>
      <c r="F762" s="9" t="str">
        <f t="shared" si="15"/>
        <v>Sandra Alcantar</v>
      </c>
      <c r="G762" s="9" t="s">
        <v>6142</v>
      </c>
      <c r="H762" s="10">
        <v>5202870800</v>
      </c>
      <c r="I762" s="9" t="s">
        <v>6116</v>
      </c>
      <c r="J762" s="9" t="s">
        <v>6143</v>
      </c>
      <c r="K762" s="9" t="s">
        <v>155</v>
      </c>
      <c r="L762" s="11" t="str">
        <f t="shared" si="16"/>
        <v>85621</v>
      </c>
    </row>
    <row r="763" spans="1:12" ht="12.65" customHeight="1" x14ac:dyDescent="0.3">
      <c r="A763" s="9" t="s">
        <v>6112</v>
      </c>
      <c r="B763" s="9" t="s">
        <v>6144</v>
      </c>
      <c r="C763" s="9" t="s">
        <v>4433</v>
      </c>
      <c r="D763" s="9" t="s">
        <v>4640</v>
      </c>
      <c r="E763" s="9" t="s">
        <v>5203</v>
      </c>
      <c r="F763" s="9" t="str">
        <f t="shared" si="15"/>
        <v>Martha Torres</v>
      </c>
      <c r="G763" s="9" t="s">
        <v>6120</v>
      </c>
      <c r="H763" s="10">
        <v>5202872886</v>
      </c>
      <c r="I763" s="9" t="s">
        <v>6145</v>
      </c>
      <c r="J763" s="9" t="s">
        <v>6146</v>
      </c>
      <c r="K763" s="9" t="s">
        <v>155</v>
      </c>
      <c r="L763" s="11" t="str">
        <f t="shared" si="16"/>
        <v>85621</v>
      </c>
    </row>
    <row r="764" spans="1:12" ht="12.65" customHeight="1" x14ac:dyDescent="0.3">
      <c r="A764" s="9" t="s">
        <v>6147</v>
      </c>
      <c r="B764" s="9" t="s">
        <v>51</v>
      </c>
      <c r="C764" s="9" t="s">
        <v>4436</v>
      </c>
      <c r="D764" s="9" t="s">
        <v>6148</v>
      </c>
      <c r="E764" s="9" t="s">
        <v>6149</v>
      </c>
      <c r="F764" s="9" t="str">
        <f t="shared" si="15"/>
        <v>Tina Beaman</v>
      </c>
      <c r="G764" s="9" t="s">
        <v>52</v>
      </c>
      <c r="H764" s="10">
        <v>9285673182</v>
      </c>
      <c r="I764" s="9" t="s">
        <v>53</v>
      </c>
      <c r="J764" s="9" t="s">
        <v>54</v>
      </c>
      <c r="K764" s="9" t="s">
        <v>55</v>
      </c>
      <c r="L764" s="11">
        <v>86322</v>
      </c>
    </row>
    <row r="765" spans="1:12" ht="12.65" customHeight="1" x14ac:dyDescent="0.3">
      <c r="A765" s="9" t="s">
        <v>6147</v>
      </c>
      <c r="B765" s="9" t="s">
        <v>61</v>
      </c>
      <c r="C765" s="9" t="s">
        <v>4436</v>
      </c>
      <c r="D765" s="9" t="s">
        <v>4766</v>
      </c>
      <c r="E765" s="9" t="s">
        <v>6150</v>
      </c>
      <c r="F765" s="9" t="str">
        <f t="shared" si="15"/>
        <v>Melissa Parrillo</v>
      </c>
      <c r="G765" s="9" t="s">
        <v>52</v>
      </c>
      <c r="H765" s="10">
        <v>9287793244</v>
      </c>
      <c r="I765" s="9" t="s">
        <v>62</v>
      </c>
      <c r="J765" s="9" t="s">
        <v>6151</v>
      </c>
      <c r="K765" s="9" t="s">
        <v>56</v>
      </c>
      <c r="L765" s="11">
        <v>86004</v>
      </c>
    </row>
    <row r="766" spans="1:12" ht="12.65" customHeight="1" x14ac:dyDescent="0.3">
      <c r="A766" s="9" t="s">
        <v>6147</v>
      </c>
      <c r="B766" s="9" t="s">
        <v>6152</v>
      </c>
      <c r="C766" s="9" t="s">
        <v>4436</v>
      </c>
      <c r="D766" s="9" t="s">
        <v>4702</v>
      </c>
      <c r="E766" s="9" t="s">
        <v>6098</v>
      </c>
      <c r="F766" s="9" t="str">
        <f t="shared" si="15"/>
        <v>Dawn Thompson</v>
      </c>
      <c r="G766" s="9" t="s">
        <v>52</v>
      </c>
      <c r="H766" s="10">
        <v>9287727726</v>
      </c>
      <c r="I766" s="9" t="s">
        <v>63</v>
      </c>
      <c r="J766" s="9" t="s">
        <v>6153</v>
      </c>
      <c r="K766" s="9" t="s">
        <v>64</v>
      </c>
      <c r="L766" s="11">
        <v>86314</v>
      </c>
    </row>
    <row r="767" spans="1:12" ht="12.65" customHeight="1" x14ac:dyDescent="0.3">
      <c r="A767" s="9" t="s">
        <v>6147</v>
      </c>
      <c r="B767" s="9" t="s">
        <v>68</v>
      </c>
      <c r="C767" s="9" t="s">
        <v>4436</v>
      </c>
      <c r="D767" s="9" t="s">
        <v>6154</v>
      </c>
      <c r="E767" s="9" t="s">
        <v>6155</v>
      </c>
      <c r="F767" s="9" t="str">
        <f t="shared" si="15"/>
        <v>Alayna Stotts</v>
      </c>
      <c r="G767" s="9" t="s">
        <v>52</v>
      </c>
      <c r="H767" s="10">
        <v>9285261069</v>
      </c>
      <c r="I767" s="9" t="s">
        <v>69</v>
      </c>
      <c r="J767" s="9" t="s">
        <v>70</v>
      </c>
      <c r="K767" s="9" t="s">
        <v>56</v>
      </c>
      <c r="L767" s="11">
        <v>86004</v>
      </c>
    </row>
    <row r="768" spans="1:12" ht="12.65" customHeight="1" x14ac:dyDescent="0.3">
      <c r="A768" s="9" t="s">
        <v>6147</v>
      </c>
      <c r="B768" s="9" t="s">
        <v>6156</v>
      </c>
      <c r="C768" s="9" t="s">
        <v>4436</v>
      </c>
      <c r="D768" s="9" t="s">
        <v>5107</v>
      </c>
      <c r="E768" s="9" t="s">
        <v>6157</v>
      </c>
      <c r="F768" s="9" t="str">
        <f t="shared" si="15"/>
        <v>Bianca Dush</v>
      </c>
      <c r="G768" s="9" t="s">
        <v>52</v>
      </c>
      <c r="H768" s="10">
        <v>9285367330</v>
      </c>
      <c r="I768" s="9" t="s">
        <v>76</v>
      </c>
      <c r="J768" s="9" t="s">
        <v>6158</v>
      </c>
      <c r="K768" s="9" t="s">
        <v>77</v>
      </c>
      <c r="L768" s="11">
        <v>85937</v>
      </c>
    </row>
    <row r="769" spans="1:12" ht="12.65" customHeight="1" x14ac:dyDescent="0.3">
      <c r="A769" s="9" t="s">
        <v>6147</v>
      </c>
      <c r="B769" s="9" t="s">
        <v>73</v>
      </c>
      <c r="C769" s="9" t="s">
        <v>4436</v>
      </c>
      <c r="D769" s="9" t="s">
        <v>4656</v>
      </c>
      <c r="E769" s="9" t="s">
        <v>5779</v>
      </c>
      <c r="F769" s="9" t="str">
        <f t="shared" si="15"/>
        <v>Linda Dickson</v>
      </c>
      <c r="G769" s="9" t="s">
        <v>52</v>
      </c>
      <c r="H769" s="10">
        <v>9282892651</v>
      </c>
      <c r="I769" s="9" t="s">
        <v>74</v>
      </c>
      <c r="J769" s="9" t="s">
        <v>6159</v>
      </c>
      <c r="K769" s="9" t="s">
        <v>75</v>
      </c>
      <c r="L769" s="11">
        <v>86047</v>
      </c>
    </row>
    <row r="770" spans="1:12" ht="12.65" customHeight="1" x14ac:dyDescent="0.3">
      <c r="A770" s="9" t="s">
        <v>6147</v>
      </c>
      <c r="B770" s="9" t="s">
        <v>6160</v>
      </c>
      <c r="C770" s="9" t="s">
        <v>4436</v>
      </c>
      <c r="D770" s="9" t="s">
        <v>4868</v>
      </c>
      <c r="E770" s="9" t="s">
        <v>6161</v>
      </c>
      <c r="F770" s="9" t="str">
        <f t="shared" si="15"/>
        <v>Cynthia Morris</v>
      </c>
      <c r="G770" s="9" t="s">
        <v>52</v>
      </c>
      <c r="H770" s="10">
        <v>9285516696</v>
      </c>
      <c r="I770" s="9" t="s">
        <v>6162</v>
      </c>
      <c r="J770" s="9" t="s">
        <v>6163</v>
      </c>
      <c r="K770" s="9" t="s">
        <v>95</v>
      </c>
      <c r="L770" s="11">
        <v>85938</v>
      </c>
    </row>
    <row r="771" spans="1:12" ht="12.65" customHeight="1" x14ac:dyDescent="0.3">
      <c r="A771" s="9" t="s">
        <v>6147</v>
      </c>
      <c r="B771" s="9" t="s">
        <v>78</v>
      </c>
      <c r="C771" s="9" t="s">
        <v>4436</v>
      </c>
      <c r="D771" s="9" t="s">
        <v>6164</v>
      </c>
      <c r="E771" s="9" t="s">
        <v>6165</v>
      </c>
      <c r="F771" s="9" t="str">
        <f t="shared" si="15"/>
        <v>Janea Baughman</v>
      </c>
      <c r="G771" s="9" t="s">
        <v>52</v>
      </c>
      <c r="H771" s="10">
        <v>9286361076</v>
      </c>
      <c r="I771" s="9" t="s">
        <v>79</v>
      </c>
      <c r="J771" s="9" t="s">
        <v>80</v>
      </c>
      <c r="K771" s="9" t="s">
        <v>81</v>
      </c>
      <c r="L771" s="11">
        <v>86323</v>
      </c>
    </row>
    <row r="772" spans="1:12" ht="12.65" customHeight="1" x14ac:dyDescent="0.3">
      <c r="A772" s="9" t="s">
        <v>6147</v>
      </c>
      <c r="B772" s="9" t="s">
        <v>6166</v>
      </c>
      <c r="C772" s="9" t="s">
        <v>4436</v>
      </c>
      <c r="D772" s="9" t="s">
        <v>6167</v>
      </c>
      <c r="E772" s="9" t="s">
        <v>5776</v>
      </c>
      <c r="F772" s="9" t="str">
        <f t="shared" si="15"/>
        <v>Tamara Anderson</v>
      </c>
      <c r="G772" s="9" t="s">
        <v>52</v>
      </c>
      <c r="H772" s="10">
        <v>9283374211</v>
      </c>
      <c r="I772" s="9" t="s">
        <v>65</v>
      </c>
      <c r="J772" s="9" t="s">
        <v>6168</v>
      </c>
      <c r="K772" s="9" t="s">
        <v>6169</v>
      </c>
      <c r="L772" s="11">
        <v>85936</v>
      </c>
    </row>
    <row r="773" spans="1:12" ht="12.65" customHeight="1" x14ac:dyDescent="0.3">
      <c r="A773" s="9" t="s">
        <v>6147</v>
      </c>
      <c r="B773" s="9" t="s">
        <v>6170</v>
      </c>
      <c r="C773" s="9" t="s">
        <v>4436</v>
      </c>
      <c r="D773" s="9" t="s">
        <v>6171</v>
      </c>
      <c r="E773" s="9" t="s">
        <v>6172</v>
      </c>
      <c r="F773" s="9" t="str">
        <f t="shared" si="15"/>
        <v>Timberly Perkins</v>
      </c>
      <c r="G773" s="9" t="s">
        <v>52</v>
      </c>
      <c r="H773" s="10">
        <v>9285377716</v>
      </c>
      <c r="I773" s="9" t="s">
        <v>66</v>
      </c>
      <c r="J773" s="9" t="s">
        <v>6173</v>
      </c>
      <c r="K773" s="9" t="s">
        <v>67</v>
      </c>
      <c r="L773" s="11">
        <v>85901</v>
      </c>
    </row>
    <row r="774" spans="1:12" ht="12.65" customHeight="1" x14ac:dyDescent="0.3">
      <c r="A774" s="9" t="s">
        <v>6147</v>
      </c>
      <c r="B774" s="9" t="s">
        <v>6174</v>
      </c>
      <c r="C774" s="9" t="s">
        <v>4436</v>
      </c>
      <c r="D774" s="9" t="s">
        <v>5231</v>
      </c>
      <c r="E774" s="9" t="s">
        <v>6175</v>
      </c>
      <c r="F774" s="9" t="str">
        <f t="shared" si="15"/>
        <v>Diana Bitsui</v>
      </c>
      <c r="G774" s="9" t="s">
        <v>52</v>
      </c>
      <c r="H774" s="10">
        <v>9285246831</v>
      </c>
      <c r="I774" s="9" t="s">
        <v>59</v>
      </c>
      <c r="J774" s="9" t="s">
        <v>6176</v>
      </c>
      <c r="K774" s="9" t="s">
        <v>60</v>
      </c>
      <c r="L774" s="11">
        <v>86025</v>
      </c>
    </row>
    <row r="775" spans="1:12" ht="12.65" customHeight="1" x14ac:dyDescent="0.3">
      <c r="A775" s="9" t="s">
        <v>6147</v>
      </c>
      <c r="B775" s="9" t="s">
        <v>31</v>
      </c>
      <c r="C775" s="9" t="s">
        <v>4436</v>
      </c>
      <c r="D775" s="9" t="s">
        <v>6177</v>
      </c>
      <c r="E775" s="9" t="s">
        <v>6178</v>
      </c>
      <c r="F775" s="9" t="str">
        <f t="shared" ref="F775:F838" si="17">D775&amp;" "&amp;E775</f>
        <v>Breanne Gaunt</v>
      </c>
      <c r="G775" s="9" t="s">
        <v>52</v>
      </c>
      <c r="H775" s="10">
        <v>9286348236</v>
      </c>
      <c r="I775" s="9" t="s">
        <v>57</v>
      </c>
      <c r="J775" s="9" t="s">
        <v>6179</v>
      </c>
      <c r="K775" s="9" t="s">
        <v>58</v>
      </c>
      <c r="L775" s="11">
        <v>86326</v>
      </c>
    </row>
    <row r="776" spans="1:12" ht="12.65" customHeight="1" x14ac:dyDescent="0.3">
      <c r="A776" s="9" t="s">
        <v>6147</v>
      </c>
      <c r="B776" s="9" t="s">
        <v>6180</v>
      </c>
      <c r="C776" s="9" t="s">
        <v>4436</v>
      </c>
      <c r="D776" s="9" t="s">
        <v>6181</v>
      </c>
      <c r="E776" s="9" t="s">
        <v>5742</v>
      </c>
      <c r="F776" s="9" t="str">
        <f t="shared" si="17"/>
        <v>Travis Johnson</v>
      </c>
      <c r="G776" s="9" t="s">
        <v>52</v>
      </c>
      <c r="H776" s="10">
        <v>9286354273</v>
      </c>
      <c r="I776" s="9" t="s">
        <v>71</v>
      </c>
      <c r="J776" s="9" t="s">
        <v>6182</v>
      </c>
      <c r="K776" s="9" t="s">
        <v>72</v>
      </c>
      <c r="L776" s="11">
        <v>86046</v>
      </c>
    </row>
    <row r="777" spans="1:12" ht="12.65" customHeight="1" x14ac:dyDescent="0.3">
      <c r="A777" s="9" t="s">
        <v>6147</v>
      </c>
      <c r="B777" s="9" t="s">
        <v>82</v>
      </c>
      <c r="C777" s="9" t="s">
        <v>4436</v>
      </c>
      <c r="D777" s="9" t="s">
        <v>6177</v>
      </c>
      <c r="E777" s="9" t="s">
        <v>6178</v>
      </c>
      <c r="F777" s="9" t="str">
        <f t="shared" si="17"/>
        <v>Breanne Gaunt</v>
      </c>
      <c r="G777" s="9" t="s">
        <v>52</v>
      </c>
      <c r="H777" s="10">
        <v>9286348308</v>
      </c>
      <c r="I777" s="9" t="s">
        <v>83</v>
      </c>
      <c r="J777" s="9" t="s">
        <v>84</v>
      </c>
      <c r="K777" s="9" t="s">
        <v>85</v>
      </c>
      <c r="L777" s="11">
        <v>86324</v>
      </c>
    </row>
    <row r="778" spans="1:12" ht="12.65" customHeight="1" x14ac:dyDescent="0.3">
      <c r="A778" s="9" t="s">
        <v>6147</v>
      </c>
      <c r="B778" s="9" t="s">
        <v>86</v>
      </c>
      <c r="C778" s="9" t="s">
        <v>4436</v>
      </c>
      <c r="D778" s="9" t="s">
        <v>5752</v>
      </c>
      <c r="E778" s="9" t="s">
        <v>4927</v>
      </c>
      <c r="F778" s="9" t="str">
        <f t="shared" si="17"/>
        <v>Kelly Phillips</v>
      </c>
      <c r="G778" s="9" t="s">
        <v>52</v>
      </c>
      <c r="H778" s="10">
        <v>9282148461</v>
      </c>
      <c r="I778" s="9" t="s">
        <v>87</v>
      </c>
      <c r="J778" s="9" t="s">
        <v>88</v>
      </c>
      <c r="K778" s="9" t="s">
        <v>56</v>
      </c>
      <c r="L778" s="11">
        <v>86004</v>
      </c>
    </row>
    <row r="779" spans="1:12" ht="12.65" customHeight="1" x14ac:dyDescent="0.3">
      <c r="A779" s="9" t="s">
        <v>6147</v>
      </c>
      <c r="B779" s="9" t="s">
        <v>89</v>
      </c>
      <c r="C779" s="9" t="s">
        <v>4436</v>
      </c>
      <c r="D779" s="9" t="s">
        <v>5031</v>
      </c>
      <c r="E779" s="9" t="s">
        <v>6183</v>
      </c>
      <c r="F779" s="9" t="str">
        <f t="shared" si="17"/>
        <v>Christina Gonzales-Jaramillo</v>
      </c>
      <c r="G779" s="9" t="s">
        <v>52</v>
      </c>
      <c r="H779" s="10">
        <v>9282892122</v>
      </c>
      <c r="I779" s="9" t="s">
        <v>90</v>
      </c>
      <c r="J779" s="9" t="s">
        <v>91</v>
      </c>
      <c r="K779" s="9" t="s">
        <v>75</v>
      </c>
      <c r="L779" s="11">
        <v>86047</v>
      </c>
    </row>
    <row r="780" spans="1:12" ht="12.65" customHeight="1" x14ac:dyDescent="0.3">
      <c r="A780" s="9" t="s">
        <v>6147</v>
      </c>
      <c r="B780" s="9" t="s">
        <v>92</v>
      </c>
      <c r="C780" s="9" t="s">
        <v>4436</v>
      </c>
      <c r="D780" s="9" t="s">
        <v>5363</v>
      </c>
      <c r="E780" s="9" t="s">
        <v>6184</v>
      </c>
      <c r="F780" s="9" t="str">
        <f t="shared" si="17"/>
        <v>Kimberly Snyder</v>
      </c>
      <c r="G780" s="9" t="s">
        <v>52</v>
      </c>
      <c r="H780" s="10">
        <v>9287727274</v>
      </c>
      <c r="I780" s="9" t="s">
        <v>93</v>
      </c>
      <c r="J780" s="9" t="s">
        <v>94</v>
      </c>
      <c r="K780" s="9" t="s">
        <v>64</v>
      </c>
      <c r="L780" s="11">
        <v>86314</v>
      </c>
    </row>
    <row r="781" spans="1:12" ht="12.65" customHeight="1" x14ac:dyDescent="0.3">
      <c r="A781" s="9" t="s">
        <v>6147</v>
      </c>
      <c r="B781" s="9" t="s">
        <v>96</v>
      </c>
      <c r="C781" s="9" t="s">
        <v>4436</v>
      </c>
      <c r="D781" s="9" t="s">
        <v>5357</v>
      </c>
      <c r="E781" s="9" t="s">
        <v>6185</v>
      </c>
      <c r="F781" s="9" t="str">
        <f t="shared" si="17"/>
        <v>Jennifer Bowman</v>
      </c>
      <c r="G781" s="9" t="s">
        <v>52</v>
      </c>
      <c r="H781" s="10">
        <v>9287727726</v>
      </c>
      <c r="I781" s="9" t="s">
        <v>97</v>
      </c>
      <c r="J781" s="9" t="s">
        <v>98</v>
      </c>
      <c r="K781" s="9" t="s">
        <v>64</v>
      </c>
      <c r="L781" s="11">
        <v>86314</v>
      </c>
    </row>
    <row r="782" spans="1:12" ht="12.65" customHeight="1" x14ac:dyDescent="0.3">
      <c r="A782" s="9" t="s">
        <v>6147</v>
      </c>
      <c r="B782" s="9" t="s">
        <v>99</v>
      </c>
      <c r="C782" s="9" t="s">
        <v>4436</v>
      </c>
      <c r="D782" s="9" t="s">
        <v>6186</v>
      </c>
      <c r="E782" s="9" t="s">
        <v>6187</v>
      </c>
      <c r="F782" s="9" t="str">
        <f t="shared" si="17"/>
        <v>Socorro Chogolla</v>
      </c>
      <c r="G782" s="9" t="s">
        <v>52</v>
      </c>
      <c r="H782" s="11">
        <v>9285674631</v>
      </c>
      <c r="I782" s="9" t="s">
        <v>100</v>
      </c>
      <c r="J782" s="9" t="s">
        <v>101</v>
      </c>
      <c r="K782" s="9" t="s">
        <v>102</v>
      </c>
      <c r="L782" s="11">
        <v>86335</v>
      </c>
    </row>
    <row r="783" spans="1:12" ht="12.65" customHeight="1" x14ac:dyDescent="0.3">
      <c r="A783" s="9" t="s">
        <v>6147</v>
      </c>
      <c r="B783" s="9" t="s">
        <v>103</v>
      </c>
      <c r="C783" s="9" t="s">
        <v>4436</v>
      </c>
      <c r="D783" s="9" t="s">
        <v>4938</v>
      </c>
      <c r="E783" s="9" t="s">
        <v>6188</v>
      </c>
      <c r="F783" s="9" t="str">
        <f t="shared" si="17"/>
        <v>Jessica Rasmussen</v>
      </c>
      <c r="G783" s="9" t="s">
        <v>52</v>
      </c>
      <c r="H783" s="10">
        <v>9287779778</v>
      </c>
      <c r="I783" s="9" t="s">
        <v>104</v>
      </c>
      <c r="J783" s="9" t="s">
        <v>105</v>
      </c>
      <c r="K783" s="9" t="s">
        <v>64</v>
      </c>
      <c r="L783" s="11">
        <v>86314</v>
      </c>
    </row>
    <row r="784" spans="1:12" ht="12.65" customHeight="1" x14ac:dyDescent="0.3">
      <c r="A784" s="9" t="s">
        <v>6147</v>
      </c>
      <c r="B784" s="9" t="s">
        <v>106</v>
      </c>
      <c r="C784" s="9" t="s">
        <v>4436</v>
      </c>
      <c r="D784" s="9" t="s">
        <v>4473</v>
      </c>
      <c r="E784" s="9" t="s">
        <v>6189</v>
      </c>
      <c r="F784" s="9" t="str">
        <f t="shared" si="17"/>
        <v>Tiffany Fleming</v>
      </c>
      <c r="G784" s="9" t="s">
        <v>52</v>
      </c>
      <c r="H784" s="10">
        <v>9283585274</v>
      </c>
      <c r="I784" s="9" t="s">
        <v>107</v>
      </c>
      <c r="J784" s="9" t="s">
        <v>108</v>
      </c>
      <c r="K784" s="9" t="s">
        <v>109</v>
      </c>
      <c r="L784" s="11">
        <v>85929</v>
      </c>
    </row>
    <row r="785" spans="1:12" ht="12.65" customHeight="1" x14ac:dyDescent="0.3">
      <c r="A785" s="9" t="s">
        <v>6147</v>
      </c>
      <c r="B785" s="9" t="s">
        <v>6190</v>
      </c>
      <c r="C785" s="9" t="s">
        <v>4436</v>
      </c>
      <c r="D785" s="9" t="s">
        <v>6191</v>
      </c>
      <c r="E785" s="9" t="s">
        <v>6192</v>
      </c>
      <c r="F785" s="9" t="str">
        <f t="shared" si="17"/>
        <v>Dahna Cancino</v>
      </c>
      <c r="G785" s="9" t="s">
        <v>52</v>
      </c>
      <c r="H785" s="10">
        <v>9289005675</v>
      </c>
      <c r="I785" s="9" t="s">
        <v>6193</v>
      </c>
      <c r="J785" s="9" t="s">
        <v>6194</v>
      </c>
      <c r="K785" s="9" t="s">
        <v>56</v>
      </c>
      <c r="L785" s="11">
        <v>86004</v>
      </c>
    </row>
    <row r="786" spans="1:12" ht="12.65" customHeight="1" x14ac:dyDescent="0.3">
      <c r="A786" s="9" t="s">
        <v>6147</v>
      </c>
      <c r="B786" s="9" t="s">
        <v>6195</v>
      </c>
      <c r="C786" s="9" t="s">
        <v>4436</v>
      </c>
      <c r="D786" s="9" t="s">
        <v>6196</v>
      </c>
      <c r="E786" s="9" t="s">
        <v>6197</v>
      </c>
      <c r="F786" s="9" t="str">
        <f t="shared" si="17"/>
        <v>Larissa Barela</v>
      </c>
      <c r="G786" s="9" t="s">
        <v>52</v>
      </c>
      <c r="H786" s="10">
        <v>9284214202</v>
      </c>
      <c r="I786" s="9" t="s">
        <v>6198</v>
      </c>
      <c r="J786" s="9" t="s">
        <v>6199</v>
      </c>
      <c r="K786" s="9" t="s">
        <v>75</v>
      </c>
      <c r="L786" s="11">
        <v>86047</v>
      </c>
    </row>
    <row r="787" spans="1:12" ht="12.65" customHeight="1" x14ac:dyDescent="0.3">
      <c r="A787" s="9" t="s">
        <v>6147</v>
      </c>
      <c r="B787" s="9" t="s">
        <v>6200</v>
      </c>
      <c r="C787" s="9" t="s">
        <v>4436</v>
      </c>
      <c r="D787" s="9" t="s">
        <v>4938</v>
      </c>
      <c r="E787" s="9" t="s">
        <v>6188</v>
      </c>
      <c r="F787" s="9" t="str">
        <f t="shared" si="17"/>
        <v>Jessica Rasmussen</v>
      </c>
      <c r="G787" s="9" t="s">
        <v>52</v>
      </c>
      <c r="H787" s="10">
        <v>9285883204</v>
      </c>
      <c r="I787" s="9" t="s">
        <v>6201</v>
      </c>
      <c r="J787" s="9" t="s">
        <v>6202</v>
      </c>
      <c r="K787" s="9" t="s">
        <v>64</v>
      </c>
      <c r="L787" s="11">
        <v>86314</v>
      </c>
    </row>
    <row r="788" spans="1:12" ht="12.65" customHeight="1" x14ac:dyDescent="0.3">
      <c r="A788" s="9" t="s">
        <v>590</v>
      </c>
      <c r="B788" s="9" t="s">
        <v>591</v>
      </c>
      <c r="C788" s="9" t="s">
        <v>4432</v>
      </c>
      <c r="D788" s="9" t="s">
        <v>6203</v>
      </c>
      <c r="E788" s="9" t="s">
        <v>6204</v>
      </c>
      <c r="F788" s="9" t="str">
        <f t="shared" si="17"/>
        <v>Marcia Burns</v>
      </c>
      <c r="G788" s="9" t="s">
        <v>297</v>
      </c>
      <c r="H788" s="10">
        <v>5206235912</v>
      </c>
      <c r="I788" s="9" t="s">
        <v>592</v>
      </c>
      <c r="J788" s="9" t="s">
        <v>593</v>
      </c>
      <c r="K788" s="9" t="s">
        <v>18</v>
      </c>
      <c r="L788" s="11">
        <v>85745</v>
      </c>
    </row>
    <row r="789" spans="1:12" ht="12.65" customHeight="1" x14ac:dyDescent="0.3">
      <c r="A789" s="9" t="s">
        <v>1313</v>
      </c>
      <c r="B789" s="9" t="s">
        <v>1313</v>
      </c>
      <c r="C789" s="9" t="s">
        <v>4432</v>
      </c>
      <c r="D789" s="9" t="s">
        <v>4938</v>
      </c>
      <c r="E789" s="9" t="s">
        <v>72</v>
      </c>
      <c r="F789" s="9" t="str">
        <f t="shared" si="17"/>
        <v>Jessica Williams</v>
      </c>
      <c r="G789" s="9" t="s">
        <v>297</v>
      </c>
      <c r="H789" s="10">
        <v>5208858531</v>
      </c>
      <c r="I789" s="9" t="s">
        <v>6205</v>
      </c>
      <c r="J789" s="9" t="s">
        <v>1314</v>
      </c>
      <c r="K789" s="9" t="s">
        <v>18</v>
      </c>
      <c r="L789" s="11">
        <v>85710</v>
      </c>
    </row>
    <row r="790" spans="1:12" ht="12.65" customHeight="1" x14ac:dyDescent="0.3">
      <c r="A790" s="9" t="s">
        <v>6206</v>
      </c>
      <c r="B790" s="9" t="s">
        <v>6207</v>
      </c>
      <c r="C790" s="9" t="s">
        <v>4432</v>
      </c>
      <c r="D790" s="9" t="s">
        <v>5892</v>
      </c>
      <c r="E790" s="9" t="s">
        <v>6208</v>
      </c>
      <c r="F790" s="9" t="str">
        <f t="shared" si="17"/>
        <v>ANGELA OLDFORD</v>
      </c>
      <c r="G790" s="9" t="s">
        <v>1342</v>
      </c>
      <c r="H790" s="10">
        <v>5208857711</v>
      </c>
      <c r="I790" s="9" t="s">
        <v>1395</v>
      </c>
      <c r="J790" s="9" t="s">
        <v>6209</v>
      </c>
      <c r="K790" s="9" t="s">
        <v>4760</v>
      </c>
      <c r="L790" s="11">
        <v>85710</v>
      </c>
    </row>
    <row r="791" spans="1:12" ht="12.65" customHeight="1" x14ac:dyDescent="0.3">
      <c r="A791" s="9" t="s">
        <v>1258</v>
      </c>
      <c r="B791" s="9" t="s">
        <v>6210</v>
      </c>
      <c r="C791" s="9" t="s">
        <v>4432</v>
      </c>
      <c r="D791" s="9" t="s">
        <v>6211</v>
      </c>
      <c r="E791" s="9" t="s">
        <v>6212</v>
      </c>
      <c r="F791" s="9" t="str">
        <f t="shared" si="17"/>
        <v>Jimile Weber</v>
      </c>
      <c r="G791" s="9" t="s">
        <v>297</v>
      </c>
      <c r="H791" s="10">
        <v>5207448505</v>
      </c>
      <c r="I791" s="9" t="s">
        <v>6213</v>
      </c>
      <c r="J791" s="9" t="s">
        <v>1259</v>
      </c>
      <c r="K791" s="9" t="s">
        <v>18</v>
      </c>
      <c r="L791" s="11">
        <v>85742</v>
      </c>
    </row>
    <row r="792" spans="1:12" ht="12.65" customHeight="1" x14ac:dyDescent="0.3">
      <c r="A792" s="9" t="s">
        <v>1258</v>
      </c>
      <c r="B792" s="9" t="s">
        <v>1306</v>
      </c>
      <c r="C792" s="9" t="s">
        <v>4432</v>
      </c>
      <c r="D792" s="9" t="s">
        <v>4447</v>
      </c>
      <c r="E792" s="9" t="s">
        <v>6214</v>
      </c>
      <c r="F792" s="9" t="str">
        <f t="shared" si="17"/>
        <v>Vanessa Nanez</v>
      </c>
      <c r="G792" s="9" t="s">
        <v>297</v>
      </c>
      <c r="H792" s="10">
        <v>5204673824</v>
      </c>
      <c r="I792" s="9" t="s">
        <v>6215</v>
      </c>
      <c r="J792" s="9" t="s">
        <v>6216</v>
      </c>
      <c r="K792" s="9" t="s">
        <v>18</v>
      </c>
      <c r="L792" s="11">
        <v>85735</v>
      </c>
    </row>
    <row r="793" spans="1:12" ht="12.65" customHeight="1" x14ac:dyDescent="0.3">
      <c r="A793" s="9" t="s">
        <v>1258</v>
      </c>
      <c r="B793" s="9" t="s">
        <v>1260</v>
      </c>
      <c r="C793" s="9" t="s">
        <v>4432</v>
      </c>
      <c r="D793" s="9" t="s">
        <v>6069</v>
      </c>
      <c r="E793" s="9" t="s">
        <v>6217</v>
      </c>
      <c r="F793" s="9" t="str">
        <f t="shared" si="17"/>
        <v>Elvia Ornelas</v>
      </c>
      <c r="G793" s="9" t="s">
        <v>297</v>
      </c>
      <c r="H793" s="10">
        <v>5203238375</v>
      </c>
      <c r="I793" s="9" t="s">
        <v>6218</v>
      </c>
      <c r="J793" s="9" t="s">
        <v>1261</v>
      </c>
      <c r="K793" s="9" t="s">
        <v>18</v>
      </c>
      <c r="L793" s="11">
        <v>85716</v>
      </c>
    </row>
    <row r="794" spans="1:12" ht="12.65" customHeight="1" x14ac:dyDescent="0.3">
      <c r="A794" s="9" t="s">
        <v>1258</v>
      </c>
      <c r="B794" s="9" t="s">
        <v>1262</v>
      </c>
      <c r="C794" s="9" t="s">
        <v>4432</v>
      </c>
      <c r="D794" s="9" t="s">
        <v>6219</v>
      </c>
      <c r="E794" s="9" t="s">
        <v>72</v>
      </c>
      <c r="F794" s="9" t="str">
        <f t="shared" si="17"/>
        <v>Mona Williams</v>
      </c>
      <c r="G794" s="9" t="s">
        <v>297</v>
      </c>
      <c r="H794" s="10">
        <v>5207481605</v>
      </c>
      <c r="I794" s="9" t="s">
        <v>6220</v>
      </c>
      <c r="J794" s="9" t="s">
        <v>6221</v>
      </c>
      <c r="K794" s="9" t="s">
        <v>18</v>
      </c>
      <c r="L794" s="11">
        <v>85711</v>
      </c>
    </row>
    <row r="795" spans="1:12" ht="12.65" customHeight="1" x14ac:dyDescent="0.3">
      <c r="A795" s="9" t="s">
        <v>1258</v>
      </c>
      <c r="B795" s="9" t="s">
        <v>1263</v>
      </c>
      <c r="C795" s="9" t="s">
        <v>4432</v>
      </c>
      <c r="D795" s="9" t="s">
        <v>6222</v>
      </c>
      <c r="E795" s="9" t="s">
        <v>6223</v>
      </c>
      <c r="F795" s="9" t="str">
        <f t="shared" si="17"/>
        <v>Caprice Hyde</v>
      </c>
      <c r="G795" s="9" t="s">
        <v>297</v>
      </c>
      <c r="H795" s="10">
        <v>5207952231</v>
      </c>
      <c r="I795" s="9" t="s">
        <v>6224</v>
      </c>
      <c r="J795" s="9" t="s">
        <v>6225</v>
      </c>
      <c r="K795" s="9" t="s">
        <v>18</v>
      </c>
      <c r="L795" s="11">
        <v>85713</v>
      </c>
    </row>
    <row r="796" spans="1:12" ht="12.65" customHeight="1" x14ac:dyDescent="0.3">
      <c r="A796" s="9" t="s">
        <v>1258</v>
      </c>
      <c r="B796" s="9" t="s">
        <v>1264</v>
      </c>
      <c r="C796" s="9" t="s">
        <v>4432</v>
      </c>
      <c r="D796" s="9" t="s">
        <v>6226</v>
      </c>
      <c r="E796" s="9" t="s">
        <v>4999</v>
      </c>
      <c r="F796" s="9" t="str">
        <f t="shared" si="17"/>
        <v>Minnie Navarro</v>
      </c>
      <c r="G796" s="9" t="s">
        <v>297</v>
      </c>
      <c r="H796" s="10">
        <v>5208888150</v>
      </c>
      <c r="I796" s="9" t="s">
        <v>6227</v>
      </c>
      <c r="J796" s="9" t="s">
        <v>1265</v>
      </c>
      <c r="K796" s="9" t="s">
        <v>18</v>
      </c>
      <c r="L796" s="11">
        <v>85705</v>
      </c>
    </row>
    <row r="797" spans="1:12" ht="12.65" customHeight="1" x14ac:dyDescent="0.3">
      <c r="A797" s="9" t="s">
        <v>1258</v>
      </c>
      <c r="B797" s="9" t="s">
        <v>1266</v>
      </c>
      <c r="C797" s="9" t="s">
        <v>4432</v>
      </c>
      <c r="D797" s="9" t="s">
        <v>6228</v>
      </c>
      <c r="E797" s="9" t="s">
        <v>6229</v>
      </c>
      <c r="F797" s="9" t="str">
        <f t="shared" si="17"/>
        <v>Mabel Tovar</v>
      </c>
      <c r="G797" s="9" t="s">
        <v>297</v>
      </c>
      <c r="H797" s="10">
        <v>5208841211</v>
      </c>
      <c r="I797" s="9" t="s">
        <v>6230</v>
      </c>
      <c r="J797" s="9" t="s">
        <v>1267</v>
      </c>
      <c r="K797" s="9" t="s">
        <v>18</v>
      </c>
      <c r="L797" s="11">
        <v>85711</v>
      </c>
    </row>
    <row r="798" spans="1:12" ht="12.65" customHeight="1" x14ac:dyDescent="0.3">
      <c r="A798" s="9" t="s">
        <v>3152</v>
      </c>
      <c r="B798" s="9" t="s">
        <v>3153</v>
      </c>
      <c r="C798" s="9" t="s">
        <v>4433</v>
      </c>
      <c r="D798" s="9" t="s">
        <v>6231</v>
      </c>
      <c r="E798" s="9" t="s">
        <v>6232</v>
      </c>
      <c r="F798" s="9" t="str">
        <f t="shared" si="17"/>
        <v>Nayra Amado</v>
      </c>
      <c r="G798" s="9" t="s">
        <v>457</v>
      </c>
      <c r="H798" s="10">
        <v>6027072030</v>
      </c>
      <c r="I798" s="9" t="s">
        <v>3156</v>
      </c>
      <c r="J798" s="9" t="s">
        <v>3157</v>
      </c>
      <c r="K798" s="9" t="s">
        <v>129</v>
      </c>
      <c r="L798" s="11" t="str">
        <f>"85013"</f>
        <v>85013</v>
      </c>
    </row>
    <row r="799" spans="1:12" ht="12.65" customHeight="1" x14ac:dyDescent="0.3">
      <c r="A799" s="9" t="s">
        <v>3152</v>
      </c>
      <c r="B799" s="9" t="s">
        <v>3158</v>
      </c>
      <c r="C799" s="9" t="s">
        <v>4433</v>
      </c>
      <c r="D799" s="9" t="s">
        <v>6231</v>
      </c>
      <c r="E799" s="9" t="s">
        <v>6232</v>
      </c>
      <c r="F799" s="9" t="str">
        <f t="shared" si="17"/>
        <v>Nayra Amado</v>
      </c>
      <c r="G799" s="9" t="s">
        <v>2245</v>
      </c>
      <c r="H799" s="10">
        <v>6027072330</v>
      </c>
      <c r="I799" s="9" t="s">
        <v>3156</v>
      </c>
      <c r="J799" s="9" t="s">
        <v>3160</v>
      </c>
      <c r="K799" s="9" t="s">
        <v>129</v>
      </c>
      <c r="L799" s="11" t="str">
        <f>"85013"</f>
        <v>85013</v>
      </c>
    </row>
    <row r="800" spans="1:12" ht="12.65" customHeight="1" x14ac:dyDescent="0.3">
      <c r="A800" s="9" t="s">
        <v>3152</v>
      </c>
      <c r="B800" s="9" t="s">
        <v>3172</v>
      </c>
      <c r="C800" s="9" t="s">
        <v>4433</v>
      </c>
      <c r="D800" s="9" t="s">
        <v>4614</v>
      </c>
      <c r="E800" s="9" t="s">
        <v>6233</v>
      </c>
      <c r="F800" s="9" t="str">
        <f t="shared" si="17"/>
        <v>Maria Dagnino</v>
      </c>
      <c r="G800" s="9" t="s">
        <v>457</v>
      </c>
      <c r="H800" s="10">
        <v>6027072430</v>
      </c>
      <c r="I800" s="9" t="s">
        <v>6234</v>
      </c>
      <c r="J800" s="9" t="s">
        <v>3176</v>
      </c>
      <c r="K800" s="9" t="s">
        <v>129</v>
      </c>
      <c r="L800" s="11" t="str">
        <f>"85013"</f>
        <v>85013</v>
      </c>
    </row>
    <row r="801" spans="1:12" ht="12.65" customHeight="1" x14ac:dyDescent="0.3">
      <c r="A801" s="9" t="s">
        <v>3152</v>
      </c>
      <c r="B801" s="9" t="s">
        <v>3177</v>
      </c>
      <c r="C801" s="9" t="s">
        <v>4433</v>
      </c>
      <c r="D801" s="9" t="s">
        <v>5357</v>
      </c>
      <c r="E801" s="9" t="s">
        <v>6235</v>
      </c>
      <c r="F801" s="9" t="str">
        <f t="shared" si="17"/>
        <v>Jennifer Houston</v>
      </c>
      <c r="G801" s="9" t="s">
        <v>457</v>
      </c>
      <c r="H801" s="10">
        <v>6027072630</v>
      </c>
      <c r="I801" s="9" t="s">
        <v>3180</v>
      </c>
      <c r="J801" s="9" t="s">
        <v>3181</v>
      </c>
      <c r="K801" s="9" t="s">
        <v>129</v>
      </c>
      <c r="L801" s="11" t="str">
        <f>"85014"</f>
        <v>85014</v>
      </c>
    </row>
    <row r="802" spans="1:12" ht="12.65" customHeight="1" x14ac:dyDescent="0.3">
      <c r="A802" s="9" t="s">
        <v>3152</v>
      </c>
      <c r="B802" s="9" t="s">
        <v>3161</v>
      </c>
      <c r="C802" s="9" t="s">
        <v>4433</v>
      </c>
      <c r="D802" s="9" t="s">
        <v>4614</v>
      </c>
      <c r="E802" s="9" t="s">
        <v>5141</v>
      </c>
      <c r="F802" s="9" t="str">
        <f t="shared" si="17"/>
        <v>Maria Dominguez</v>
      </c>
      <c r="G802" s="9" t="s">
        <v>457</v>
      </c>
      <c r="H802" s="10">
        <v>6027072730</v>
      </c>
      <c r="I802" s="9" t="s">
        <v>3164</v>
      </c>
      <c r="J802" s="9" t="s">
        <v>3165</v>
      </c>
      <c r="K802" s="9" t="s">
        <v>129</v>
      </c>
      <c r="L802" s="11" t="str">
        <f>"85014"</f>
        <v>85014</v>
      </c>
    </row>
    <row r="803" spans="1:12" ht="12.65" customHeight="1" x14ac:dyDescent="0.3">
      <c r="A803" s="9" t="s">
        <v>550</v>
      </c>
      <c r="B803" s="9" t="s">
        <v>550</v>
      </c>
      <c r="C803" s="9" t="s">
        <v>4432</v>
      </c>
      <c r="D803" s="9" t="s">
        <v>6236</v>
      </c>
      <c r="E803" s="9" t="s">
        <v>4834</v>
      </c>
      <c r="F803" s="9" t="str">
        <f t="shared" si="17"/>
        <v>JoAnna Montoya</v>
      </c>
      <c r="G803" s="9" t="s">
        <v>551</v>
      </c>
      <c r="H803" s="10">
        <v>6022723780</v>
      </c>
      <c r="I803" s="9" t="s">
        <v>552</v>
      </c>
      <c r="J803" s="9" t="s">
        <v>553</v>
      </c>
      <c r="K803" s="9" t="s">
        <v>129</v>
      </c>
      <c r="L803" s="11">
        <v>85009</v>
      </c>
    </row>
    <row r="804" spans="1:12" ht="12.65" customHeight="1" x14ac:dyDescent="0.3">
      <c r="A804" s="9" t="s">
        <v>6237</v>
      </c>
      <c r="B804" s="9" t="s">
        <v>6238</v>
      </c>
      <c r="C804" s="9" t="s">
        <v>4433</v>
      </c>
      <c r="D804" s="9" t="s">
        <v>6239</v>
      </c>
      <c r="E804" s="9" t="s">
        <v>6240</v>
      </c>
      <c r="F804" s="9" t="str">
        <f t="shared" si="17"/>
        <v>Ashlyn Benally</v>
      </c>
      <c r="G804" s="9" t="s">
        <v>6241</v>
      </c>
      <c r="H804" s="10">
        <v>9286084105</v>
      </c>
      <c r="I804" s="9" t="s">
        <v>6242</v>
      </c>
      <c r="J804" s="9" t="s">
        <v>6243</v>
      </c>
      <c r="K804" s="9" t="s">
        <v>1145</v>
      </c>
      <c r="L804" s="11" t="str">
        <f>"86040"</f>
        <v>86040</v>
      </c>
    </row>
    <row r="805" spans="1:12" ht="12.65" customHeight="1" x14ac:dyDescent="0.3">
      <c r="A805" s="9" t="s">
        <v>6237</v>
      </c>
      <c r="B805" s="9" t="s">
        <v>6244</v>
      </c>
      <c r="C805" s="9" t="s">
        <v>4433</v>
      </c>
      <c r="D805" s="9" t="s">
        <v>6239</v>
      </c>
      <c r="E805" s="9" t="s">
        <v>6240</v>
      </c>
      <c r="F805" s="9" t="str">
        <f t="shared" si="17"/>
        <v>Ashlyn Benally</v>
      </c>
      <c r="G805" s="9" t="s">
        <v>6241</v>
      </c>
      <c r="H805" s="10">
        <v>9286084105</v>
      </c>
      <c r="I805" s="9" t="s">
        <v>6242</v>
      </c>
      <c r="J805" s="9" t="s">
        <v>6245</v>
      </c>
      <c r="K805" s="9" t="s">
        <v>1145</v>
      </c>
      <c r="L805" s="11" t="str">
        <f>"86040"</f>
        <v>86040</v>
      </c>
    </row>
    <row r="806" spans="1:12" ht="12.65" customHeight="1" x14ac:dyDescent="0.3">
      <c r="A806" s="9" t="s">
        <v>961</v>
      </c>
      <c r="B806" s="9" t="s">
        <v>6246</v>
      </c>
      <c r="C806" s="9" t="s">
        <v>4432</v>
      </c>
      <c r="D806" s="9" t="s">
        <v>5357</v>
      </c>
      <c r="E806" s="9" t="s">
        <v>5032</v>
      </c>
      <c r="F806" s="9" t="str">
        <f t="shared" si="17"/>
        <v>Jennifer Lundy</v>
      </c>
      <c r="G806" s="9" t="s">
        <v>480</v>
      </c>
      <c r="H806" s="10">
        <v>6239351440</v>
      </c>
      <c r="I806" s="9" t="s">
        <v>962</v>
      </c>
      <c r="J806" s="9" t="s">
        <v>963</v>
      </c>
      <c r="K806" s="9" t="s">
        <v>309</v>
      </c>
      <c r="L806" s="11">
        <v>85392</v>
      </c>
    </row>
    <row r="807" spans="1:12" ht="12.65" customHeight="1" x14ac:dyDescent="0.3">
      <c r="A807" s="9" t="s">
        <v>3239</v>
      </c>
      <c r="B807" s="9" t="s">
        <v>3240</v>
      </c>
      <c r="C807" s="9" t="s">
        <v>4433</v>
      </c>
      <c r="D807" s="9" t="s">
        <v>5098</v>
      </c>
      <c r="E807" s="9" t="s">
        <v>5343</v>
      </c>
      <c r="F807" s="9" t="str">
        <f t="shared" si="17"/>
        <v>Sheila Leivas</v>
      </c>
      <c r="G807" s="9" t="s">
        <v>1810</v>
      </c>
      <c r="H807" s="10">
        <v>6025899840</v>
      </c>
      <c r="I807" s="9" t="s">
        <v>6247</v>
      </c>
      <c r="J807" s="9" t="s">
        <v>3244</v>
      </c>
      <c r="K807" s="9" t="s">
        <v>129</v>
      </c>
      <c r="L807" s="11" t="str">
        <f>"85051"</f>
        <v>85051</v>
      </c>
    </row>
    <row r="808" spans="1:12" ht="12.65" customHeight="1" x14ac:dyDescent="0.3">
      <c r="A808" s="9" t="s">
        <v>3246</v>
      </c>
      <c r="B808" s="9" t="s">
        <v>3247</v>
      </c>
      <c r="C808" s="9" t="s">
        <v>4433</v>
      </c>
      <c r="D808" s="9" t="s">
        <v>6248</v>
      </c>
      <c r="E808" s="9" t="s">
        <v>6249</v>
      </c>
      <c r="F808" s="9" t="str">
        <f t="shared" si="17"/>
        <v>Mary Jo Turvey-Kammerude</v>
      </c>
      <c r="G808" s="9" t="s">
        <v>3249</v>
      </c>
      <c r="H808" s="10">
        <v>9284725703</v>
      </c>
      <c r="I808" s="9" t="s">
        <v>3251</v>
      </c>
      <c r="J808" s="9" t="s">
        <v>3252</v>
      </c>
      <c r="K808" s="9" t="s">
        <v>3253</v>
      </c>
      <c r="L808" s="11" t="str">
        <f>"85541"</f>
        <v>85541</v>
      </c>
    </row>
    <row r="809" spans="1:12" ht="12.65" customHeight="1" x14ac:dyDescent="0.3">
      <c r="A809" s="9" t="s">
        <v>3246</v>
      </c>
      <c r="B809" s="9" t="s">
        <v>6250</v>
      </c>
      <c r="C809" s="9" t="s">
        <v>4433</v>
      </c>
      <c r="D809" s="9" t="s">
        <v>6248</v>
      </c>
      <c r="E809" s="9" t="s">
        <v>6249</v>
      </c>
      <c r="F809" s="9" t="str">
        <f t="shared" si="17"/>
        <v>Mary Jo Turvey-Kammerude</v>
      </c>
      <c r="G809" s="9" t="s">
        <v>3249</v>
      </c>
      <c r="H809" s="10">
        <v>9284725703</v>
      </c>
      <c r="I809" s="9" t="s">
        <v>3251</v>
      </c>
      <c r="J809" s="9" t="s">
        <v>6251</v>
      </c>
      <c r="K809" s="9" t="s">
        <v>3253</v>
      </c>
      <c r="L809" s="11" t="str">
        <f>"85541"</f>
        <v>85541</v>
      </c>
    </row>
    <row r="810" spans="1:12" ht="12.65" customHeight="1" x14ac:dyDescent="0.3">
      <c r="A810" s="9" t="s">
        <v>3257</v>
      </c>
      <c r="B810" s="9" t="s">
        <v>3290</v>
      </c>
      <c r="C810" s="9" t="s">
        <v>4433</v>
      </c>
      <c r="D810" s="9" t="s">
        <v>4468</v>
      </c>
      <c r="E810" s="9" t="s">
        <v>5203</v>
      </c>
      <c r="F810" s="9" t="str">
        <f t="shared" si="17"/>
        <v>Karla Torres</v>
      </c>
      <c r="G810" s="9" t="s">
        <v>457</v>
      </c>
      <c r="H810" s="10">
        <v>6237725610</v>
      </c>
      <c r="I810" s="9" t="s">
        <v>6252</v>
      </c>
      <c r="J810" s="9" t="s">
        <v>3294</v>
      </c>
      <c r="K810" s="9" t="s">
        <v>129</v>
      </c>
      <c r="L810" s="11" t="str">
        <f>"85037"</f>
        <v>85037</v>
      </c>
    </row>
    <row r="811" spans="1:12" ht="12.65" customHeight="1" x14ac:dyDescent="0.3">
      <c r="A811" s="9" t="s">
        <v>3257</v>
      </c>
      <c r="B811" s="9" t="s">
        <v>3273</v>
      </c>
      <c r="C811" s="9" t="s">
        <v>4433</v>
      </c>
      <c r="D811" s="9" t="s">
        <v>6253</v>
      </c>
      <c r="E811" s="9" t="s">
        <v>6254</v>
      </c>
      <c r="F811" s="9" t="str">
        <f t="shared" si="17"/>
        <v>Liliana Anchondo</v>
      </c>
      <c r="G811" s="9" t="s">
        <v>3275</v>
      </c>
      <c r="H811" s="10">
        <v>6237723210</v>
      </c>
      <c r="I811" s="9" t="s">
        <v>6255</v>
      </c>
      <c r="J811" s="9" t="s">
        <v>3278</v>
      </c>
      <c r="K811" s="9" t="s">
        <v>129</v>
      </c>
      <c r="L811" s="11" t="str">
        <f>"85037"</f>
        <v>85037</v>
      </c>
    </row>
    <row r="812" spans="1:12" ht="12.65" customHeight="1" x14ac:dyDescent="0.3">
      <c r="A812" s="9" t="s">
        <v>3257</v>
      </c>
      <c r="B812" s="9" t="s">
        <v>3310</v>
      </c>
      <c r="C812" s="9" t="s">
        <v>4433</v>
      </c>
      <c r="D812" s="9" t="s">
        <v>4905</v>
      </c>
      <c r="E812" s="9" t="s">
        <v>5234</v>
      </c>
      <c r="F812" s="9" t="str">
        <f t="shared" si="17"/>
        <v>Elizabeth Ortiz</v>
      </c>
      <c r="G812" s="9" t="s">
        <v>2245</v>
      </c>
      <c r="H812" s="10">
        <v>6237723610</v>
      </c>
      <c r="I812" s="9" t="s">
        <v>3313</v>
      </c>
      <c r="J812" s="9" t="s">
        <v>3314</v>
      </c>
      <c r="K812" s="9" t="s">
        <v>129</v>
      </c>
      <c r="L812" s="11" t="str">
        <f>"85037"</f>
        <v>85037</v>
      </c>
    </row>
    <row r="813" spans="1:12" ht="12.65" customHeight="1" x14ac:dyDescent="0.3">
      <c r="A813" s="9" t="s">
        <v>3257</v>
      </c>
      <c r="B813" s="9" t="s">
        <v>3285</v>
      </c>
      <c r="C813" s="9" t="s">
        <v>4433</v>
      </c>
      <c r="D813" s="9" t="s">
        <v>4614</v>
      </c>
      <c r="E813" s="9" t="s">
        <v>5756</v>
      </c>
      <c r="F813" s="9" t="str">
        <f t="shared" si="17"/>
        <v>Maria Vega</v>
      </c>
      <c r="G813" s="9" t="s">
        <v>2245</v>
      </c>
      <c r="H813" s="10">
        <v>6237724010</v>
      </c>
      <c r="I813" s="9" t="s">
        <v>3288</v>
      </c>
      <c r="J813" s="9" t="s">
        <v>3289</v>
      </c>
      <c r="K813" s="9" t="s">
        <v>309</v>
      </c>
      <c r="L813" s="11" t="str">
        <f>"85323"</f>
        <v>85323</v>
      </c>
    </row>
    <row r="814" spans="1:12" ht="12.65" customHeight="1" x14ac:dyDescent="0.3">
      <c r="A814" s="9" t="s">
        <v>3257</v>
      </c>
      <c r="B814" s="9" t="s">
        <v>3279</v>
      </c>
      <c r="C814" s="9" t="s">
        <v>4433</v>
      </c>
      <c r="D814" s="9" t="s">
        <v>6256</v>
      </c>
      <c r="E814" s="9" t="s">
        <v>6257</v>
      </c>
      <c r="F814" s="9" t="str">
        <f t="shared" si="17"/>
        <v>Roxana Islas</v>
      </c>
      <c r="G814" s="9" t="s">
        <v>2245</v>
      </c>
      <c r="H814" s="10">
        <v>6237723810</v>
      </c>
      <c r="I814" s="9" t="s">
        <v>3282</v>
      </c>
      <c r="J814" s="9" t="s">
        <v>3283</v>
      </c>
      <c r="K814" s="9" t="s">
        <v>301</v>
      </c>
      <c r="L814" s="11" t="str">
        <f>"85305"</f>
        <v>85305</v>
      </c>
    </row>
    <row r="815" spans="1:12" ht="12.65" customHeight="1" x14ac:dyDescent="0.3">
      <c r="A815" s="9" t="s">
        <v>3257</v>
      </c>
      <c r="B815" s="9" t="s">
        <v>3268</v>
      </c>
      <c r="C815" s="9" t="s">
        <v>4433</v>
      </c>
      <c r="D815" s="9" t="s">
        <v>6258</v>
      </c>
      <c r="E815" s="9" t="s">
        <v>4465</v>
      </c>
      <c r="F815" s="9" t="str">
        <f t="shared" si="17"/>
        <v>Martina Lopez</v>
      </c>
      <c r="G815" s="9" t="s">
        <v>2245</v>
      </c>
      <c r="H815" s="10">
        <v>6237724210</v>
      </c>
      <c r="I815" s="9" t="s">
        <v>6259</v>
      </c>
      <c r="J815" s="9" t="s">
        <v>3272</v>
      </c>
      <c r="K815" s="9" t="s">
        <v>129</v>
      </c>
      <c r="L815" s="11" t="str">
        <f>"85037"</f>
        <v>85037</v>
      </c>
    </row>
    <row r="816" spans="1:12" ht="12.65" customHeight="1" x14ac:dyDescent="0.3">
      <c r="A816" s="9" t="s">
        <v>3257</v>
      </c>
      <c r="B816" s="9" t="s">
        <v>3263</v>
      </c>
      <c r="C816" s="9" t="s">
        <v>4433</v>
      </c>
      <c r="D816" s="9" t="s">
        <v>6260</v>
      </c>
      <c r="E816" s="9" t="s">
        <v>4830</v>
      </c>
      <c r="F816" s="9" t="str">
        <f t="shared" si="17"/>
        <v>Melina Osuna</v>
      </c>
      <c r="G816" s="9" t="s">
        <v>2245</v>
      </c>
      <c r="H816" s="10">
        <v>6237724410</v>
      </c>
      <c r="I816" s="9" t="s">
        <v>3266</v>
      </c>
      <c r="J816" s="9" t="s">
        <v>3267</v>
      </c>
      <c r="K816" s="9" t="s">
        <v>309</v>
      </c>
      <c r="L816" s="11" t="str">
        <f>"85323"</f>
        <v>85323</v>
      </c>
    </row>
    <row r="817" spans="1:12" ht="12.65" customHeight="1" x14ac:dyDescent="0.3">
      <c r="A817" s="9" t="s">
        <v>3257</v>
      </c>
      <c r="B817" s="9" t="s">
        <v>3300</v>
      </c>
      <c r="C817" s="9" t="s">
        <v>4433</v>
      </c>
      <c r="D817" s="9" t="s">
        <v>4534</v>
      </c>
      <c r="E817" s="9" t="s">
        <v>4970</v>
      </c>
      <c r="F817" s="9" t="str">
        <f t="shared" si="17"/>
        <v>Tracy Duarte</v>
      </c>
      <c r="G817" s="9" t="s">
        <v>2245</v>
      </c>
      <c r="H817" s="10">
        <v>6237724810</v>
      </c>
      <c r="I817" s="9" t="s">
        <v>3303</v>
      </c>
      <c r="J817" s="9" t="s">
        <v>3304</v>
      </c>
      <c r="K817" s="9" t="s">
        <v>301</v>
      </c>
      <c r="L817" s="11" t="str">
        <f>"85307"</f>
        <v>85307</v>
      </c>
    </row>
    <row r="818" spans="1:12" ht="12.65" customHeight="1" x14ac:dyDescent="0.3">
      <c r="A818" s="9" t="s">
        <v>3257</v>
      </c>
      <c r="B818" s="9" t="s">
        <v>3295</v>
      </c>
      <c r="C818" s="9" t="s">
        <v>4433</v>
      </c>
      <c r="D818" s="9" t="s">
        <v>5461</v>
      </c>
      <c r="E818" s="9" t="s">
        <v>4892</v>
      </c>
      <c r="F818" s="9" t="str">
        <f t="shared" si="17"/>
        <v>Monica Aguirre</v>
      </c>
      <c r="G818" s="9" t="s">
        <v>2593</v>
      </c>
      <c r="H818" s="10">
        <v>6237724610</v>
      </c>
      <c r="I818" s="9" t="s">
        <v>6261</v>
      </c>
      <c r="J818" s="9" t="s">
        <v>3299</v>
      </c>
      <c r="K818" s="9" t="s">
        <v>309</v>
      </c>
      <c r="L818" s="11" t="str">
        <f>"85323"</f>
        <v>85323</v>
      </c>
    </row>
    <row r="819" spans="1:12" ht="12.65" customHeight="1" x14ac:dyDescent="0.3">
      <c r="A819" s="9" t="s">
        <v>3257</v>
      </c>
      <c r="B819" s="9" t="s">
        <v>3315</v>
      </c>
      <c r="C819" s="9" t="s">
        <v>4433</v>
      </c>
      <c r="D819" s="9" t="s">
        <v>4473</v>
      </c>
      <c r="E819" s="9" t="s">
        <v>6262</v>
      </c>
      <c r="F819" s="9" t="str">
        <f t="shared" si="17"/>
        <v>Tiffany Reyes</v>
      </c>
      <c r="G819" s="9" t="s">
        <v>2245</v>
      </c>
      <c r="H819" s="10">
        <v>6237725010</v>
      </c>
      <c r="I819" s="9" t="s">
        <v>6263</v>
      </c>
      <c r="J819" s="9" t="s">
        <v>3319</v>
      </c>
      <c r="K819" s="9" t="s">
        <v>129</v>
      </c>
      <c r="L819" s="11" t="str">
        <f>"85037"</f>
        <v>85037</v>
      </c>
    </row>
    <row r="820" spans="1:12" ht="12.65" customHeight="1" x14ac:dyDescent="0.3">
      <c r="A820" s="9" t="s">
        <v>3257</v>
      </c>
      <c r="B820" s="9" t="s">
        <v>3305</v>
      </c>
      <c r="C820" s="9" t="s">
        <v>4433</v>
      </c>
      <c r="D820" s="9" t="s">
        <v>4868</v>
      </c>
      <c r="E820" s="9" t="s">
        <v>6264</v>
      </c>
      <c r="F820" s="9" t="str">
        <f t="shared" si="17"/>
        <v>Cynthia Black</v>
      </c>
      <c r="G820" s="9" t="s">
        <v>2245</v>
      </c>
      <c r="H820" s="10">
        <v>6237725210</v>
      </c>
      <c r="I820" s="9" t="s">
        <v>6265</v>
      </c>
      <c r="J820" s="9" t="s">
        <v>3309</v>
      </c>
      <c r="K820" s="9" t="s">
        <v>301</v>
      </c>
      <c r="L820" s="11" t="str">
        <f>"85305"</f>
        <v>85305</v>
      </c>
    </row>
    <row r="821" spans="1:12" ht="12.65" customHeight="1" x14ac:dyDescent="0.3">
      <c r="A821" s="9" t="s">
        <v>3257</v>
      </c>
      <c r="B821" s="9" t="s">
        <v>3258</v>
      </c>
      <c r="C821" s="9" t="s">
        <v>4433</v>
      </c>
      <c r="D821" s="9" t="s">
        <v>4967</v>
      </c>
      <c r="E821" s="9" t="s">
        <v>4597</v>
      </c>
      <c r="F821" s="9" t="str">
        <f t="shared" si="17"/>
        <v>Virginia Luna</v>
      </c>
      <c r="G821" s="9" t="s">
        <v>2245</v>
      </c>
      <c r="H821" s="10">
        <v>6237725410</v>
      </c>
      <c r="I821" s="9" t="s">
        <v>3261</v>
      </c>
      <c r="J821" s="9" t="s">
        <v>3262</v>
      </c>
      <c r="K821" s="9" t="s">
        <v>129</v>
      </c>
      <c r="L821" s="11" t="str">
        <f>"85037"</f>
        <v>85037</v>
      </c>
    </row>
    <row r="822" spans="1:12" ht="12.65" customHeight="1" x14ac:dyDescent="0.3">
      <c r="A822" s="9" t="s">
        <v>3320</v>
      </c>
      <c r="B822" s="9" t="s">
        <v>3379</v>
      </c>
      <c r="C822" s="9" t="s">
        <v>4433</v>
      </c>
      <c r="D822" s="9" t="s">
        <v>4439</v>
      </c>
      <c r="E822" s="9" t="s">
        <v>6266</v>
      </c>
      <c r="F822" s="9" t="str">
        <f t="shared" si="17"/>
        <v>Sandra Schossow</v>
      </c>
      <c r="G822" s="9" t="s">
        <v>297</v>
      </c>
      <c r="H822" s="10">
        <v>6234875183</v>
      </c>
      <c r="I822" s="9" t="s">
        <v>3324</v>
      </c>
      <c r="J822" s="9" t="s">
        <v>3380</v>
      </c>
      <c r="K822" s="9" t="s">
        <v>307</v>
      </c>
      <c r="L822" s="11" t="s">
        <v>1598</v>
      </c>
    </row>
    <row r="823" spans="1:12" ht="12.65" customHeight="1" x14ac:dyDescent="0.3">
      <c r="A823" s="9" t="s">
        <v>3320</v>
      </c>
      <c r="B823" s="9" t="s">
        <v>3359</v>
      </c>
      <c r="C823" s="9" t="s">
        <v>4433</v>
      </c>
      <c r="D823" s="9" t="s">
        <v>4439</v>
      </c>
      <c r="E823" s="9" t="s">
        <v>6266</v>
      </c>
      <c r="F823" s="9" t="str">
        <f t="shared" si="17"/>
        <v>Sandra Schossow</v>
      </c>
      <c r="G823" s="9" t="s">
        <v>297</v>
      </c>
      <c r="H823" s="10">
        <v>6234875183</v>
      </c>
      <c r="I823" s="9" t="s">
        <v>3324</v>
      </c>
      <c r="J823" s="9" t="s">
        <v>3360</v>
      </c>
      <c r="K823" s="9" t="s">
        <v>307</v>
      </c>
      <c r="L823" s="11" t="s">
        <v>1598</v>
      </c>
    </row>
    <row r="824" spans="1:12" ht="12.65" customHeight="1" x14ac:dyDescent="0.3">
      <c r="A824" s="9" t="s">
        <v>3320</v>
      </c>
      <c r="B824" s="9" t="s">
        <v>3363</v>
      </c>
      <c r="C824" s="9" t="s">
        <v>4433</v>
      </c>
      <c r="D824" s="9" t="s">
        <v>4439</v>
      </c>
      <c r="E824" s="9" t="s">
        <v>6266</v>
      </c>
      <c r="F824" s="9" t="str">
        <f t="shared" si="17"/>
        <v>Sandra Schossow</v>
      </c>
      <c r="G824" s="9" t="s">
        <v>297</v>
      </c>
      <c r="H824" s="10">
        <v>6234875183</v>
      </c>
      <c r="I824" s="9" t="s">
        <v>3324</v>
      </c>
      <c r="J824" s="9" t="s">
        <v>3364</v>
      </c>
      <c r="K824" s="9" t="s">
        <v>301</v>
      </c>
      <c r="L824" s="11" t="s">
        <v>2846</v>
      </c>
    </row>
    <row r="825" spans="1:12" ht="12.65" customHeight="1" x14ac:dyDescent="0.3">
      <c r="A825" s="9" t="s">
        <v>3320</v>
      </c>
      <c r="B825" s="9" t="s">
        <v>3357</v>
      </c>
      <c r="C825" s="9" t="s">
        <v>4433</v>
      </c>
      <c r="D825" s="9" t="s">
        <v>4439</v>
      </c>
      <c r="E825" s="9" t="s">
        <v>6266</v>
      </c>
      <c r="F825" s="9" t="str">
        <f t="shared" si="17"/>
        <v>Sandra Schossow</v>
      </c>
      <c r="G825" s="9" t="s">
        <v>297</v>
      </c>
      <c r="H825" s="10">
        <v>6234875183</v>
      </c>
      <c r="I825" s="9" t="s">
        <v>3324</v>
      </c>
      <c r="J825" s="9" t="s">
        <v>3358</v>
      </c>
      <c r="K825" s="9" t="s">
        <v>301</v>
      </c>
      <c r="L825" s="11" t="s">
        <v>2537</v>
      </c>
    </row>
    <row r="826" spans="1:12" ht="12.65" customHeight="1" x14ac:dyDescent="0.3">
      <c r="A826" s="9" t="s">
        <v>3320</v>
      </c>
      <c r="B826" s="9" t="s">
        <v>3385</v>
      </c>
      <c r="C826" s="9" t="s">
        <v>4433</v>
      </c>
      <c r="D826" s="9" t="s">
        <v>4439</v>
      </c>
      <c r="E826" s="9" t="s">
        <v>6266</v>
      </c>
      <c r="F826" s="9" t="str">
        <f t="shared" si="17"/>
        <v>Sandra Schossow</v>
      </c>
      <c r="G826" s="9" t="s">
        <v>297</v>
      </c>
      <c r="H826" s="10">
        <v>6234875183</v>
      </c>
      <c r="I826" s="9" t="s">
        <v>3324</v>
      </c>
      <c r="J826" s="9" t="s">
        <v>3386</v>
      </c>
      <c r="K826" s="9" t="s">
        <v>301</v>
      </c>
      <c r="L826" s="11" t="s">
        <v>2846</v>
      </c>
    </row>
    <row r="827" spans="1:12" ht="12.65" customHeight="1" x14ac:dyDescent="0.3">
      <c r="A827" s="9" t="s">
        <v>3320</v>
      </c>
      <c r="B827" s="9" t="s">
        <v>3321</v>
      </c>
      <c r="C827" s="9" t="s">
        <v>4433</v>
      </c>
      <c r="D827" s="9" t="s">
        <v>4439</v>
      </c>
      <c r="E827" s="9" t="s">
        <v>6266</v>
      </c>
      <c r="F827" s="9" t="str">
        <f t="shared" si="17"/>
        <v>Sandra Schossow</v>
      </c>
      <c r="G827" s="9" t="s">
        <v>297</v>
      </c>
      <c r="H827" s="10">
        <v>6234875183</v>
      </c>
      <c r="I827" s="9" t="s">
        <v>3324</v>
      </c>
      <c r="J827" s="9" t="s">
        <v>3325</v>
      </c>
      <c r="K827" s="9" t="s">
        <v>307</v>
      </c>
      <c r="L827" s="11" t="s">
        <v>1598</v>
      </c>
    </row>
    <row r="828" spans="1:12" ht="12.65" customHeight="1" x14ac:dyDescent="0.3">
      <c r="A828" s="9" t="s">
        <v>3320</v>
      </c>
      <c r="B828" s="9" t="s">
        <v>3349</v>
      </c>
      <c r="C828" s="9" t="s">
        <v>4433</v>
      </c>
      <c r="D828" s="9" t="s">
        <v>4439</v>
      </c>
      <c r="E828" s="9" t="s">
        <v>6266</v>
      </c>
      <c r="F828" s="9" t="str">
        <f t="shared" si="17"/>
        <v>Sandra Schossow</v>
      </c>
      <c r="G828" s="9" t="s">
        <v>297</v>
      </c>
      <c r="H828" s="10">
        <v>6234875183</v>
      </c>
      <c r="I828" s="9" t="s">
        <v>3324</v>
      </c>
      <c r="J828" s="9" t="s">
        <v>3350</v>
      </c>
      <c r="K828" s="9" t="s">
        <v>301</v>
      </c>
      <c r="L828" s="11" t="s">
        <v>3340</v>
      </c>
    </row>
    <row r="829" spans="1:12" ht="12.65" customHeight="1" x14ac:dyDescent="0.3">
      <c r="A829" s="9" t="s">
        <v>3320</v>
      </c>
      <c r="B829" s="9" t="s">
        <v>3353</v>
      </c>
      <c r="C829" s="9" t="s">
        <v>4433</v>
      </c>
      <c r="D829" s="9" t="s">
        <v>4439</v>
      </c>
      <c r="E829" s="9" t="s">
        <v>6266</v>
      </c>
      <c r="F829" s="9" t="str">
        <f t="shared" si="17"/>
        <v>Sandra Schossow</v>
      </c>
      <c r="G829" s="9" t="s">
        <v>297</v>
      </c>
      <c r="H829" s="10">
        <v>6234875183</v>
      </c>
      <c r="I829" s="9" t="s">
        <v>3324</v>
      </c>
      <c r="J829" s="9" t="s">
        <v>3354</v>
      </c>
      <c r="K829" s="9" t="s">
        <v>301</v>
      </c>
      <c r="L829" s="11" t="s">
        <v>2846</v>
      </c>
    </row>
    <row r="830" spans="1:12" ht="12.65" customHeight="1" x14ac:dyDescent="0.3">
      <c r="A830" s="9" t="s">
        <v>3320</v>
      </c>
      <c r="B830" s="9" t="s">
        <v>3338</v>
      </c>
      <c r="C830" s="9" t="s">
        <v>4433</v>
      </c>
      <c r="D830" s="9" t="s">
        <v>4439</v>
      </c>
      <c r="E830" s="9" t="s">
        <v>6266</v>
      </c>
      <c r="F830" s="9" t="str">
        <f t="shared" si="17"/>
        <v>Sandra Schossow</v>
      </c>
      <c r="G830" s="9" t="s">
        <v>297</v>
      </c>
      <c r="H830" s="10">
        <v>6234875183</v>
      </c>
      <c r="I830" s="9" t="s">
        <v>3324</v>
      </c>
      <c r="J830" s="9" t="s">
        <v>3339</v>
      </c>
      <c r="K830" s="9" t="s">
        <v>301</v>
      </c>
      <c r="L830" s="11" t="s">
        <v>3340</v>
      </c>
    </row>
    <row r="831" spans="1:12" ht="12.65" customHeight="1" x14ac:dyDescent="0.3">
      <c r="A831" s="9" t="s">
        <v>3320</v>
      </c>
      <c r="B831" s="9" t="s">
        <v>3397</v>
      </c>
      <c r="C831" s="9" t="s">
        <v>4433</v>
      </c>
      <c r="D831" s="9" t="s">
        <v>4439</v>
      </c>
      <c r="E831" s="9" t="s">
        <v>6266</v>
      </c>
      <c r="F831" s="9" t="str">
        <f t="shared" si="17"/>
        <v>Sandra Schossow</v>
      </c>
      <c r="G831" s="9" t="s">
        <v>3398</v>
      </c>
      <c r="H831" s="10">
        <v>6234875183</v>
      </c>
      <c r="I831" s="9" t="s">
        <v>3324</v>
      </c>
      <c r="J831" s="9" t="s">
        <v>3399</v>
      </c>
      <c r="K831" s="9" t="s">
        <v>307</v>
      </c>
      <c r="L831" s="11" t="s">
        <v>1598</v>
      </c>
    </row>
    <row r="832" spans="1:12" ht="12.65" customHeight="1" x14ac:dyDescent="0.3">
      <c r="A832" s="9" t="s">
        <v>3320</v>
      </c>
      <c r="B832" s="9" t="s">
        <v>3341</v>
      </c>
      <c r="C832" s="9" t="s">
        <v>4433</v>
      </c>
      <c r="D832" s="9" t="s">
        <v>4439</v>
      </c>
      <c r="E832" s="9" t="s">
        <v>6266</v>
      </c>
      <c r="F832" s="9" t="str">
        <f t="shared" si="17"/>
        <v>Sandra Schossow</v>
      </c>
      <c r="G832" s="9" t="s">
        <v>297</v>
      </c>
      <c r="H832" s="10">
        <v>6234875183</v>
      </c>
      <c r="I832" s="9" t="s">
        <v>3324</v>
      </c>
      <c r="J832" s="9" t="s">
        <v>3342</v>
      </c>
      <c r="K832" s="9" t="s">
        <v>307</v>
      </c>
      <c r="L832" s="11" t="s">
        <v>1598</v>
      </c>
    </row>
    <row r="833" spans="1:12" ht="12.65" customHeight="1" x14ac:dyDescent="0.3">
      <c r="A833" s="9" t="s">
        <v>3320</v>
      </c>
      <c r="B833" s="9" t="s">
        <v>3351</v>
      </c>
      <c r="C833" s="9" t="s">
        <v>4433</v>
      </c>
      <c r="D833" s="9" t="s">
        <v>4439</v>
      </c>
      <c r="E833" s="9" t="s">
        <v>6266</v>
      </c>
      <c r="F833" s="9" t="str">
        <f t="shared" si="17"/>
        <v>Sandra Schossow</v>
      </c>
      <c r="G833" s="9" t="s">
        <v>297</v>
      </c>
      <c r="H833" s="10">
        <v>6234875183</v>
      </c>
      <c r="I833" s="9" t="s">
        <v>3324</v>
      </c>
      <c r="J833" s="9" t="s">
        <v>3352</v>
      </c>
      <c r="K833" s="9" t="s">
        <v>301</v>
      </c>
      <c r="L833" s="11" t="s">
        <v>3340</v>
      </c>
    </row>
    <row r="834" spans="1:12" ht="12.65" customHeight="1" x14ac:dyDescent="0.3">
      <c r="A834" s="9" t="s">
        <v>3320</v>
      </c>
      <c r="B834" s="9" t="s">
        <v>3389</v>
      </c>
      <c r="C834" s="9" t="s">
        <v>4433</v>
      </c>
      <c r="D834" s="9" t="s">
        <v>4439</v>
      </c>
      <c r="E834" s="9" t="s">
        <v>6266</v>
      </c>
      <c r="F834" s="9" t="str">
        <f t="shared" si="17"/>
        <v>Sandra Schossow</v>
      </c>
      <c r="G834" s="9" t="s">
        <v>297</v>
      </c>
      <c r="H834" s="10">
        <v>6234875183</v>
      </c>
      <c r="I834" s="9" t="s">
        <v>3324</v>
      </c>
      <c r="J834" s="9" t="s">
        <v>3390</v>
      </c>
      <c r="K834" s="9" t="s">
        <v>301</v>
      </c>
      <c r="L834" s="11" t="s">
        <v>2537</v>
      </c>
    </row>
    <row r="835" spans="1:12" ht="12.65" customHeight="1" x14ac:dyDescent="0.3">
      <c r="A835" s="9" t="s">
        <v>3320</v>
      </c>
      <c r="B835" s="9" t="s">
        <v>3373</v>
      </c>
      <c r="C835" s="9" t="s">
        <v>4433</v>
      </c>
      <c r="D835" s="9" t="s">
        <v>4439</v>
      </c>
      <c r="E835" s="9" t="s">
        <v>6266</v>
      </c>
      <c r="F835" s="9" t="str">
        <f t="shared" si="17"/>
        <v>Sandra Schossow</v>
      </c>
      <c r="G835" s="9" t="s">
        <v>297</v>
      </c>
      <c r="H835" s="10">
        <v>6234875183</v>
      </c>
      <c r="I835" s="9" t="s">
        <v>3324</v>
      </c>
      <c r="J835" s="9" t="s">
        <v>3374</v>
      </c>
      <c r="K835" s="9" t="s">
        <v>307</v>
      </c>
      <c r="L835" s="11" t="s">
        <v>3335</v>
      </c>
    </row>
    <row r="836" spans="1:12" ht="12.65" customHeight="1" x14ac:dyDescent="0.3">
      <c r="A836" s="9" t="s">
        <v>3320</v>
      </c>
      <c r="B836" s="9" t="s">
        <v>3395</v>
      </c>
      <c r="C836" s="9" t="s">
        <v>4433</v>
      </c>
      <c r="D836" s="9" t="s">
        <v>4439</v>
      </c>
      <c r="E836" s="9" t="s">
        <v>6266</v>
      </c>
      <c r="F836" s="9" t="str">
        <f t="shared" si="17"/>
        <v>Sandra Schossow</v>
      </c>
      <c r="G836" s="9" t="s">
        <v>297</v>
      </c>
      <c r="H836" s="10">
        <v>6234875183</v>
      </c>
      <c r="I836" s="9" t="s">
        <v>3324</v>
      </c>
      <c r="J836" s="9" t="s">
        <v>3396</v>
      </c>
      <c r="K836" s="9" t="s">
        <v>307</v>
      </c>
      <c r="L836" s="11" t="s">
        <v>1598</v>
      </c>
    </row>
    <row r="837" spans="1:12" ht="12.65" customHeight="1" x14ac:dyDescent="0.3">
      <c r="A837" s="9" t="s">
        <v>3320</v>
      </c>
      <c r="B837" s="9" t="s">
        <v>3393</v>
      </c>
      <c r="C837" s="9" t="s">
        <v>4433</v>
      </c>
      <c r="D837" s="9" t="s">
        <v>4439</v>
      </c>
      <c r="E837" s="9" t="s">
        <v>6266</v>
      </c>
      <c r="F837" s="9" t="str">
        <f t="shared" si="17"/>
        <v>Sandra Schossow</v>
      </c>
      <c r="G837" s="9" t="s">
        <v>297</v>
      </c>
      <c r="H837" s="10">
        <v>6234875183</v>
      </c>
      <c r="I837" s="9" t="s">
        <v>3324</v>
      </c>
      <c r="J837" s="9" t="s">
        <v>3394</v>
      </c>
      <c r="K837" s="9" t="s">
        <v>307</v>
      </c>
      <c r="L837" s="11" t="s">
        <v>3335</v>
      </c>
    </row>
    <row r="838" spans="1:12" ht="12.65" customHeight="1" x14ac:dyDescent="0.3">
      <c r="A838" s="9" t="s">
        <v>3320</v>
      </c>
      <c r="B838" s="9" t="s">
        <v>3369</v>
      </c>
      <c r="C838" s="9" t="s">
        <v>4433</v>
      </c>
      <c r="D838" s="9" t="s">
        <v>4439</v>
      </c>
      <c r="E838" s="9" t="s">
        <v>6266</v>
      </c>
      <c r="F838" s="9" t="str">
        <f t="shared" si="17"/>
        <v>Sandra Schossow</v>
      </c>
      <c r="G838" s="9" t="s">
        <v>297</v>
      </c>
      <c r="H838" s="10">
        <v>6234875183</v>
      </c>
      <c r="I838" s="9" t="s">
        <v>3324</v>
      </c>
      <c r="J838" s="9" t="s">
        <v>3370</v>
      </c>
      <c r="K838" s="9" t="s">
        <v>301</v>
      </c>
      <c r="L838" s="11" t="s">
        <v>3340</v>
      </c>
    </row>
    <row r="839" spans="1:12" ht="12.65" customHeight="1" x14ac:dyDescent="0.3">
      <c r="A839" s="9" t="s">
        <v>3320</v>
      </c>
      <c r="B839" s="9" t="s">
        <v>3391</v>
      </c>
      <c r="C839" s="9" t="s">
        <v>4433</v>
      </c>
      <c r="D839" s="9" t="s">
        <v>4439</v>
      </c>
      <c r="E839" s="9" t="s">
        <v>6266</v>
      </c>
      <c r="F839" s="9" t="str">
        <f t="shared" ref="F839:F902" si="18">D839&amp;" "&amp;E839</f>
        <v>Sandra Schossow</v>
      </c>
      <c r="G839" s="9" t="s">
        <v>297</v>
      </c>
      <c r="H839" s="10">
        <v>6234875183</v>
      </c>
      <c r="I839" s="9" t="s">
        <v>3324</v>
      </c>
      <c r="J839" s="9" t="s">
        <v>3392</v>
      </c>
      <c r="K839" s="9" t="s">
        <v>307</v>
      </c>
      <c r="L839" s="11" t="s">
        <v>1598</v>
      </c>
    </row>
    <row r="840" spans="1:12" ht="12.65" customHeight="1" x14ac:dyDescent="0.3">
      <c r="A840" s="9" t="s">
        <v>3320</v>
      </c>
      <c r="B840" s="9" t="s">
        <v>3336</v>
      </c>
      <c r="C840" s="9" t="s">
        <v>4433</v>
      </c>
      <c r="D840" s="9" t="s">
        <v>4439</v>
      </c>
      <c r="E840" s="9" t="s">
        <v>6266</v>
      </c>
      <c r="F840" s="9" t="str">
        <f t="shared" si="18"/>
        <v>Sandra Schossow</v>
      </c>
      <c r="G840" s="9" t="s">
        <v>297</v>
      </c>
      <c r="H840" s="10">
        <v>6234875183</v>
      </c>
      <c r="I840" s="9" t="s">
        <v>3324</v>
      </c>
      <c r="J840" s="9" t="s">
        <v>3337</v>
      </c>
      <c r="K840" s="9" t="s">
        <v>307</v>
      </c>
      <c r="L840" s="11" t="s">
        <v>1598</v>
      </c>
    </row>
    <row r="841" spans="1:12" ht="12.65" customHeight="1" x14ac:dyDescent="0.3">
      <c r="A841" s="9" t="s">
        <v>3320</v>
      </c>
      <c r="B841" s="9" t="s">
        <v>3383</v>
      </c>
      <c r="C841" s="9" t="s">
        <v>4433</v>
      </c>
      <c r="D841" s="9" t="s">
        <v>4439</v>
      </c>
      <c r="E841" s="9" t="s">
        <v>6266</v>
      </c>
      <c r="F841" s="9" t="str">
        <f t="shared" si="18"/>
        <v>Sandra Schossow</v>
      </c>
      <c r="G841" s="9" t="s">
        <v>297</v>
      </c>
      <c r="H841" s="10">
        <v>6234875183</v>
      </c>
      <c r="I841" s="9" t="s">
        <v>3324</v>
      </c>
      <c r="J841" s="9" t="s">
        <v>3382</v>
      </c>
      <c r="K841" s="9" t="s">
        <v>307</v>
      </c>
      <c r="L841" s="11" t="s">
        <v>1598</v>
      </c>
    </row>
    <row r="842" spans="1:12" ht="12.65" customHeight="1" x14ac:dyDescent="0.3">
      <c r="A842" s="9" t="s">
        <v>3320</v>
      </c>
      <c r="B842" s="9" t="s">
        <v>3329</v>
      </c>
      <c r="C842" s="9" t="s">
        <v>4433</v>
      </c>
      <c r="D842" s="9" t="s">
        <v>4439</v>
      </c>
      <c r="E842" s="9" t="s">
        <v>6266</v>
      </c>
      <c r="F842" s="9" t="str">
        <f t="shared" si="18"/>
        <v>Sandra Schossow</v>
      </c>
      <c r="G842" s="9" t="s">
        <v>297</v>
      </c>
      <c r="H842" s="10">
        <v>6234875183</v>
      </c>
      <c r="I842" s="9" t="s">
        <v>3324</v>
      </c>
      <c r="J842" s="9" t="s">
        <v>3330</v>
      </c>
      <c r="K842" s="9" t="s">
        <v>301</v>
      </c>
      <c r="L842" s="11" t="s">
        <v>2537</v>
      </c>
    </row>
    <row r="843" spans="1:12" ht="12.65" customHeight="1" x14ac:dyDescent="0.3">
      <c r="A843" s="9" t="s">
        <v>3320</v>
      </c>
      <c r="B843" s="9" t="s">
        <v>3361</v>
      </c>
      <c r="C843" s="9" t="s">
        <v>4433</v>
      </c>
      <c r="D843" s="9" t="s">
        <v>4439</v>
      </c>
      <c r="E843" s="9" t="s">
        <v>6266</v>
      </c>
      <c r="F843" s="9" t="str">
        <f t="shared" si="18"/>
        <v>Sandra Schossow</v>
      </c>
      <c r="G843" s="9" t="s">
        <v>297</v>
      </c>
      <c r="H843" s="10">
        <v>6234875183</v>
      </c>
      <c r="I843" s="9" t="s">
        <v>3324</v>
      </c>
      <c r="J843" s="9" t="s">
        <v>3362</v>
      </c>
      <c r="K843" s="9" t="s">
        <v>301</v>
      </c>
      <c r="L843" s="11" t="s">
        <v>3340</v>
      </c>
    </row>
    <row r="844" spans="1:12" ht="12.65" customHeight="1" x14ac:dyDescent="0.3">
      <c r="A844" s="9" t="s">
        <v>3320</v>
      </c>
      <c r="B844" s="9" t="s">
        <v>3343</v>
      </c>
      <c r="C844" s="9" t="s">
        <v>4433</v>
      </c>
      <c r="D844" s="9" t="s">
        <v>4439</v>
      </c>
      <c r="E844" s="9" t="s">
        <v>6266</v>
      </c>
      <c r="F844" s="9" t="str">
        <f t="shared" si="18"/>
        <v>Sandra Schossow</v>
      </c>
      <c r="G844" s="9" t="s">
        <v>297</v>
      </c>
      <c r="H844" s="10">
        <v>6234875183</v>
      </c>
      <c r="I844" s="9" t="s">
        <v>3324</v>
      </c>
      <c r="J844" s="9" t="s">
        <v>3344</v>
      </c>
      <c r="K844" s="9" t="s">
        <v>307</v>
      </c>
      <c r="L844" s="11" t="s">
        <v>1598</v>
      </c>
    </row>
    <row r="845" spans="1:12" ht="12.65" customHeight="1" x14ac:dyDescent="0.3">
      <c r="A845" s="9" t="s">
        <v>3320</v>
      </c>
      <c r="B845" s="9" t="s">
        <v>3387</v>
      </c>
      <c r="C845" s="9" t="s">
        <v>4433</v>
      </c>
      <c r="D845" s="9" t="s">
        <v>4439</v>
      </c>
      <c r="E845" s="9" t="s">
        <v>6266</v>
      </c>
      <c r="F845" s="9" t="str">
        <f t="shared" si="18"/>
        <v>Sandra Schossow</v>
      </c>
      <c r="G845" s="9" t="s">
        <v>297</v>
      </c>
      <c r="H845" s="10">
        <v>6234875183</v>
      </c>
      <c r="I845" s="9" t="s">
        <v>3324</v>
      </c>
      <c r="J845" s="9" t="s">
        <v>3388</v>
      </c>
      <c r="K845" s="9" t="s">
        <v>301</v>
      </c>
      <c r="L845" s="11" t="s">
        <v>3284</v>
      </c>
    </row>
    <row r="846" spans="1:12" ht="12.65" customHeight="1" x14ac:dyDescent="0.3">
      <c r="A846" s="9" t="s">
        <v>3413</v>
      </c>
      <c r="B846" s="9" t="s">
        <v>3436</v>
      </c>
      <c r="C846" s="9" t="s">
        <v>4433</v>
      </c>
      <c r="D846" s="9" t="s">
        <v>6267</v>
      </c>
      <c r="E846" s="9" t="s">
        <v>6268</v>
      </c>
      <c r="F846" s="9" t="str">
        <f t="shared" si="18"/>
        <v>Miranda Sandner</v>
      </c>
      <c r="G846" s="9" t="s">
        <v>3168</v>
      </c>
      <c r="H846" s="10">
        <v>6022573742</v>
      </c>
      <c r="I846" s="9" t="s">
        <v>6269</v>
      </c>
      <c r="J846" s="9" t="s">
        <v>3438</v>
      </c>
      <c r="K846" s="9" t="s">
        <v>129</v>
      </c>
      <c r="L846" s="11" t="str">
        <f>"85007"</f>
        <v>85007</v>
      </c>
    </row>
    <row r="847" spans="1:12" ht="12.65" customHeight="1" x14ac:dyDescent="0.3">
      <c r="A847" s="9" t="s">
        <v>3413</v>
      </c>
      <c r="B847" s="9" t="s">
        <v>3420</v>
      </c>
      <c r="C847" s="9" t="s">
        <v>4433</v>
      </c>
      <c r="D847" s="9" t="s">
        <v>6267</v>
      </c>
      <c r="E847" s="9" t="s">
        <v>6268</v>
      </c>
      <c r="F847" s="9" t="str">
        <f t="shared" si="18"/>
        <v>Miranda Sandner</v>
      </c>
      <c r="G847" s="9" t="s">
        <v>3168</v>
      </c>
      <c r="H847" s="10">
        <v>6022573742</v>
      </c>
      <c r="I847" s="9" t="s">
        <v>6269</v>
      </c>
      <c r="J847" s="9" t="s">
        <v>3421</v>
      </c>
      <c r="K847" s="9" t="s">
        <v>129</v>
      </c>
      <c r="L847" s="11" t="str">
        <f>"85007"</f>
        <v>85007</v>
      </c>
    </row>
    <row r="848" spans="1:12" ht="12.65" customHeight="1" x14ac:dyDescent="0.3">
      <c r="A848" s="9" t="s">
        <v>3413</v>
      </c>
      <c r="B848" s="9" t="s">
        <v>3439</v>
      </c>
      <c r="C848" s="9" t="s">
        <v>4433</v>
      </c>
      <c r="D848" s="9" t="s">
        <v>6267</v>
      </c>
      <c r="E848" s="9" t="s">
        <v>6268</v>
      </c>
      <c r="F848" s="9" t="str">
        <f t="shared" si="18"/>
        <v>Miranda Sandner</v>
      </c>
      <c r="G848" s="9" t="s">
        <v>3168</v>
      </c>
      <c r="H848" s="10">
        <v>6022573742</v>
      </c>
      <c r="I848" s="9" t="s">
        <v>6269</v>
      </c>
      <c r="J848" s="9" t="s">
        <v>3440</v>
      </c>
      <c r="K848" s="9" t="s">
        <v>129</v>
      </c>
      <c r="L848" s="11" t="str">
        <f>"85007"</f>
        <v>85007</v>
      </c>
    </row>
    <row r="849" spans="1:12" ht="12.65" customHeight="1" x14ac:dyDescent="0.3">
      <c r="A849" s="9" t="s">
        <v>3413</v>
      </c>
      <c r="B849" s="9" t="s">
        <v>3445</v>
      </c>
      <c r="C849" s="9" t="s">
        <v>4433</v>
      </c>
      <c r="D849" s="9" t="s">
        <v>6267</v>
      </c>
      <c r="E849" s="9" t="s">
        <v>6268</v>
      </c>
      <c r="F849" s="9" t="str">
        <f t="shared" si="18"/>
        <v>Miranda Sandner</v>
      </c>
      <c r="G849" s="9" t="s">
        <v>3168</v>
      </c>
      <c r="H849" s="10">
        <v>6022573742</v>
      </c>
      <c r="I849" s="9" t="s">
        <v>6270</v>
      </c>
      <c r="J849" s="9" t="s">
        <v>3446</v>
      </c>
      <c r="K849" s="9" t="s">
        <v>129</v>
      </c>
      <c r="L849" s="11" t="str">
        <f>"85006"</f>
        <v>85006</v>
      </c>
    </row>
    <row r="850" spans="1:12" ht="12.65" customHeight="1" x14ac:dyDescent="0.3">
      <c r="A850" s="9" t="s">
        <v>3413</v>
      </c>
      <c r="B850" s="9" t="s">
        <v>3441</v>
      </c>
      <c r="C850" s="9" t="s">
        <v>4433</v>
      </c>
      <c r="D850" s="9" t="s">
        <v>6267</v>
      </c>
      <c r="E850" s="9" t="s">
        <v>6268</v>
      </c>
      <c r="F850" s="9" t="str">
        <f t="shared" si="18"/>
        <v>Miranda Sandner</v>
      </c>
      <c r="G850" s="9" t="s">
        <v>3168</v>
      </c>
      <c r="H850" s="10">
        <v>6022573742</v>
      </c>
      <c r="I850" s="9" t="s">
        <v>6269</v>
      </c>
      <c r="J850" s="9" t="s">
        <v>3442</v>
      </c>
      <c r="K850" s="9" t="s">
        <v>129</v>
      </c>
      <c r="L850" s="11" t="str">
        <f>"85006"</f>
        <v>85006</v>
      </c>
    </row>
    <row r="851" spans="1:12" ht="12.65" customHeight="1" x14ac:dyDescent="0.3">
      <c r="A851" s="9" t="s">
        <v>3413</v>
      </c>
      <c r="B851" s="9" t="s">
        <v>3426</v>
      </c>
      <c r="C851" s="9" t="s">
        <v>4433</v>
      </c>
      <c r="D851" s="9" t="s">
        <v>6267</v>
      </c>
      <c r="E851" s="9" t="s">
        <v>6268</v>
      </c>
      <c r="F851" s="9" t="str">
        <f t="shared" si="18"/>
        <v>Miranda Sandner</v>
      </c>
      <c r="G851" s="9" t="s">
        <v>3168</v>
      </c>
      <c r="H851" s="10">
        <v>6022573742</v>
      </c>
      <c r="I851" s="9" t="s">
        <v>6269</v>
      </c>
      <c r="J851" s="9" t="s">
        <v>3427</v>
      </c>
      <c r="K851" s="9" t="s">
        <v>129</v>
      </c>
      <c r="L851" s="11" t="str">
        <f>"85006"</f>
        <v>85006</v>
      </c>
    </row>
    <row r="852" spans="1:12" ht="12.65" customHeight="1" x14ac:dyDescent="0.3">
      <c r="A852" s="9" t="s">
        <v>3413</v>
      </c>
      <c r="B852" s="9" t="s">
        <v>3432</v>
      </c>
      <c r="C852" s="9" t="s">
        <v>4433</v>
      </c>
      <c r="D852" s="9" t="s">
        <v>6267</v>
      </c>
      <c r="E852" s="9" t="s">
        <v>6268</v>
      </c>
      <c r="F852" s="9" t="str">
        <f t="shared" si="18"/>
        <v>Miranda Sandner</v>
      </c>
      <c r="G852" s="9" t="s">
        <v>3168</v>
      </c>
      <c r="H852" s="10">
        <v>6022573742</v>
      </c>
      <c r="I852" s="9" t="s">
        <v>6269</v>
      </c>
      <c r="J852" s="9" t="s">
        <v>3433</v>
      </c>
      <c r="K852" s="9" t="s">
        <v>129</v>
      </c>
      <c r="L852" s="11" t="str">
        <f>"85009"</f>
        <v>85009</v>
      </c>
    </row>
    <row r="853" spans="1:12" ht="12.65" customHeight="1" x14ac:dyDescent="0.3">
      <c r="A853" s="9" t="s">
        <v>3413</v>
      </c>
      <c r="B853" s="9" t="s">
        <v>3434</v>
      </c>
      <c r="C853" s="9" t="s">
        <v>4433</v>
      </c>
      <c r="D853" s="9" t="s">
        <v>6267</v>
      </c>
      <c r="E853" s="9" t="s">
        <v>6268</v>
      </c>
      <c r="F853" s="9" t="str">
        <f t="shared" si="18"/>
        <v>Miranda Sandner</v>
      </c>
      <c r="G853" s="9" t="s">
        <v>3168</v>
      </c>
      <c r="H853" s="10">
        <v>6022573742</v>
      </c>
      <c r="I853" s="9" t="s">
        <v>6269</v>
      </c>
      <c r="J853" s="9" t="s">
        <v>3435</v>
      </c>
      <c r="K853" s="9" t="s">
        <v>129</v>
      </c>
      <c r="L853" s="11" t="str">
        <f>"85015"</f>
        <v>85015</v>
      </c>
    </row>
    <row r="854" spans="1:12" ht="12.65" customHeight="1" x14ac:dyDescent="0.3">
      <c r="A854" s="9" t="s">
        <v>3413</v>
      </c>
      <c r="B854" s="9" t="s">
        <v>3443</v>
      </c>
      <c r="C854" s="9" t="s">
        <v>4433</v>
      </c>
      <c r="D854" s="9" t="s">
        <v>6267</v>
      </c>
      <c r="E854" s="9" t="s">
        <v>6268</v>
      </c>
      <c r="F854" s="9" t="str">
        <f t="shared" si="18"/>
        <v>Miranda Sandner</v>
      </c>
      <c r="G854" s="9" t="s">
        <v>3168</v>
      </c>
      <c r="H854" s="10">
        <v>6022573742</v>
      </c>
      <c r="I854" s="9" t="s">
        <v>6269</v>
      </c>
      <c r="J854" s="9" t="s">
        <v>3444</v>
      </c>
      <c r="K854" s="9" t="s">
        <v>129</v>
      </c>
      <c r="L854" s="11" t="str">
        <f>"85034"</f>
        <v>85034</v>
      </c>
    </row>
    <row r="855" spans="1:12" ht="12.65" customHeight="1" x14ac:dyDescent="0.3">
      <c r="A855" s="9" t="s">
        <v>3413</v>
      </c>
      <c r="B855" s="9" t="s">
        <v>3428</v>
      </c>
      <c r="C855" s="9" t="s">
        <v>4433</v>
      </c>
      <c r="D855" s="9" t="s">
        <v>6267</v>
      </c>
      <c r="E855" s="9" t="s">
        <v>6268</v>
      </c>
      <c r="F855" s="9" t="str">
        <f t="shared" si="18"/>
        <v>Miranda Sandner</v>
      </c>
      <c r="G855" s="9" t="s">
        <v>3168</v>
      </c>
      <c r="H855" s="10">
        <v>6022573741</v>
      </c>
      <c r="I855" s="9" t="s">
        <v>6269</v>
      </c>
      <c r="J855" s="9" t="s">
        <v>3429</v>
      </c>
      <c r="K855" s="9" t="s">
        <v>129</v>
      </c>
      <c r="L855" s="11" t="str">
        <f>"85003"</f>
        <v>85003</v>
      </c>
    </row>
    <row r="856" spans="1:12" ht="12.65" customHeight="1" x14ac:dyDescent="0.3">
      <c r="A856" s="9" t="s">
        <v>3413</v>
      </c>
      <c r="B856" s="9" t="s">
        <v>3075</v>
      </c>
      <c r="C856" s="9" t="s">
        <v>4433</v>
      </c>
      <c r="D856" s="9" t="s">
        <v>6267</v>
      </c>
      <c r="E856" s="9" t="s">
        <v>6268</v>
      </c>
      <c r="F856" s="9" t="str">
        <f t="shared" si="18"/>
        <v>Miranda Sandner</v>
      </c>
      <c r="G856" s="9" t="s">
        <v>3168</v>
      </c>
      <c r="H856" s="10">
        <v>6022573742</v>
      </c>
      <c r="I856" s="9" t="s">
        <v>6269</v>
      </c>
      <c r="J856" s="9" t="s">
        <v>3431</v>
      </c>
      <c r="K856" s="9" t="s">
        <v>129</v>
      </c>
      <c r="L856" s="11" t="str">
        <f>"85003"</f>
        <v>85003</v>
      </c>
    </row>
    <row r="857" spans="1:12" ht="12.65" customHeight="1" x14ac:dyDescent="0.3">
      <c r="A857" s="9" t="s">
        <v>3413</v>
      </c>
      <c r="B857" s="9" t="s">
        <v>3123</v>
      </c>
      <c r="C857" s="9" t="s">
        <v>4433</v>
      </c>
      <c r="D857" s="9" t="s">
        <v>6267</v>
      </c>
      <c r="E857" s="9" t="s">
        <v>6268</v>
      </c>
      <c r="F857" s="9" t="str">
        <f t="shared" si="18"/>
        <v>Miranda Sandner</v>
      </c>
      <c r="G857" s="9" t="s">
        <v>3168</v>
      </c>
      <c r="H857" s="10">
        <v>6022573742</v>
      </c>
      <c r="I857" s="9" t="s">
        <v>6269</v>
      </c>
      <c r="J857" s="9" t="s">
        <v>3447</v>
      </c>
      <c r="K857" s="9" t="s">
        <v>129</v>
      </c>
      <c r="L857" s="11" t="str">
        <f>"85006"</f>
        <v>85006</v>
      </c>
    </row>
    <row r="858" spans="1:12" ht="12.65" customHeight="1" x14ac:dyDescent="0.3">
      <c r="A858" s="9" t="s">
        <v>3413</v>
      </c>
      <c r="B858" s="9" t="s">
        <v>3414</v>
      </c>
      <c r="C858" s="9" t="s">
        <v>4433</v>
      </c>
      <c r="D858" s="9" t="s">
        <v>6267</v>
      </c>
      <c r="E858" s="9" t="s">
        <v>6268</v>
      </c>
      <c r="F858" s="9" t="str">
        <f t="shared" si="18"/>
        <v>Miranda Sandner</v>
      </c>
      <c r="G858" s="9" t="s">
        <v>3168</v>
      </c>
      <c r="H858" s="10">
        <v>6022573742</v>
      </c>
      <c r="I858" s="9" t="s">
        <v>6269</v>
      </c>
      <c r="J858" s="9" t="s">
        <v>3418</v>
      </c>
      <c r="K858" s="9" t="s">
        <v>129</v>
      </c>
      <c r="L858" s="11" t="str">
        <f>"85034"</f>
        <v>85034</v>
      </c>
    </row>
    <row r="859" spans="1:12" ht="12.65" customHeight="1" x14ac:dyDescent="0.3">
      <c r="A859" s="9" t="s">
        <v>3413</v>
      </c>
      <c r="B859" s="9" t="s">
        <v>3423</v>
      </c>
      <c r="C859" s="9" t="s">
        <v>4433</v>
      </c>
      <c r="D859" s="9" t="s">
        <v>6267</v>
      </c>
      <c r="E859" s="9" t="s">
        <v>5070</v>
      </c>
      <c r="F859" s="9" t="str">
        <f t="shared" si="18"/>
        <v>Miranda Martin</v>
      </c>
      <c r="G859" s="9" t="s">
        <v>3168</v>
      </c>
      <c r="H859" s="10">
        <v>6022573742</v>
      </c>
      <c r="I859" s="9" t="s">
        <v>6270</v>
      </c>
      <c r="J859" s="9" t="s">
        <v>3425</v>
      </c>
      <c r="K859" s="9" t="s">
        <v>129</v>
      </c>
      <c r="L859" s="11" t="str">
        <f>"85034"</f>
        <v>85034</v>
      </c>
    </row>
    <row r="860" spans="1:12" ht="12.65" customHeight="1" x14ac:dyDescent="0.3">
      <c r="A860" s="9" t="s">
        <v>3448</v>
      </c>
      <c r="B860" s="9" t="s">
        <v>3449</v>
      </c>
      <c r="C860" s="9" t="s">
        <v>4433</v>
      </c>
      <c r="D860" s="9" t="s">
        <v>6271</v>
      </c>
      <c r="E860" s="9" t="s">
        <v>4456</v>
      </c>
      <c r="F860" s="9" t="str">
        <f t="shared" si="18"/>
        <v>Alvina Martinez</v>
      </c>
      <c r="G860" s="9" t="s">
        <v>2245</v>
      </c>
      <c r="H860" s="10">
        <v>6027646265</v>
      </c>
      <c r="I860" s="9" t="s">
        <v>3452</v>
      </c>
      <c r="J860" s="9" t="s">
        <v>3453</v>
      </c>
      <c r="K860" s="9" t="s">
        <v>129</v>
      </c>
      <c r="L860" s="11" t="str">
        <f>"85019"</f>
        <v>85019</v>
      </c>
    </row>
    <row r="861" spans="1:12" ht="12.65" customHeight="1" x14ac:dyDescent="0.3">
      <c r="A861" s="9" t="s">
        <v>3448</v>
      </c>
      <c r="B861" s="9" t="s">
        <v>3530</v>
      </c>
      <c r="C861" s="9" t="s">
        <v>4433</v>
      </c>
      <c r="D861" s="9" t="s">
        <v>6272</v>
      </c>
      <c r="E861" s="9" t="s">
        <v>4641</v>
      </c>
      <c r="F861" s="9" t="str">
        <f t="shared" si="18"/>
        <v>Zenon Delgado</v>
      </c>
      <c r="G861" s="9" t="s">
        <v>2245</v>
      </c>
      <c r="H861" s="10">
        <v>6027648646</v>
      </c>
      <c r="I861" s="9" t="s">
        <v>6273</v>
      </c>
      <c r="J861" s="9" t="s">
        <v>3534</v>
      </c>
      <c r="K861" s="9" t="s">
        <v>129</v>
      </c>
      <c r="L861" s="11" t="str">
        <f>"85033"</f>
        <v>85033</v>
      </c>
    </row>
    <row r="862" spans="1:12" ht="12.65" customHeight="1" x14ac:dyDescent="0.3">
      <c r="A862" s="9" t="s">
        <v>3448</v>
      </c>
      <c r="B862" s="9" t="s">
        <v>3464</v>
      </c>
      <c r="C862" s="9" t="s">
        <v>4433</v>
      </c>
      <c r="D862" s="9" t="s">
        <v>6274</v>
      </c>
      <c r="E862" s="9" t="s">
        <v>6275</v>
      </c>
      <c r="F862" s="9" t="str">
        <f t="shared" si="18"/>
        <v>Isela Barnett</v>
      </c>
      <c r="G862" s="9" t="s">
        <v>2245</v>
      </c>
      <c r="H862" s="10">
        <v>6027647096</v>
      </c>
      <c r="I862" s="9" t="s">
        <v>6276</v>
      </c>
      <c r="J862" s="9" t="s">
        <v>3468</v>
      </c>
      <c r="K862" s="9" t="s">
        <v>129</v>
      </c>
      <c r="L862" s="11" t="str">
        <f>"85016"</f>
        <v>85016</v>
      </c>
    </row>
    <row r="863" spans="1:12" ht="12.65" customHeight="1" x14ac:dyDescent="0.3">
      <c r="A863" s="9" t="s">
        <v>3448</v>
      </c>
      <c r="B863" s="9" t="s">
        <v>3495</v>
      </c>
      <c r="C863" s="9" t="s">
        <v>4433</v>
      </c>
      <c r="D863" s="9" t="s">
        <v>6277</v>
      </c>
      <c r="E863" s="9" t="s">
        <v>4456</v>
      </c>
      <c r="F863" s="9" t="str">
        <f t="shared" si="18"/>
        <v>Yeiny Martinez</v>
      </c>
      <c r="G863" s="9" t="s">
        <v>2245</v>
      </c>
      <c r="H863" s="10">
        <v>6027642145</v>
      </c>
      <c r="I863" s="9" t="s">
        <v>6278</v>
      </c>
      <c r="J863" s="9" t="s">
        <v>3499</v>
      </c>
      <c r="K863" s="9" t="s">
        <v>129</v>
      </c>
      <c r="L863" s="11" t="str">
        <f>"85033"</f>
        <v>85033</v>
      </c>
    </row>
    <row r="864" spans="1:12" ht="12.65" customHeight="1" x14ac:dyDescent="0.3">
      <c r="A864" s="9" t="s">
        <v>3448</v>
      </c>
      <c r="B864" s="9" t="s">
        <v>3525</v>
      </c>
      <c r="C864" s="9" t="s">
        <v>4433</v>
      </c>
      <c r="D864" s="9" t="s">
        <v>6279</v>
      </c>
      <c r="E864" s="9" t="s">
        <v>6280</v>
      </c>
      <c r="F864" s="9" t="str">
        <f t="shared" si="18"/>
        <v>Frances Farinas</v>
      </c>
      <c r="G864" s="9" t="s">
        <v>2245</v>
      </c>
      <c r="H864" s="10">
        <v>6027645185</v>
      </c>
      <c r="I864" s="9" t="s">
        <v>3528</v>
      </c>
      <c r="J864" s="9" t="s">
        <v>3529</v>
      </c>
      <c r="K864" s="9" t="s">
        <v>129</v>
      </c>
      <c r="L864" s="11" t="str">
        <f>"85040"</f>
        <v>85040</v>
      </c>
    </row>
    <row r="865" spans="1:12" ht="12.65" customHeight="1" x14ac:dyDescent="0.3">
      <c r="A865" s="9" t="s">
        <v>3448</v>
      </c>
      <c r="B865" s="9" t="s">
        <v>3480</v>
      </c>
      <c r="C865" s="9" t="s">
        <v>4433</v>
      </c>
      <c r="D865" s="9" t="s">
        <v>5716</v>
      </c>
      <c r="E865" s="9" t="s">
        <v>5181</v>
      </c>
      <c r="F865" s="9" t="str">
        <f t="shared" si="18"/>
        <v>Veronica Corral</v>
      </c>
      <c r="G865" s="9" t="s">
        <v>2245</v>
      </c>
      <c r="H865" s="10">
        <v>6027644076</v>
      </c>
      <c r="I865" s="9" t="s">
        <v>3483</v>
      </c>
      <c r="J865" s="9" t="s">
        <v>3484</v>
      </c>
      <c r="K865" s="9" t="s">
        <v>636</v>
      </c>
      <c r="L865" s="11" t="str">
        <f>"85339"</f>
        <v>85339</v>
      </c>
    </row>
    <row r="866" spans="1:12" ht="12.65" customHeight="1" x14ac:dyDescent="0.3">
      <c r="A866" s="9" t="s">
        <v>3448</v>
      </c>
      <c r="B866" s="9" t="s">
        <v>3454</v>
      </c>
      <c r="C866" s="9" t="s">
        <v>4433</v>
      </c>
      <c r="D866" s="9" t="s">
        <v>6281</v>
      </c>
      <c r="E866" s="9" t="s">
        <v>5756</v>
      </c>
      <c r="F866" s="9" t="str">
        <f t="shared" si="18"/>
        <v>Lorre Vega</v>
      </c>
      <c r="G866" s="9" t="s">
        <v>2245</v>
      </c>
      <c r="H866" s="10">
        <v>6027649075</v>
      </c>
      <c r="I866" s="9" t="s">
        <v>6282</v>
      </c>
      <c r="J866" s="9" t="s">
        <v>3458</v>
      </c>
      <c r="K866" s="9" t="s">
        <v>636</v>
      </c>
      <c r="L866" s="11" t="str">
        <f>"85339"</f>
        <v>85339</v>
      </c>
    </row>
    <row r="867" spans="1:12" ht="12.65" customHeight="1" x14ac:dyDescent="0.3">
      <c r="A867" s="9" t="s">
        <v>3448</v>
      </c>
      <c r="B867" s="9" t="s">
        <v>1045</v>
      </c>
      <c r="C867" s="9" t="s">
        <v>4433</v>
      </c>
      <c r="D867" s="9" t="s">
        <v>6283</v>
      </c>
      <c r="E867" s="9" t="s">
        <v>6284</v>
      </c>
      <c r="F867" s="9" t="str">
        <f t="shared" si="18"/>
        <v>Mary Ann Gauna</v>
      </c>
      <c r="G867" s="9" t="s">
        <v>3486</v>
      </c>
      <c r="H867" s="10">
        <v>6027647904</v>
      </c>
      <c r="I867" s="9" t="s">
        <v>3488</v>
      </c>
      <c r="J867" s="9" t="s">
        <v>3489</v>
      </c>
      <c r="K867" s="9" t="s">
        <v>129</v>
      </c>
      <c r="L867" s="11" t="str">
        <f>"85007"</f>
        <v>85007</v>
      </c>
    </row>
    <row r="868" spans="1:12" ht="12.65" customHeight="1" x14ac:dyDescent="0.3">
      <c r="A868" s="9" t="s">
        <v>1159</v>
      </c>
      <c r="B868" s="9" t="s">
        <v>6285</v>
      </c>
      <c r="C868" s="9" t="s">
        <v>4433</v>
      </c>
      <c r="D868" s="9" t="s">
        <v>4728</v>
      </c>
      <c r="E868" s="9" t="s">
        <v>4883</v>
      </c>
      <c r="F868" s="9" t="str">
        <f t="shared" si="18"/>
        <v>Leticia Renteria</v>
      </c>
      <c r="G868" s="9" t="s">
        <v>1160</v>
      </c>
      <c r="H868" s="10">
        <v>5203728700</v>
      </c>
      <c r="I868" s="9" t="s">
        <v>1161</v>
      </c>
      <c r="J868" s="9" t="s">
        <v>1162</v>
      </c>
      <c r="K868" s="9" t="s">
        <v>18</v>
      </c>
      <c r="L868" s="11">
        <v>85741</v>
      </c>
    </row>
    <row r="869" spans="1:12" ht="12.65" customHeight="1" x14ac:dyDescent="0.3">
      <c r="A869" s="9" t="s">
        <v>1159</v>
      </c>
      <c r="B869" s="9" t="s">
        <v>6286</v>
      </c>
      <c r="C869" s="9" t="s">
        <v>4433</v>
      </c>
      <c r="D869" s="9" t="s">
        <v>4728</v>
      </c>
      <c r="E869" s="9" t="s">
        <v>4883</v>
      </c>
      <c r="F869" s="9" t="str">
        <f t="shared" si="18"/>
        <v>Leticia Renteria</v>
      </c>
      <c r="G869" s="9" t="s">
        <v>1160</v>
      </c>
      <c r="H869" s="10">
        <v>5203728700</v>
      </c>
      <c r="I869" s="9" t="s">
        <v>1161</v>
      </c>
      <c r="J869" s="9" t="s">
        <v>6287</v>
      </c>
      <c r="K869" s="9" t="s">
        <v>18</v>
      </c>
      <c r="L869" s="11">
        <v>85710</v>
      </c>
    </row>
    <row r="870" spans="1:12" ht="12.65" customHeight="1" x14ac:dyDescent="0.3">
      <c r="A870" s="9" t="s">
        <v>244</v>
      </c>
      <c r="B870" s="9" t="s">
        <v>245</v>
      </c>
      <c r="C870" s="9" t="s">
        <v>4436</v>
      </c>
      <c r="D870" s="9" t="s">
        <v>6288</v>
      </c>
      <c r="E870" s="9" t="s">
        <v>6289</v>
      </c>
      <c r="F870" s="9" t="str">
        <f t="shared" si="18"/>
        <v>Tera Leigh</v>
      </c>
      <c r="G870" s="9" t="s">
        <v>246</v>
      </c>
      <c r="H870" s="10">
        <v>4809824516</v>
      </c>
      <c r="I870" s="9" t="s">
        <v>247</v>
      </c>
      <c r="J870" s="9" t="s">
        <v>248</v>
      </c>
      <c r="K870" s="9" t="s">
        <v>249</v>
      </c>
      <c r="L870" s="11">
        <v>85120</v>
      </c>
    </row>
    <row r="871" spans="1:12" ht="12.65" customHeight="1" x14ac:dyDescent="0.3">
      <c r="A871" s="9" t="s">
        <v>244</v>
      </c>
      <c r="B871" s="9" t="s">
        <v>250</v>
      </c>
      <c r="C871" s="9" t="s">
        <v>4436</v>
      </c>
      <c r="D871" s="9" t="s">
        <v>6290</v>
      </c>
      <c r="E871" s="9" t="s">
        <v>6291</v>
      </c>
      <c r="F871" s="9" t="str">
        <f t="shared" si="18"/>
        <v>Kerry Lara</v>
      </c>
      <c r="G871" s="9" t="s">
        <v>246</v>
      </c>
      <c r="H871" s="10">
        <v>5207234951</v>
      </c>
      <c r="I871" s="9" t="s">
        <v>251</v>
      </c>
      <c r="J871" s="9" t="s">
        <v>6292</v>
      </c>
      <c r="K871" s="9" t="s">
        <v>252</v>
      </c>
      <c r="L871" s="11">
        <v>85128</v>
      </c>
    </row>
    <row r="872" spans="1:12" ht="12.65" customHeight="1" x14ac:dyDescent="0.3">
      <c r="A872" s="9" t="s">
        <v>244</v>
      </c>
      <c r="B872" s="9" t="s">
        <v>253</v>
      </c>
      <c r="C872" s="9" t="s">
        <v>4436</v>
      </c>
      <c r="D872" s="9" t="s">
        <v>5461</v>
      </c>
      <c r="E872" s="9" t="s">
        <v>6293</v>
      </c>
      <c r="F872" s="9" t="str">
        <f t="shared" si="18"/>
        <v>Monica Larez</v>
      </c>
      <c r="G872" s="9" t="s">
        <v>246</v>
      </c>
      <c r="H872" s="10">
        <v>5204667189</v>
      </c>
      <c r="I872" s="9" t="s">
        <v>254</v>
      </c>
      <c r="J872" s="9" t="s">
        <v>6294</v>
      </c>
      <c r="K872" s="9" t="s">
        <v>255</v>
      </c>
      <c r="L872" s="11">
        <v>85131</v>
      </c>
    </row>
    <row r="873" spans="1:12" ht="12.65" customHeight="1" x14ac:dyDescent="0.3">
      <c r="A873" s="9" t="s">
        <v>244</v>
      </c>
      <c r="B873" s="9" t="s">
        <v>256</v>
      </c>
      <c r="C873" s="9" t="s">
        <v>4436</v>
      </c>
      <c r="D873" s="9" t="s">
        <v>4573</v>
      </c>
      <c r="E873" s="9" t="s">
        <v>6295</v>
      </c>
      <c r="F873" s="9" t="str">
        <f t="shared" si="18"/>
        <v>Mary Silva</v>
      </c>
      <c r="G873" s="9" t="s">
        <v>246</v>
      </c>
      <c r="H873" s="10">
        <v>5205682577</v>
      </c>
      <c r="I873" s="9" t="s">
        <v>257</v>
      </c>
      <c r="J873" s="9" t="s">
        <v>6296</v>
      </c>
      <c r="K873" s="9" t="s">
        <v>258</v>
      </c>
      <c r="L873" s="11">
        <v>85138</v>
      </c>
    </row>
    <row r="874" spans="1:12" ht="12.65" customHeight="1" x14ac:dyDescent="0.3">
      <c r="A874" s="9" t="s">
        <v>244</v>
      </c>
      <c r="B874" s="9" t="s">
        <v>260</v>
      </c>
      <c r="C874" s="9" t="s">
        <v>4436</v>
      </c>
      <c r="D874" s="9" t="s">
        <v>5424</v>
      </c>
      <c r="E874" s="9" t="s">
        <v>6297</v>
      </c>
      <c r="F874" s="9" t="str">
        <f t="shared" si="18"/>
        <v>Erika Carreon</v>
      </c>
      <c r="G874" s="9" t="s">
        <v>246</v>
      </c>
      <c r="H874" s="10">
        <v>5204664036</v>
      </c>
      <c r="I874" s="9" t="s">
        <v>261</v>
      </c>
      <c r="J874" s="9" t="s">
        <v>6298</v>
      </c>
      <c r="K874" s="9" t="s">
        <v>255</v>
      </c>
      <c r="L874" s="11">
        <v>85131</v>
      </c>
    </row>
    <row r="875" spans="1:12" ht="12.65" customHeight="1" x14ac:dyDescent="0.3">
      <c r="A875" s="9" t="s">
        <v>244</v>
      </c>
      <c r="B875" s="9" t="s">
        <v>262</v>
      </c>
      <c r="C875" s="9" t="s">
        <v>4436</v>
      </c>
      <c r="D875" s="9" t="s">
        <v>4439</v>
      </c>
      <c r="E875" s="9" t="s">
        <v>6299</v>
      </c>
      <c r="F875" s="9" t="str">
        <f t="shared" si="18"/>
        <v>Sandra Keeton</v>
      </c>
      <c r="G875" s="9" t="s">
        <v>246</v>
      </c>
      <c r="H875" s="10">
        <v>5204212660</v>
      </c>
      <c r="I875" s="9" t="s">
        <v>263</v>
      </c>
      <c r="J875" s="9" t="s">
        <v>6300</v>
      </c>
      <c r="K875" s="9" t="s">
        <v>264</v>
      </c>
      <c r="L875" s="11">
        <v>85122</v>
      </c>
    </row>
    <row r="876" spans="1:12" ht="12.65" customHeight="1" x14ac:dyDescent="0.3">
      <c r="A876" s="9" t="s">
        <v>244</v>
      </c>
      <c r="B876" s="9" t="s">
        <v>265</v>
      </c>
      <c r="C876" s="9" t="s">
        <v>4436</v>
      </c>
      <c r="D876" s="9" t="s">
        <v>5026</v>
      </c>
      <c r="E876" s="9" t="s">
        <v>6301</v>
      </c>
      <c r="F876" s="9" t="str">
        <f t="shared" si="18"/>
        <v>Leslie Geiger</v>
      </c>
      <c r="G876" s="9" t="s">
        <v>246</v>
      </c>
      <c r="H876" s="10">
        <v>4809871845</v>
      </c>
      <c r="I876" s="9" t="s">
        <v>266</v>
      </c>
      <c r="J876" s="9" t="s">
        <v>267</v>
      </c>
      <c r="K876" s="9" t="s">
        <v>268</v>
      </c>
      <c r="L876" s="11">
        <v>85140</v>
      </c>
    </row>
    <row r="877" spans="1:12" ht="12.65" customHeight="1" x14ac:dyDescent="0.3">
      <c r="A877" s="9" t="s">
        <v>244</v>
      </c>
      <c r="B877" s="9" t="s">
        <v>269</v>
      </c>
      <c r="C877" s="9" t="s">
        <v>4436</v>
      </c>
      <c r="D877" s="9" t="s">
        <v>6302</v>
      </c>
      <c r="E877" s="9" t="s">
        <v>6303</v>
      </c>
      <c r="F877" s="9" t="str">
        <f t="shared" si="18"/>
        <v>Allysia Perea</v>
      </c>
      <c r="G877" s="9" t="s">
        <v>246</v>
      </c>
      <c r="H877" s="10">
        <v>5208688940</v>
      </c>
      <c r="I877" s="9" t="s">
        <v>259</v>
      </c>
      <c r="J877" s="9" t="s">
        <v>6304</v>
      </c>
      <c r="K877" s="9" t="s">
        <v>270</v>
      </c>
      <c r="L877" s="11">
        <v>85132</v>
      </c>
    </row>
    <row r="878" spans="1:12" ht="12.65" customHeight="1" x14ac:dyDescent="0.3">
      <c r="A878" s="9" t="s">
        <v>3535</v>
      </c>
      <c r="B878" s="9" t="s">
        <v>3536</v>
      </c>
      <c r="C878" s="9" t="s">
        <v>4433</v>
      </c>
      <c r="D878" s="9" t="s">
        <v>5368</v>
      </c>
      <c r="E878" s="9" t="s">
        <v>5674</v>
      </c>
      <c r="F878" s="9" t="str">
        <f t="shared" si="18"/>
        <v>Irene Joe</v>
      </c>
      <c r="G878" s="9" t="s">
        <v>3538</v>
      </c>
      <c r="H878" s="10">
        <v>9287252635</v>
      </c>
      <c r="I878" s="9" t="s">
        <v>3540</v>
      </c>
      <c r="J878" s="9" t="s">
        <v>3541</v>
      </c>
      <c r="K878" s="9" t="s">
        <v>34</v>
      </c>
      <c r="L878" s="11" t="str">
        <f>"86510"</f>
        <v>86510</v>
      </c>
    </row>
    <row r="879" spans="1:12" ht="12.65" customHeight="1" x14ac:dyDescent="0.3">
      <c r="A879" s="9" t="s">
        <v>3543</v>
      </c>
      <c r="B879" s="9" t="s">
        <v>3549</v>
      </c>
      <c r="C879" s="9" t="s">
        <v>4433</v>
      </c>
      <c r="D879" s="9" t="s">
        <v>6305</v>
      </c>
      <c r="E879" s="9" t="s">
        <v>6306</v>
      </c>
      <c r="F879" s="9" t="str">
        <f t="shared" si="18"/>
        <v>Tonia Bizahaloni</v>
      </c>
      <c r="G879" s="9" t="s">
        <v>1041</v>
      </c>
      <c r="H879" s="10">
        <v>9287252220</v>
      </c>
      <c r="I879" s="9" t="s">
        <v>3552</v>
      </c>
      <c r="J879" s="9" t="s">
        <v>3553</v>
      </c>
      <c r="K879" s="9" t="s">
        <v>34</v>
      </c>
      <c r="L879" s="11" t="str">
        <f>"86510"</f>
        <v>86510</v>
      </c>
    </row>
    <row r="880" spans="1:12" ht="12.65" customHeight="1" x14ac:dyDescent="0.3">
      <c r="A880" s="9" t="s">
        <v>3543</v>
      </c>
      <c r="B880" s="9" t="s">
        <v>3544</v>
      </c>
      <c r="C880" s="9" t="s">
        <v>4433</v>
      </c>
      <c r="D880" s="9" t="s">
        <v>6307</v>
      </c>
      <c r="E880" s="9" t="s">
        <v>6308</v>
      </c>
      <c r="F880" s="9" t="str">
        <f t="shared" si="18"/>
        <v>Gladys Tullie</v>
      </c>
      <c r="G880" s="9" t="s">
        <v>1041</v>
      </c>
      <c r="H880" s="10">
        <v>9287252320</v>
      </c>
      <c r="I880" s="9" t="s">
        <v>3547</v>
      </c>
      <c r="J880" s="9" t="s">
        <v>3548</v>
      </c>
      <c r="K880" s="9" t="s">
        <v>34</v>
      </c>
      <c r="L880" s="11" t="str">
        <f>"86510"</f>
        <v>86510</v>
      </c>
    </row>
    <row r="881" spans="1:12" ht="12.65" customHeight="1" x14ac:dyDescent="0.3">
      <c r="A881" s="9" t="s">
        <v>3543</v>
      </c>
      <c r="B881" s="9" t="s">
        <v>3554</v>
      </c>
      <c r="C881" s="9" t="s">
        <v>4433</v>
      </c>
      <c r="D881" s="9" t="s">
        <v>5357</v>
      </c>
      <c r="E881" s="9" t="s">
        <v>5674</v>
      </c>
      <c r="F881" s="9" t="str">
        <f t="shared" si="18"/>
        <v>Jennifer Joe</v>
      </c>
      <c r="G881" s="9" t="s">
        <v>1041</v>
      </c>
      <c r="H881" s="10">
        <v>9287252420</v>
      </c>
      <c r="I881" s="9" t="s">
        <v>3557</v>
      </c>
      <c r="J881" s="9" t="s">
        <v>3558</v>
      </c>
      <c r="K881" s="9" t="s">
        <v>34</v>
      </c>
      <c r="L881" s="11" t="str">
        <f>"86510"</f>
        <v>86510</v>
      </c>
    </row>
    <row r="882" spans="1:12" ht="12.65" customHeight="1" x14ac:dyDescent="0.3">
      <c r="A882" s="9" t="s">
        <v>1189</v>
      </c>
      <c r="B882" s="9" t="s">
        <v>1190</v>
      </c>
      <c r="C882" s="9" t="s">
        <v>4432</v>
      </c>
      <c r="D882" s="9" t="s">
        <v>4710</v>
      </c>
      <c r="E882" s="9" t="s">
        <v>4711</v>
      </c>
      <c r="F882" s="9" t="str">
        <f t="shared" si="18"/>
        <v>Tanysha Tice</v>
      </c>
      <c r="G882" s="9" t="s">
        <v>480</v>
      </c>
      <c r="H882" s="10">
        <v>6239315015</v>
      </c>
      <c r="I882" s="9" t="s">
        <v>1168</v>
      </c>
      <c r="J882" s="9" t="s">
        <v>6309</v>
      </c>
      <c r="K882" s="9" t="s">
        <v>301</v>
      </c>
      <c r="L882" s="11">
        <v>85302</v>
      </c>
    </row>
    <row r="883" spans="1:12" ht="12.65" customHeight="1" x14ac:dyDescent="0.3">
      <c r="A883" s="9" t="s">
        <v>1155</v>
      </c>
      <c r="B883" s="9" t="s">
        <v>1155</v>
      </c>
      <c r="C883" s="9" t="s">
        <v>4432</v>
      </c>
      <c r="D883" s="9" t="s">
        <v>5363</v>
      </c>
      <c r="E883" s="9" t="s">
        <v>6310</v>
      </c>
      <c r="F883" s="9" t="str">
        <f t="shared" si="18"/>
        <v>Kimberly Fanning</v>
      </c>
      <c r="G883" s="9" t="s">
        <v>559</v>
      </c>
      <c r="H883" s="10">
        <v>9287823290</v>
      </c>
      <c r="I883" s="9" t="s">
        <v>1156</v>
      </c>
      <c r="J883" s="9" t="s">
        <v>6311</v>
      </c>
      <c r="K883" s="9" t="s">
        <v>439</v>
      </c>
      <c r="L883" s="11">
        <v>85364</v>
      </c>
    </row>
    <row r="884" spans="1:12" ht="12.65" customHeight="1" x14ac:dyDescent="0.3">
      <c r="A884" s="9" t="s">
        <v>3559</v>
      </c>
      <c r="B884" s="9" t="s">
        <v>3571</v>
      </c>
      <c r="C884" s="9" t="s">
        <v>4433</v>
      </c>
      <c r="D884" s="9" t="s">
        <v>6312</v>
      </c>
      <c r="E884" s="9" t="s">
        <v>6313</v>
      </c>
      <c r="F884" s="9" t="str">
        <f t="shared" si="18"/>
        <v>Patty Carreras</v>
      </c>
      <c r="G884" s="9" t="s">
        <v>2593</v>
      </c>
      <c r="H884" s="10">
        <v>9287173276</v>
      </c>
      <c r="I884" s="9" t="s">
        <v>6314</v>
      </c>
      <c r="J884" s="9" t="s">
        <v>3575</v>
      </c>
      <c r="K884" s="9" t="s">
        <v>1180</v>
      </c>
      <c r="L884" s="11" t="str">
        <f>"86301"</f>
        <v>86301</v>
      </c>
    </row>
    <row r="885" spans="1:12" ht="12.65" customHeight="1" x14ac:dyDescent="0.3">
      <c r="A885" s="9" t="s">
        <v>3559</v>
      </c>
      <c r="B885" s="9" t="s">
        <v>6315</v>
      </c>
      <c r="C885" s="9" t="s">
        <v>4433</v>
      </c>
      <c r="D885" s="9" t="s">
        <v>6316</v>
      </c>
      <c r="E885" s="9" t="s">
        <v>6317</v>
      </c>
      <c r="F885" s="9" t="str">
        <f t="shared" si="18"/>
        <v>Leya Presnell</v>
      </c>
      <c r="G885" s="9" t="s">
        <v>2593</v>
      </c>
      <c r="H885" s="10">
        <v>9287173263</v>
      </c>
      <c r="I885" s="9" t="s">
        <v>6318</v>
      </c>
      <c r="J885" s="9" t="s">
        <v>6319</v>
      </c>
      <c r="K885" s="9" t="s">
        <v>1180</v>
      </c>
      <c r="L885" s="11" t="str">
        <f>"86305"</f>
        <v>86305</v>
      </c>
    </row>
    <row r="886" spans="1:12" ht="12.65" customHeight="1" x14ac:dyDescent="0.3">
      <c r="A886" s="9" t="s">
        <v>3559</v>
      </c>
      <c r="B886" s="9" t="s">
        <v>3560</v>
      </c>
      <c r="C886" s="9" t="s">
        <v>4433</v>
      </c>
      <c r="D886" s="9" t="s">
        <v>6320</v>
      </c>
      <c r="E886" s="9" t="s">
        <v>6321</v>
      </c>
      <c r="F886" s="9" t="str">
        <f t="shared" si="18"/>
        <v>Alina Coria</v>
      </c>
      <c r="G886" s="9" t="s">
        <v>2593</v>
      </c>
      <c r="H886" s="10">
        <v>9287173253</v>
      </c>
      <c r="I886" s="9" t="s">
        <v>6322</v>
      </c>
      <c r="J886" s="9" t="s">
        <v>3564</v>
      </c>
      <c r="K886" s="9" t="s">
        <v>1180</v>
      </c>
      <c r="L886" s="11" t="str">
        <f>"86305"</f>
        <v>86305</v>
      </c>
    </row>
    <row r="887" spans="1:12" ht="12.65" customHeight="1" x14ac:dyDescent="0.3">
      <c r="A887" s="9" t="s">
        <v>6323</v>
      </c>
      <c r="B887" s="9" t="s">
        <v>6324</v>
      </c>
      <c r="C887" s="9" t="s">
        <v>4433</v>
      </c>
      <c r="D887" s="9" t="s">
        <v>6325</v>
      </c>
      <c r="E887" s="9" t="s">
        <v>6326</v>
      </c>
      <c r="F887" s="9" t="str">
        <f t="shared" si="18"/>
        <v>Erik Stieber</v>
      </c>
      <c r="G887" s="9" t="s">
        <v>4153</v>
      </c>
      <c r="H887" s="10">
        <v>9287728744</v>
      </c>
      <c r="I887" s="9" t="s">
        <v>6327</v>
      </c>
      <c r="J887" s="9" t="s">
        <v>6328</v>
      </c>
      <c r="K887" s="9" t="s">
        <v>64</v>
      </c>
      <c r="L887" s="11" t="str">
        <f>"86314"</f>
        <v>86314</v>
      </c>
    </row>
    <row r="888" spans="1:12" ht="12.65" customHeight="1" x14ac:dyDescent="0.3">
      <c r="A888" s="9" t="s">
        <v>6329</v>
      </c>
      <c r="B888" s="9" t="s">
        <v>6329</v>
      </c>
      <c r="C888" s="9" t="s">
        <v>4432</v>
      </c>
      <c r="D888" s="9" t="s">
        <v>6330</v>
      </c>
      <c r="E888" s="9" t="s">
        <v>6331</v>
      </c>
      <c r="F888" s="9" t="str">
        <f t="shared" si="18"/>
        <v>Summer Palacios</v>
      </c>
      <c r="G888" s="9" t="s">
        <v>297</v>
      </c>
      <c r="H888" s="10">
        <v>6234406704</v>
      </c>
      <c r="I888" s="9" t="s">
        <v>6332</v>
      </c>
      <c r="J888" s="9" t="s">
        <v>6333</v>
      </c>
      <c r="K888" s="9" t="s">
        <v>301</v>
      </c>
      <c r="L888" s="11">
        <v>85303</v>
      </c>
    </row>
    <row r="889" spans="1:12" ht="12.65" customHeight="1" x14ac:dyDescent="0.3">
      <c r="A889" s="9" t="s">
        <v>1370</v>
      </c>
      <c r="B889" s="9" t="s">
        <v>1371</v>
      </c>
      <c r="C889" s="9" t="s">
        <v>4432</v>
      </c>
      <c r="D889" s="9" t="s">
        <v>6334</v>
      </c>
      <c r="E889" s="9" t="s">
        <v>4726</v>
      </c>
      <c r="F889" s="9" t="str">
        <f t="shared" si="18"/>
        <v>Roberta Rodriguez</v>
      </c>
      <c r="G889" s="9" t="s">
        <v>297</v>
      </c>
      <c r="H889" s="10">
        <v>6237809222</v>
      </c>
      <c r="I889" s="9" t="s">
        <v>1372</v>
      </c>
      <c r="J889" s="9" t="s">
        <v>6335</v>
      </c>
      <c r="K889" s="9" t="s">
        <v>129</v>
      </c>
      <c r="L889" s="11">
        <v>85027</v>
      </c>
    </row>
    <row r="890" spans="1:12" ht="12.65" customHeight="1" x14ac:dyDescent="0.3">
      <c r="A890" s="9" t="s">
        <v>879</v>
      </c>
      <c r="B890" s="9" t="s">
        <v>880</v>
      </c>
      <c r="C890" s="9" t="s">
        <v>4432</v>
      </c>
      <c r="D890" s="9" t="s">
        <v>4573</v>
      </c>
      <c r="E890" s="9" t="s">
        <v>4740</v>
      </c>
      <c r="F890" s="9" t="str">
        <f t="shared" si="18"/>
        <v>Mary Hernandez</v>
      </c>
      <c r="G890" s="9" t="s">
        <v>297</v>
      </c>
      <c r="H890" s="10">
        <v>6234359503</v>
      </c>
      <c r="I890" s="9" t="s">
        <v>881</v>
      </c>
      <c r="J890" s="9" t="s">
        <v>882</v>
      </c>
      <c r="K890" s="9" t="s">
        <v>301</v>
      </c>
      <c r="L890" s="11">
        <v>85301</v>
      </c>
    </row>
    <row r="891" spans="1:12" ht="12.65" customHeight="1" x14ac:dyDescent="0.3">
      <c r="A891" s="9" t="s">
        <v>1278</v>
      </c>
      <c r="B891" s="9" t="s">
        <v>6336</v>
      </c>
      <c r="C891" s="9" t="s">
        <v>4432</v>
      </c>
      <c r="D891" s="9" t="s">
        <v>6337</v>
      </c>
      <c r="E891" s="9" t="s">
        <v>6338</v>
      </c>
      <c r="F891" s="9" t="str">
        <f t="shared" si="18"/>
        <v>Laina Baucum</v>
      </c>
      <c r="G891" s="9" t="s">
        <v>127</v>
      </c>
      <c r="H891" s="10">
        <v>6028432485</v>
      </c>
      <c r="I891" s="9" t="s">
        <v>6339</v>
      </c>
      <c r="J891" s="9" t="s">
        <v>1279</v>
      </c>
      <c r="K891" s="9" t="s">
        <v>301</v>
      </c>
      <c r="L891" s="11">
        <v>85306</v>
      </c>
    </row>
    <row r="892" spans="1:12" ht="12.65" customHeight="1" x14ac:dyDescent="0.3">
      <c r="A892" s="9" t="s">
        <v>1278</v>
      </c>
      <c r="B892" s="9" t="s">
        <v>6340</v>
      </c>
      <c r="C892" s="9" t="s">
        <v>4432</v>
      </c>
      <c r="D892" s="9" t="s">
        <v>6341</v>
      </c>
      <c r="E892" s="9" t="s">
        <v>6342</v>
      </c>
      <c r="F892" s="9" t="str">
        <f t="shared" si="18"/>
        <v>Janiece Dukes</v>
      </c>
      <c r="G892" s="9" t="s">
        <v>297</v>
      </c>
      <c r="H892" s="10">
        <v>6237770113</v>
      </c>
      <c r="I892" s="9" t="s">
        <v>1280</v>
      </c>
      <c r="J892" s="9" t="s">
        <v>1281</v>
      </c>
      <c r="K892" s="9" t="s">
        <v>301</v>
      </c>
      <c r="L892" s="11">
        <v>85302</v>
      </c>
    </row>
    <row r="893" spans="1:12" ht="14" x14ac:dyDescent="0.3">
      <c r="A893" s="9" t="s">
        <v>1278</v>
      </c>
      <c r="B893" s="9" t="s">
        <v>6343</v>
      </c>
      <c r="C893" s="9" t="s">
        <v>4432</v>
      </c>
      <c r="D893" s="9" t="s">
        <v>6344</v>
      </c>
      <c r="E893" s="9" t="s">
        <v>6345</v>
      </c>
      <c r="F893" s="9" t="str">
        <f t="shared" si="18"/>
        <v>Krystal Crow</v>
      </c>
      <c r="G893" s="9" t="s">
        <v>297</v>
      </c>
      <c r="H893" s="10">
        <v>6239361186</v>
      </c>
      <c r="I893" s="9" t="s">
        <v>6346</v>
      </c>
      <c r="J893" s="9" t="s">
        <v>6347</v>
      </c>
      <c r="K893" s="9" t="s">
        <v>129</v>
      </c>
      <c r="L893" s="11">
        <v>85037</v>
      </c>
    </row>
    <row r="894" spans="1:12" ht="14" x14ac:dyDescent="0.3">
      <c r="A894" s="9" t="s">
        <v>1327</v>
      </c>
      <c r="B894" s="9" t="s">
        <v>6348</v>
      </c>
      <c r="C894" s="9" t="s">
        <v>4432</v>
      </c>
      <c r="D894" s="9" t="s">
        <v>6349</v>
      </c>
      <c r="E894" s="9" t="s">
        <v>6350</v>
      </c>
      <c r="F894" s="9" t="str">
        <f t="shared" si="18"/>
        <v>Shawna Norris</v>
      </c>
      <c r="G894" s="9" t="s">
        <v>480</v>
      </c>
      <c r="H894" s="10">
        <v>9285676299</v>
      </c>
      <c r="I894" s="9" t="s">
        <v>1328</v>
      </c>
      <c r="J894" s="9" t="s">
        <v>1329</v>
      </c>
      <c r="K894" s="9" t="s">
        <v>55</v>
      </c>
      <c r="L894" s="11">
        <v>86322</v>
      </c>
    </row>
    <row r="895" spans="1:12" ht="12.65" customHeight="1" x14ac:dyDescent="0.3">
      <c r="A895" s="9" t="s">
        <v>932</v>
      </c>
      <c r="B895" s="9" t="s">
        <v>6351</v>
      </c>
      <c r="C895" s="9" t="s">
        <v>4432</v>
      </c>
      <c r="D895" s="9" t="s">
        <v>5412</v>
      </c>
      <c r="E895" s="9" t="s">
        <v>6352</v>
      </c>
      <c r="F895" s="9" t="str">
        <f t="shared" si="18"/>
        <v>Luz Rincon</v>
      </c>
      <c r="G895" s="9" t="s">
        <v>297</v>
      </c>
      <c r="H895" s="10">
        <v>6022763945</v>
      </c>
      <c r="I895" s="9" t="s">
        <v>933</v>
      </c>
      <c r="J895" s="9" t="s">
        <v>6353</v>
      </c>
      <c r="K895" s="9" t="s">
        <v>129</v>
      </c>
      <c r="L895" s="11">
        <v>85041</v>
      </c>
    </row>
    <row r="896" spans="1:12" ht="12.65" customHeight="1" x14ac:dyDescent="0.3">
      <c r="A896" s="9" t="s">
        <v>1434</v>
      </c>
      <c r="B896" s="9" t="s">
        <v>1434</v>
      </c>
      <c r="C896" s="9" t="s">
        <v>4432</v>
      </c>
      <c r="D896" s="9" t="s">
        <v>4656</v>
      </c>
      <c r="E896" s="9" t="s">
        <v>6354</v>
      </c>
      <c r="F896" s="9" t="str">
        <f t="shared" si="18"/>
        <v>Linda Pauley</v>
      </c>
      <c r="G896" s="9" t="s">
        <v>297</v>
      </c>
      <c r="H896" s="10">
        <v>4808021505</v>
      </c>
      <c r="I896" s="9" t="s">
        <v>1435</v>
      </c>
      <c r="J896" s="9" t="s">
        <v>1436</v>
      </c>
      <c r="K896" s="9" t="s">
        <v>401</v>
      </c>
      <c r="L896" s="11">
        <v>85248</v>
      </c>
    </row>
    <row r="897" spans="1:12" ht="12.65" customHeight="1" x14ac:dyDescent="0.3">
      <c r="A897" s="9" t="s">
        <v>3597</v>
      </c>
      <c r="B897" s="9" t="s">
        <v>3609</v>
      </c>
      <c r="C897" s="9" t="s">
        <v>4433</v>
      </c>
      <c r="D897" s="9" t="s">
        <v>6355</v>
      </c>
      <c r="E897" s="9" t="s">
        <v>6356</v>
      </c>
      <c r="F897" s="9" t="str">
        <f t="shared" si="18"/>
        <v>Eva Chalabi</v>
      </c>
      <c r="G897" s="9" t="s">
        <v>3600</v>
      </c>
      <c r="H897" s="10">
        <v>6024772780</v>
      </c>
      <c r="I897" s="9" t="s">
        <v>6357</v>
      </c>
      <c r="J897" s="9" t="s">
        <v>3610</v>
      </c>
      <c r="K897" s="9" t="s">
        <v>129</v>
      </c>
      <c r="L897" s="11" t="str">
        <f>"85043"</f>
        <v>85043</v>
      </c>
    </row>
    <row r="898" spans="1:12" ht="12.65" customHeight="1" x14ac:dyDescent="0.3">
      <c r="A898" s="9" t="s">
        <v>3597</v>
      </c>
      <c r="B898" s="9" t="s">
        <v>3598</v>
      </c>
      <c r="C898" s="9" t="s">
        <v>4433</v>
      </c>
      <c r="D898" s="9" t="s">
        <v>6355</v>
      </c>
      <c r="E898" s="9" t="s">
        <v>6356</v>
      </c>
      <c r="F898" s="9" t="str">
        <f t="shared" si="18"/>
        <v>Eva Chalabi</v>
      </c>
      <c r="G898" s="9" t="s">
        <v>3600</v>
      </c>
      <c r="H898" s="10">
        <v>6024772780</v>
      </c>
      <c r="I898" s="9" t="s">
        <v>6357</v>
      </c>
      <c r="J898" s="9" t="s">
        <v>3603</v>
      </c>
      <c r="K898" s="9" t="s">
        <v>129</v>
      </c>
      <c r="L898" s="11" t="str">
        <f>"85043"</f>
        <v>85043</v>
      </c>
    </row>
    <row r="899" spans="1:12" ht="12.65" customHeight="1" x14ac:dyDescent="0.3">
      <c r="A899" s="9" t="s">
        <v>3611</v>
      </c>
      <c r="B899" s="9" t="s">
        <v>3630</v>
      </c>
      <c r="C899" s="9" t="s">
        <v>4433</v>
      </c>
      <c r="D899" s="9" t="s">
        <v>6358</v>
      </c>
      <c r="E899" s="9" t="s">
        <v>6359</v>
      </c>
      <c r="F899" s="9" t="str">
        <f t="shared" si="18"/>
        <v>Jerri Ferro</v>
      </c>
      <c r="G899" s="9" t="s">
        <v>3631</v>
      </c>
      <c r="H899" s="10">
        <v>6022434830</v>
      </c>
      <c r="I899" s="9" t="s">
        <v>3621</v>
      </c>
      <c r="J899" s="9" t="s">
        <v>3632</v>
      </c>
      <c r="K899" s="9" t="s">
        <v>129</v>
      </c>
      <c r="L899" s="11" t="str">
        <f>"85040"</f>
        <v>85040</v>
      </c>
    </row>
    <row r="900" spans="1:12" ht="12.65" customHeight="1" x14ac:dyDescent="0.3">
      <c r="A900" s="9" t="s">
        <v>3611</v>
      </c>
      <c r="B900" s="9" t="s">
        <v>3666</v>
      </c>
      <c r="C900" s="9" t="s">
        <v>4433</v>
      </c>
      <c r="D900" s="9" t="s">
        <v>5763</v>
      </c>
      <c r="E900" s="9" t="s">
        <v>4512</v>
      </c>
      <c r="F900" s="9" t="str">
        <f t="shared" si="18"/>
        <v>Denise Allen</v>
      </c>
      <c r="G900" s="9" t="s">
        <v>2245</v>
      </c>
      <c r="H900" s="10">
        <v>6022324954</v>
      </c>
      <c r="I900" s="9" t="s">
        <v>6360</v>
      </c>
      <c r="J900" s="9" t="s">
        <v>3670</v>
      </c>
      <c r="K900" s="9" t="s">
        <v>129</v>
      </c>
      <c r="L900" s="11" t="str">
        <f>"85040"</f>
        <v>85040</v>
      </c>
    </row>
    <row r="901" spans="1:12" ht="12.65" customHeight="1" x14ac:dyDescent="0.3">
      <c r="A901" s="9" t="s">
        <v>3611</v>
      </c>
      <c r="B901" s="9" t="s">
        <v>3676</v>
      </c>
      <c r="C901" s="9" t="s">
        <v>4433</v>
      </c>
      <c r="D901" s="9" t="s">
        <v>5674</v>
      </c>
      <c r="E901" s="9" t="s">
        <v>6361</v>
      </c>
      <c r="F901" s="9" t="str">
        <f t="shared" si="18"/>
        <v>Joe Olivas</v>
      </c>
      <c r="G901" s="9" t="s">
        <v>2245</v>
      </c>
      <c r="H901" s="10">
        <v>6022324964</v>
      </c>
      <c r="I901" s="9" t="s">
        <v>3679</v>
      </c>
      <c r="J901" s="9" t="s">
        <v>3680</v>
      </c>
      <c r="K901" s="9" t="s">
        <v>129</v>
      </c>
      <c r="L901" s="11" t="str">
        <f>"85041"</f>
        <v>85041</v>
      </c>
    </row>
    <row r="902" spans="1:12" ht="12.65" customHeight="1" x14ac:dyDescent="0.3">
      <c r="A902" s="9" t="s">
        <v>3611</v>
      </c>
      <c r="B902" s="9" t="s">
        <v>3691</v>
      </c>
      <c r="C902" s="9" t="s">
        <v>4433</v>
      </c>
      <c r="D902" s="9" t="s">
        <v>6362</v>
      </c>
      <c r="E902" s="9" t="s">
        <v>4593</v>
      </c>
      <c r="F902" s="9" t="str">
        <f t="shared" si="18"/>
        <v>Aida Flores</v>
      </c>
      <c r="G902" s="9" t="s">
        <v>2245</v>
      </c>
      <c r="H902" s="10">
        <v>6022324984</v>
      </c>
      <c r="I902" s="9" t="s">
        <v>6363</v>
      </c>
      <c r="J902" s="9" t="s">
        <v>3695</v>
      </c>
      <c r="K902" s="9" t="s">
        <v>129</v>
      </c>
      <c r="L902" s="11" t="str">
        <f>"85041"</f>
        <v>85041</v>
      </c>
    </row>
    <row r="903" spans="1:12" ht="12.65" customHeight="1" x14ac:dyDescent="0.3">
      <c r="A903" s="9" t="s">
        <v>3611</v>
      </c>
      <c r="B903" s="9" t="s">
        <v>3617</v>
      </c>
      <c r="C903" s="9" t="s">
        <v>4433</v>
      </c>
      <c r="D903" s="9" t="s">
        <v>6358</v>
      </c>
      <c r="E903" s="9" t="s">
        <v>6359</v>
      </c>
      <c r="F903" s="9" t="str">
        <f t="shared" ref="F903:F966" si="19">D903&amp;" "&amp;E903</f>
        <v>Jerri Ferro</v>
      </c>
      <c r="G903" s="9" t="s">
        <v>3619</v>
      </c>
      <c r="H903" s="10">
        <v>6022434830</v>
      </c>
      <c r="I903" s="9" t="s">
        <v>3621</v>
      </c>
      <c r="J903" s="9" t="s">
        <v>3622</v>
      </c>
      <c r="K903" s="9" t="s">
        <v>129</v>
      </c>
      <c r="L903" s="11" t="str">
        <f>"85041"</f>
        <v>85041</v>
      </c>
    </row>
    <row r="904" spans="1:12" ht="12.65" customHeight="1" x14ac:dyDescent="0.3">
      <c r="A904" s="9" t="s">
        <v>3611</v>
      </c>
      <c r="B904" s="9" t="s">
        <v>3646</v>
      </c>
      <c r="C904" s="9" t="s">
        <v>4433</v>
      </c>
      <c r="D904" s="9" t="s">
        <v>5190</v>
      </c>
      <c r="E904" s="9" t="s">
        <v>4480</v>
      </c>
      <c r="F904" s="9" t="str">
        <f t="shared" si="19"/>
        <v>Lourdes Sanchez</v>
      </c>
      <c r="G904" s="9" t="s">
        <v>2245</v>
      </c>
      <c r="H904" s="10">
        <v>6022324920</v>
      </c>
      <c r="I904" s="9" t="s">
        <v>3649</v>
      </c>
      <c r="J904" s="9" t="s">
        <v>3650</v>
      </c>
      <c r="K904" s="9" t="s">
        <v>129</v>
      </c>
      <c r="L904" s="11" t="str">
        <f>"85042"</f>
        <v>85042</v>
      </c>
    </row>
    <row r="905" spans="1:12" ht="12.65" customHeight="1" x14ac:dyDescent="0.3">
      <c r="A905" s="9" t="s">
        <v>3611</v>
      </c>
      <c r="B905" s="9" t="s">
        <v>6364</v>
      </c>
      <c r="C905" s="9" t="s">
        <v>4433</v>
      </c>
      <c r="D905" s="9" t="s">
        <v>4614</v>
      </c>
      <c r="E905" s="9" t="s">
        <v>4593</v>
      </c>
      <c r="F905" s="9" t="str">
        <f t="shared" si="19"/>
        <v>Maria Flores</v>
      </c>
      <c r="G905" s="9" t="s">
        <v>457</v>
      </c>
      <c r="H905" s="10">
        <v>6022431104</v>
      </c>
      <c r="I905" s="9" t="s">
        <v>6365</v>
      </c>
      <c r="J905" s="9" t="s">
        <v>6366</v>
      </c>
      <c r="K905" s="9" t="s">
        <v>129</v>
      </c>
      <c r="L905" s="11" t="str">
        <f>"85040"</f>
        <v>85040</v>
      </c>
    </row>
    <row r="906" spans="1:12" ht="12.65" customHeight="1" x14ac:dyDescent="0.3">
      <c r="A906" s="9" t="s">
        <v>3611</v>
      </c>
      <c r="B906" s="9" t="s">
        <v>3681</v>
      </c>
      <c r="C906" s="9" t="s">
        <v>4433</v>
      </c>
      <c r="D906" s="9" t="s">
        <v>6367</v>
      </c>
      <c r="E906" s="9" t="s">
        <v>6368</v>
      </c>
      <c r="F906" s="9" t="str">
        <f t="shared" si="19"/>
        <v>sandra jackson</v>
      </c>
      <c r="G906" s="9" t="s">
        <v>2245</v>
      </c>
      <c r="H906" s="10">
        <v>6022324904</v>
      </c>
      <c r="I906" s="9" t="s">
        <v>3684</v>
      </c>
      <c r="J906" s="9" t="s">
        <v>3685</v>
      </c>
      <c r="K906" s="9" t="s">
        <v>129</v>
      </c>
      <c r="L906" s="11" t="str">
        <f>"85042"</f>
        <v>85042</v>
      </c>
    </row>
    <row r="907" spans="1:12" ht="12.65" customHeight="1" x14ac:dyDescent="0.3">
      <c r="A907" s="9" t="s">
        <v>3611</v>
      </c>
      <c r="B907" s="9" t="s">
        <v>3686</v>
      </c>
      <c r="C907" s="9" t="s">
        <v>4433</v>
      </c>
      <c r="D907" s="9" t="s">
        <v>6369</v>
      </c>
      <c r="E907" s="9" t="s">
        <v>4836</v>
      </c>
      <c r="F907" s="9" t="str">
        <f t="shared" si="19"/>
        <v>Maggie Ibarra</v>
      </c>
      <c r="G907" s="9" t="s">
        <v>2245</v>
      </c>
      <c r="H907" s="10">
        <v>6022324214</v>
      </c>
      <c r="I907" s="9" t="s">
        <v>3689</v>
      </c>
      <c r="J907" s="9" t="s">
        <v>3690</v>
      </c>
      <c r="K907" s="9" t="s">
        <v>129</v>
      </c>
      <c r="L907" s="11" t="str">
        <f>"85041"</f>
        <v>85041</v>
      </c>
    </row>
    <row r="908" spans="1:12" ht="12.65" customHeight="1" x14ac:dyDescent="0.3">
      <c r="A908" s="9" t="s">
        <v>3611</v>
      </c>
      <c r="B908" s="9" t="s">
        <v>3651</v>
      </c>
      <c r="C908" s="9" t="s">
        <v>4433</v>
      </c>
      <c r="D908" s="9" t="s">
        <v>6370</v>
      </c>
      <c r="E908" s="9" t="s">
        <v>4903</v>
      </c>
      <c r="F908" s="9" t="str">
        <f t="shared" si="19"/>
        <v>Berthila Garcia</v>
      </c>
      <c r="G908" s="9" t="s">
        <v>2245</v>
      </c>
      <c r="H908" s="10">
        <v>6022324224</v>
      </c>
      <c r="I908" s="9" t="s">
        <v>3654</v>
      </c>
      <c r="J908" s="9" t="s">
        <v>3655</v>
      </c>
      <c r="K908" s="9" t="s">
        <v>129</v>
      </c>
      <c r="L908" s="11" t="str">
        <f>"85042"</f>
        <v>85042</v>
      </c>
    </row>
    <row r="909" spans="1:12" ht="12.65" customHeight="1" x14ac:dyDescent="0.3">
      <c r="A909" s="9" t="s">
        <v>3611</v>
      </c>
      <c r="B909" s="9" t="s">
        <v>3623</v>
      </c>
      <c r="C909" s="9" t="s">
        <v>4433</v>
      </c>
      <c r="D909" s="9" t="s">
        <v>6371</v>
      </c>
      <c r="E909" s="9" t="s">
        <v>6372</v>
      </c>
      <c r="F909" s="9" t="str">
        <f t="shared" si="19"/>
        <v>Konnie Baker</v>
      </c>
      <c r="G909" s="9" t="s">
        <v>3625</v>
      </c>
      <c r="H909" s="10">
        <v>6022324244</v>
      </c>
      <c r="I909" s="9" t="s">
        <v>3627</v>
      </c>
      <c r="J909" s="9" t="s">
        <v>3628</v>
      </c>
      <c r="K909" s="9" t="s">
        <v>129</v>
      </c>
      <c r="L909" s="11" t="str">
        <f>"85042"</f>
        <v>85042</v>
      </c>
    </row>
    <row r="910" spans="1:12" ht="12.65" customHeight="1" x14ac:dyDescent="0.3">
      <c r="A910" s="9" t="s">
        <v>3611</v>
      </c>
      <c r="B910" s="9" t="s">
        <v>3641</v>
      </c>
      <c r="C910" s="9" t="s">
        <v>4433</v>
      </c>
      <c r="D910" s="9" t="s">
        <v>6373</v>
      </c>
      <c r="E910" s="9" t="s">
        <v>5845</v>
      </c>
      <c r="F910" s="9" t="str">
        <f t="shared" si="19"/>
        <v>Patsy Chavez</v>
      </c>
      <c r="G910" s="9" t="s">
        <v>2245</v>
      </c>
      <c r="H910" s="10">
        <v>6022324254</v>
      </c>
      <c r="I910" s="9" t="s">
        <v>3644</v>
      </c>
      <c r="J910" s="9" t="s">
        <v>3645</v>
      </c>
      <c r="K910" s="9" t="s">
        <v>129</v>
      </c>
      <c r="L910" s="11" t="str">
        <f>"85041"</f>
        <v>85041</v>
      </c>
    </row>
    <row r="911" spans="1:12" ht="12.65" customHeight="1" x14ac:dyDescent="0.3">
      <c r="A911" s="9" t="s">
        <v>3611</v>
      </c>
      <c r="B911" s="9" t="s">
        <v>3656</v>
      </c>
      <c r="C911" s="9" t="s">
        <v>4433</v>
      </c>
      <c r="D911" s="9" t="s">
        <v>6374</v>
      </c>
      <c r="E911" s="9" t="s">
        <v>6375</v>
      </c>
      <c r="F911" s="9" t="str">
        <f t="shared" si="19"/>
        <v>May Fujibayashi</v>
      </c>
      <c r="G911" s="9" t="s">
        <v>2245</v>
      </c>
      <c r="H911" s="10">
        <v>6022324934</v>
      </c>
      <c r="I911" s="9" t="s">
        <v>3659</v>
      </c>
      <c r="J911" s="9" t="s">
        <v>3660</v>
      </c>
      <c r="K911" s="9" t="s">
        <v>129</v>
      </c>
      <c r="L911" s="11" t="str">
        <f>"85041"</f>
        <v>85041</v>
      </c>
    </row>
    <row r="912" spans="1:12" ht="12.65" customHeight="1" x14ac:dyDescent="0.3">
      <c r="A912" s="9" t="s">
        <v>3611</v>
      </c>
      <c r="B912" s="9" t="s">
        <v>3661</v>
      </c>
      <c r="C912" s="9" t="s">
        <v>4433</v>
      </c>
      <c r="D912" s="9" t="s">
        <v>6376</v>
      </c>
      <c r="E912" s="9" t="s">
        <v>6126</v>
      </c>
      <c r="F912" s="9" t="str">
        <f t="shared" si="19"/>
        <v>Angie Valdez</v>
      </c>
      <c r="G912" s="9" t="s">
        <v>2245</v>
      </c>
      <c r="H912" s="10">
        <v>6022324264</v>
      </c>
      <c r="I912" s="9" t="s">
        <v>3664</v>
      </c>
      <c r="J912" s="9" t="s">
        <v>3665</v>
      </c>
      <c r="K912" s="9" t="s">
        <v>129</v>
      </c>
      <c r="L912" s="11" t="str">
        <f>"85042"</f>
        <v>85042</v>
      </c>
    </row>
    <row r="913" spans="1:12" ht="12.65" customHeight="1" x14ac:dyDescent="0.3">
      <c r="A913" s="9" t="s">
        <v>3611</v>
      </c>
      <c r="B913" s="9" t="s">
        <v>3671</v>
      </c>
      <c r="C913" s="9" t="s">
        <v>4433</v>
      </c>
      <c r="D913" s="9" t="s">
        <v>6377</v>
      </c>
      <c r="E913" s="9" t="s">
        <v>5506</v>
      </c>
      <c r="F913" s="9" t="str">
        <f t="shared" si="19"/>
        <v>Kernette Johns</v>
      </c>
      <c r="G913" s="9" t="s">
        <v>2245</v>
      </c>
      <c r="H913" s="10">
        <v>6022324276</v>
      </c>
      <c r="I913" s="9" t="s">
        <v>3674</v>
      </c>
      <c r="J913" s="9" t="s">
        <v>3675</v>
      </c>
      <c r="K913" s="9" t="s">
        <v>129</v>
      </c>
      <c r="L913" s="11" t="str">
        <f>"85041"</f>
        <v>85041</v>
      </c>
    </row>
    <row r="914" spans="1:12" ht="12.65" customHeight="1" x14ac:dyDescent="0.3">
      <c r="A914" s="9" t="s">
        <v>3611</v>
      </c>
      <c r="B914" s="9" t="s">
        <v>3633</v>
      </c>
      <c r="C914" s="9" t="s">
        <v>4433</v>
      </c>
      <c r="D914" s="9" t="s">
        <v>6358</v>
      </c>
      <c r="E914" s="9" t="s">
        <v>6378</v>
      </c>
      <c r="F914" s="9" t="str">
        <f t="shared" si="19"/>
        <v>Jerri Fero</v>
      </c>
      <c r="G914" s="9" t="s">
        <v>3631</v>
      </c>
      <c r="H914" s="10">
        <v>6023043174</v>
      </c>
      <c r="I914" s="9" t="s">
        <v>3621</v>
      </c>
      <c r="J914" s="9" t="s">
        <v>3635</v>
      </c>
      <c r="K914" s="9" t="s">
        <v>129</v>
      </c>
      <c r="L914" s="11" t="str">
        <f>"85042"</f>
        <v>85042</v>
      </c>
    </row>
    <row r="915" spans="1:12" ht="12.65" customHeight="1" x14ac:dyDescent="0.3">
      <c r="A915" s="9" t="s">
        <v>3611</v>
      </c>
      <c r="B915" s="9" t="s">
        <v>3636</v>
      </c>
      <c r="C915" s="9" t="s">
        <v>4433</v>
      </c>
      <c r="D915" s="9" t="s">
        <v>4640</v>
      </c>
      <c r="E915" s="9" t="s">
        <v>6379</v>
      </c>
      <c r="F915" s="9" t="str">
        <f t="shared" si="19"/>
        <v>Martha Chao</v>
      </c>
      <c r="G915" s="9" t="s">
        <v>2245</v>
      </c>
      <c r="H915" s="10">
        <v>6023043164</v>
      </c>
      <c r="I915" s="9" t="s">
        <v>3639</v>
      </c>
      <c r="J915" s="9" t="s">
        <v>3640</v>
      </c>
      <c r="K915" s="9" t="s">
        <v>129</v>
      </c>
      <c r="L915" s="11" t="str">
        <f>"85041"</f>
        <v>85041</v>
      </c>
    </row>
    <row r="916" spans="1:12" ht="12.65" customHeight="1" x14ac:dyDescent="0.3">
      <c r="A916" s="9" t="s">
        <v>3611</v>
      </c>
      <c r="B916" s="9" t="s">
        <v>3612</v>
      </c>
      <c r="C916" s="9" t="s">
        <v>4433</v>
      </c>
      <c r="D916" s="9" t="s">
        <v>6380</v>
      </c>
      <c r="E916" s="9" t="s">
        <v>6126</v>
      </c>
      <c r="F916" s="9" t="str">
        <f t="shared" si="19"/>
        <v>Anselma Valdez</v>
      </c>
      <c r="G916" s="9" t="s">
        <v>2245</v>
      </c>
      <c r="H916" s="10">
        <v>6023043186</v>
      </c>
      <c r="I916" s="9" t="s">
        <v>3615</v>
      </c>
      <c r="J916" s="9" t="s">
        <v>3616</v>
      </c>
      <c r="K916" s="9" t="s">
        <v>129</v>
      </c>
      <c r="L916" s="11" t="str">
        <f>"85041"</f>
        <v>85041</v>
      </c>
    </row>
    <row r="917" spans="1:12" ht="12.65" customHeight="1" x14ac:dyDescent="0.3">
      <c r="A917" s="9" t="s">
        <v>3611</v>
      </c>
      <c r="B917" s="9" t="s">
        <v>6381</v>
      </c>
      <c r="C917" s="9" t="s">
        <v>4433</v>
      </c>
      <c r="D917" s="9" t="s">
        <v>6358</v>
      </c>
      <c r="E917" s="9" t="s">
        <v>6359</v>
      </c>
      <c r="F917" s="9" t="str">
        <f t="shared" si="19"/>
        <v>Jerri Ferro</v>
      </c>
      <c r="G917" s="9" t="s">
        <v>6382</v>
      </c>
      <c r="H917" s="10">
        <v>6022434830</v>
      </c>
      <c r="I917" s="9" t="s">
        <v>3621</v>
      </c>
      <c r="J917" s="9" t="s">
        <v>6383</v>
      </c>
      <c r="K917" s="9" t="s">
        <v>129</v>
      </c>
      <c r="L917" s="11" t="str">
        <f>"85042"</f>
        <v>85042</v>
      </c>
    </row>
    <row r="918" spans="1:12" ht="12.65" customHeight="1" x14ac:dyDescent="0.3">
      <c r="A918" s="9" t="s">
        <v>1497</v>
      </c>
      <c r="B918" s="9" t="s">
        <v>1498</v>
      </c>
      <c r="C918" s="9" t="s">
        <v>4432</v>
      </c>
      <c r="D918" s="9" t="s">
        <v>6384</v>
      </c>
      <c r="E918" s="9" t="s">
        <v>6385</v>
      </c>
      <c r="F918" s="9" t="str">
        <f t="shared" si="19"/>
        <v>Haley Fosdick</v>
      </c>
      <c r="G918" s="9" t="s">
        <v>559</v>
      </c>
      <c r="H918" s="10">
        <v>6024397200</v>
      </c>
      <c r="I918" s="9" t="s">
        <v>1499</v>
      </c>
      <c r="J918" s="9" t="s">
        <v>6386</v>
      </c>
      <c r="K918" s="9" t="s">
        <v>129</v>
      </c>
      <c r="L918" s="11">
        <v>85053</v>
      </c>
    </row>
    <row r="919" spans="1:12" ht="12.65" customHeight="1" x14ac:dyDescent="0.3">
      <c r="A919" s="9" t="s">
        <v>6387</v>
      </c>
      <c r="B919" s="9" t="s">
        <v>6388</v>
      </c>
      <c r="C919" s="9" t="s">
        <v>4432</v>
      </c>
      <c r="D919" s="9" t="s">
        <v>5907</v>
      </c>
      <c r="E919" s="9" t="s">
        <v>6389</v>
      </c>
      <c r="F919" s="9" t="str">
        <f t="shared" si="19"/>
        <v>Lynnette Letcher</v>
      </c>
      <c r="G919" s="9" t="s">
        <v>297</v>
      </c>
      <c r="H919" s="10">
        <v>6024853402</v>
      </c>
      <c r="I919" s="9" t="s">
        <v>6390</v>
      </c>
      <c r="J919" s="9" t="s">
        <v>6391</v>
      </c>
      <c r="K919" s="9" t="s">
        <v>129</v>
      </c>
      <c r="L919" s="11">
        <v>85021</v>
      </c>
    </row>
    <row r="920" spans="1:12" ht="12.65" customHeight="1" x14ac:dyDescent="0.3">
      <c r="A920" s="9" t="s">
        <v>898</v>
      </c>
      <c r="B920" s="9" t="s">
        <v>899</v>
      </c>
      <c r="C920" s="9" t="s">
        <v>4432</v>
      </c>
      <c r="D920" s="9" t="s">
        <v>6392</v>
      </c>
      <c r="E920" s="9" t="s">
        <v>6393</v>
      </c>
      <c r="F920" s="9" t="str">
        <f t="shared" si="19"/>
        <v>Tanima Lawrence</v>
      </c>
      <c r="G920" s="9" t="s">
        <v>297</v>
      </c>
      <c r="H920" s="10">
        <v>5202984765</v>
      </c>
      <c r="I920" s="9" t="s">
        <v>900</v>
      </c>
      <c r="J920" s="9" t="s">
        <v>901</v>
      </c>
      <c r="K920" s="9" t="s">
        <v>18</v>
      </c>
      <c r="L920" s="11">
        <v>85710</v>
      </c>
    </row>
    <row r="921" spans="1:12" ht="12.65" customHeight="1" x14ac:dyDescent="0.3">
      <c r="A921" s="9" t="s">
        <v>1339</v>
      </c>
      <c r="B921" s="9" t="s">
        <v>1549</v>
      </c>
      <c r="C921" s="9" t="s">
        <v>4432</v>
      </c>
      <c r="D921" s="9" t="s">
        <v>5054</v>
      </c>
      <c r="E921" s="9" t="s">
        <v>6086</v>
      </c>
      <c r="F921" s="9" t="str">
        <f t="shared" si="19"/>
        <v>Nicole Erickson</v>
      </c>
      <c r="G921" s="9" t="s">
        <v>840</v>
      </c>
      <c r="H921" s="10">
        <v>6028300900</v>
      </c>
      <c r="I921" s="9" t="s">
        <v>1550</v>
      </c>
      <c r="J921" s="9" t="s">
        <v>6394</v>
      </c>
      <c r="K921" s="9" t="s">
        <v>129</v>
      </c>
      <c r="L921" s="11">
        <v>85032</v>
      </c>
    </row>
    <row r="922" spans="1:12" ht="12.65" customHeight="1" x14ac:dyDescent="0.3">
      <c r="A922" s="9" t="s">
        <v>895</v>
      </c>
      <c r="B922" s="9" t="s">
        <v>896</v>
      </c>
      <c r="C922" s="9" t="s">
        <v>4432</v>
      </c>
      <c r="D922" s="9" t="s">
        <v>6395</v>
      </c>
      <c r="E922" s="9" t="s">
        <v>6396</v>
      </c>
      <c r="F922" s="9" t="str">
        <f t="shared" si="19"/>
        <v>Stacey McGuire</v>
      </c>
      <c r="G922" s="9" t="s">
        <v>297</v>
      </c>
      <c r="H922" s="10">
        <v>6234632700</v>
      </c>
      <c r="I922" s="9" t="s">
        <v>897</v>
      </c>
      <c r="J922" s="9" t="s">
        <v>6397</v>
      </c>
      <c r="K922" s="9" t="s">
        <v>301</v>
      </c>
      <c r="L922" s="11">
        <v>85301</v>
      </c>
    </row>
    <row r="923" spans="1:12" ht="12.65" customHeight="1" x14ac:dyDescent="0.3">
      <c r="A923" s="9" t="s">
        <v>289</v>
      </c>
      <c r="B923" s="9" t="s">
        <v>290</v>
      </c>
      <c r="C923" s="9" t="s">
        <v>4436</v>
      </c>
      <c r="D923" s="9" t="s">
        <v>5135</v>
      </c>
      <c r="E923" s="9" t="s">
        <v>6398</v>
      </c>
      <c r="F923" s="9" t="str">
        <f t="shared" si="19"/>
        <v>Connie Kitcheyan</v>
      </c>
      <c r="G923" s="9" t="s">
        <v>112</v>
      </c>
      <c r="H923" s="10">
        <v>9284754010</v>
      </c>
      <c r="I923" s="9" t="s">
        <v>6399</v>
      </c>
      <c r="J923" s="9" t="s">
        <v>114</v>
      </c>
      <c r="K923" s="9" t="s">
        <v>115</v>
      </c>
      <c r="L923" s="11">
        <v>85530</v>
      </c>
    </row>
    <row r="924" spans="1:12" ht="12.65" customHeight="1" x14ac:dyDescent="0.3">
      <c r="A924" s="9" t="s">
        <v>289</v>
      </c>
      <c r="B924" s="9" t="s">
        <v>291</v>
      </c>
      <c r="C924" s="9" t="s">
        <v>4432</v>
      </c>
      <c r="D924" s="9" t="s">
        <v>6400</v>
      </c>
      <c r="E924" s="9" t="s">
        <v>6401</v>
      </c>
      <c r="F924" s="9" t="str">
        <f t="shared" si="19"/>
        <v>Nathan Gooday</v>
      </c>
      <c r="G924" s="9" t="s">
        <v>112</v>
      </c>
      <c r="H924" s="10">
        <v>9284752703</v>
      </c>
      <c r="I924" s="9" t="s">
        <v>6399</v>
      </c>
      <c r="J924" s="9" t="s">
        <v>292</v>
      </c>
      <c r="K924" s="9" t="s">
        <v>119</v>
      </c>
      <c r="L924" s="11">
        <v>85550</v>
      </c>
    </row>
    <row r="925" spans="1:12" ht="12.65" customHeight="1" x14ac:dyDescent="0.3">
      <c r="A925" s="9" t="s">
        <v>110</v>
      </c>
      <c r="B925" s="9" t="s">
        <v>111</v>
      </c>
      <c r="C925" s="9" t="s">
        <v>4436</v>
      </c>
      <c r="D925" s="9" t="s">
        <v>5135</v>
      </c>
      <c r="E925" s="9" t="s">
        <v>6398</v>
      </c>
      <c r="F925" s="9" t="str">
        <f t="shared" si="19"/>
        <v>Connie Kitcheyan</v>
      </c>
      <c r="G925" s="9" t="s">
        <v>112</v>
      </c>
      <c r="H925" s="10">
        <v>9284754010</v>
      </c>
      <c r="I925" s="9" t="s">
        <v>113</v>
      </c>
      <c r="J925" s="9" t="s">
        <v>114</v>
      </c>
      <c r="K925" s="9" t="s">
        <v>115</v>
      </c>
      <c r="L925" s="11">
        <v>85530</v>
      </c>
    </row>
    <row r="926" spans="1:12" ht="12.65" customHeight="1" x14ac:dyDescent="0.3">
      <c r="A926" s="9" t="s">
        <v>110</v>
      </c>
      <c r="B926" s="9" t="s">
        <v>116</v>
      </c>
      <c r="C926" s="9" t="s">
        <v>4436</v>
      </c>
      <c r="D926" s="9" t="s">
        <v>4567</v>
      </c>
      <c r="E926" s="9" t="s">
        <v>4927</v>
      </c>
      <c r="F926" s="9" t="str">
        <f t="shared" si="19"/>
        <v>Rose Phillips</v>
      </c>
      <c r="G926" s="9" t="s">
        <v>112</v>
      </c>
      <c r="H926" s="10">
        <v>9284752733</v>
      </c>
      <c r="I926" s="9" t="s">
        <v>6402</v>
      </c>
      <c r="J926" s="9" t="s">
        <v>118</v>
      </c>
      <c r="K926" s="9" t="s">
        <v>119</v>
      </c>
      <c r="L926" s="11">
        <v>85550</v>
      </c>
    </row>
    <row r="927" spans="1:12" ht="12.65" customHeight="1" x14ac:dyDescent="0.3">
      <c r="A927" s="9" t="s">
        <v>110</v>
      </c>
      <c r="B927" s="9" t="s">
        <v>120</v>
      </c>
      <c r="C927" s="9" t="s">
        <v>4436</v>
      </c>
      <c r="D927" s="9" t="s">
        <v>5267</v>
      </c>
      <c r="E927" s="9" t="s">
        <v>6403</v>
      </c>
      <c r="F927" s="9" t="str">
        <f t="shared" si="19"/>
        <v>Alice Bonito</v>
      </c>
      <c r="G927" s="9" t="s">
        <v>112</v>
      </c>
      <c r="H927" s="10">
        <v>9284752727</v>
      </c>
      <c r="I927" s="9" t="s">
        <v>117</v>
      </c>
      <c r="J927" s="9" t="s">
        <v>122</v>
      </c>
      <c r="K927" s="9" t="s">
        <v>123</v>
      </c>
      <c r="L927" s="11">
        <v>85542</v>
      </c>
    </row>
    <row r="928" spans="1:12" ht="12.65" customHeight="1" x14ac:dyDescent="0.3">
      <c r="A928" s="9" t="s">
        <v>110</v>
      </c>
      <c r="B928" s="9" t="s">
        <v>124</v>
      </c>
      <c r="C928" s="9" t="s">
        <v>4436</v>
      </c>
      <c r="D928" s="9" t="s">
        <v>5627</v>
      </c>
      <c r="E928" s="9" t="s">
        <v>6404</v>
      </c>
      <c r="F928" s="9" t="str">
        <f t="shared" si="19"/>
        <v>Lisa Victor</v>
      </c>
      <c r="G928" s="9" t="s">
        <v>112</v>
      </c>
      <c r="H928" s="10">
        <v>9284752730</v>
      </c>
      <c r="I928" s="9" t="s">
        <v>121</v>
      </c>
      <c r="J928" s="9" t="s">
        <v>125</v>
      </c>
      <c r="K928" s="9" t="s">
        <v>119</v>
      </c>
      <c r="L928" s="11">
        <v>85550</v>
      </c>
    </row>
    <row r="929" spans="1:12" ht="14" x14ac:dyDescent="0.3">
      <c r="A929" s="9" t="s">
        <v>3760</v>
      </c>
      <c r="B929" s="9" t="s">
        <v>3761</v>
      </c>
      <c r="C929" s="9" t="s">
        <v>4433</v>
      </c>
      <c r="D929" s="9" t="s">
        <v>4573</v>
      </c>
      <c r="E929" s="9" t="s">
        <v>6405</v>
      </c>
      <c r="F929" s="9" t="str">
        <f t="shared" si="19"/>
        <v>Mary Carman</v>
      </c>
      <c r="G929" s="9" t="s">
        <v>6406</v>
      </c>
      <c r="H929" s="10">
        <v>5202818282</v>
      </c>
      <c r="I929" s="9" t="s">
        <v>6407</v>
      </c>
      <c r="J929" s="9" t="s">
        <v>3765</v>
      </c>
      <c r="K929" s="9" t="s">
        <v>205</v>
      </c>
      <c r="L929" s="11" t="str">
        <f>"85648"</f>
        <v>85648</v>
      </c>
    </row>
    <row r="930" spans="1:12" ht="12.65" customHeight="1" x14ac:dyDescent="0.3">
      <c r="A930" s="9" t="s">
        <v>1321</v>
      </c>
      <c r="B930" s="9" t="s">
        <v>6408</v>
      </c>
      <c r="C930" s="9" t="s">
        <v>4432</v>
      </c>
      <c r="D930" s="9" t="s">
        <v>5044</v>
      </c>
      <c r="E930" s="9" t="s">
        <v>5045</v>
      </c>
      <c r="F930" s="9" t="str">
        <f t="shared" si="19"/>
        <v>Bill Berk</v>
      </c>
      <c r="G930" s="9" t="s">
        <v>942</v>
      </c>
      <c r="H930" s="10">
        <v>5204673824</v>
      </c>
      <c r="I930" s="9" t="s">
        <v>6409</v>
      </c>
      <c r="J930" s="9" t="s">
        <v>6410</v>
      </c>
      <c r="K930" s="9" t="s">
        <v>129</v>
      </c>
      <c r="L930" s="11">
        <v>85032</v>
      </c>
    </row>
    <row r="931" spans="1:12" ht="12.65" customHeight="1" x14ac:dyDescent="0.3">
      <c r="A931" s="9" t="s">
        <v>3773</v>
      </c>
      <c r="B931" s="9" t="s">
        <v>3883</v>
      </c>
      <c r="C931" s="9" t="s">
        <v>4433</v>
      </c>
      <c r="D931" s="9" t="s">
        <v>6411</v>
      </c>
      <c r="E931" s="9" t="s">
        <v>6412</v>
      </c>
      <c r="F931" s="9" t="str">
        <f t="shared" si="19"/>
        <v>Patti Bilbrey</v>
      </c>
      <c r="G931" s="9" t="s">
        <v>3782</v>
      </c>
      <c r="H931" s="10">
        <v>4804846208</v>
      </c>
      <c r="I931" s="9" t="s">
        <v>3784</v>
      </c>
      <c r="J931" s="9" t="s">
        <v>3884</v>
      </c>
      <c r="K931" s="9" t="s">
        <v>129</v>
      </c>
      <c r="L931" s="11" t="s">
        <v>2249</v>
      </c>
    </row>
    <row r="932" spans="1:12" ht="12.65" customHeight="1" x14ac:dyDescent="0.3">
      <c r="A932" s="9" t="s">
        <v>3773</v>
      </c>
      <c r="B932" s="9" t="s">
        <v>3847</v>
      </c>
      <c r="C932" s="9" t="s">
        <v>4433</v>
      </c>
      <c r="D932" s="9" t="s">
        <v>6411</v>
      </c>
      <c r="E932" s="9" t="s">
        <v>6412</v>
      </c>
      <c r="F932" s="9" t="str">
        <f t="shared" si="19"/>
        <v>Patti Bilbrey</v>
      </c>
      <c r="G932" s="9" t="s">
        <v>3782</v>
      </c>
      <c r="H932" s="10">
        <v>4804846208</v>
      </c>
      <c r="I932" s="9" t="s">
        <v>3784</v>
      </c>
      <c r="J932" s="9" t="s">
        <v>3848</v>
      </c>
      <c r="K932" s="9" t="s">
        <v>404</v>
      </c>
      <c r="L932" s="11" t="s">
        <v>3849</v>
      </c>
    </row>
    <row r="933" spans="1:12" ht="12.65" customHeight="1" x14ac:dyDescent="0.3">
      <c r="A933" s="9" t="s">
        <v>3773</v>
      </c>
      <c r="B933" s="9" t="s">
        <v>6413</v>
      </c>
      <c r="C933" s="9" t="s">
        <v>4433</v>
      </c>
      <c r="D933" s="9" t="s">
        <v>6411</v>
      </c>
      <c r="E933" s="9" t="s">
        <v>6412</v>
      </c>
      <c r="F933" s="9" t="str">
        <f t="shared" si="19"/>
        <v>Patti Bilbrey</v>
      </c>
      <c r="G933" s="9" t="s">
        <v>3782</v>
      </c>
      <c r="H933" s="10">
        <v>4804846208</v>
      </c>
      <c r="I933" s="9" t="s">
        <v>3784</v>
      </c>
      <c r="J933" s="9" t="s">
        <v>3886</v>
      </c>
      <c r="K933" s="9" t="s">
        <v>404</v>
      </c>
      <c r="L933" s="11" t="s">
        <v>3791</v>
      </c>
    </row>
    <row r="934" spans="1:12" ht="12.65" customHeight="1" x14ac:dyDescent="0.3">
      <c r="A934" s="9" t="s">
        <v>3773</v>
      </c>
      <c r="B934" s="9" t="s">
        <v>3868</v>
      </c>
      <c r="C934" s="9" t="s">
        <v>4433</v>
      </c>
      <c r="D934" s="9" t="s">
        <v>6411</v>
      </c>
      <c r="E934" s="9" t="s">
        <v>6412</v>
      </c>
      <c r="F934" s="9" t="str">
        <f t="shared" si="19"/>
        <v>Patti Bilbrey</v>
      </c>
      <c r="G934" s="9" t="s">
        <v>3782</v>
      </c>
      <c r="H934" s="10">
        <v>4804846208</v>
      </c>
      <c r="I934" s="9" t="s">
        <v>3784</v>
      </c>
      <c r="J934" s="9" t="s">
        <v>3869</v>
      </c>
      <c r="K934" s="9" t="s">
        <v>404</v>
      </c>
      <c r="L934" s="11" t="s">
        <v>3849</v>
      </c>
    </row>
    <row r="935" spans="1:12" ht="12.65" customHeight="1" x14ac:dyDescent="0.3">
      <c r="A935" s="9" t="s">
        <v>3773</v>
      </c>
      <c r="B935" s="9" t="s">
        <v>3864</v>
      </c>
      <c r="C935" s="9" t="s">
        <v>4433</v>
      </c>
      <c r="D935" s="9" t="s">
        <v>6411</v>
      </c>
      <c r="E935" s="9" t="s">
        <v>6412</v>
      </c>
      <c r="F935" s="9" t="str">
        <f t="shared" si="19"/>
        <v>Patti Bilbrey</v>
      </c>
      <c r="G935" s="9" t="s">
        <v>3820</v>
      </c>
      <c r="H935" s="10">
        <v>4804846208</v>
      </c>
      <c r="I935" s="9" t="s">
        <v>3784</v>
      </c>
      <c r="J935" s="9" t="s">
        <v>3865</v>
      </c>
      <c r="K935" s="9" t="s">
        <v>404</v>
      </c>
      <c r="L935" s="11" t="s">
        <v>3849</v>
      </c>
    </row>
    <row r="936" spans="1:12" ht="12.65" customHeight="1" x14ac:dyDescent="0.3">
      <c r="A936" s="9" t="s">
        <v>3773</v>
      </c>
      <c r="B936" s="9" t="s">
        <v>3850</v>
      </c>
      <c r="C936" s="9" t="s">
        <v>4433</v>
      </c>
      <c r="D936" s="9" t="s">
        <v>6411</v>
      </c>
      <c r="E936" s="9" t="s">
        <v>6412</v>
      </c>
      <c r="F936" s="9" t="str">
        <f t="shared" si="19"/>
        <v>Patti Bilbrey</v>
      </c>
      <c r="G936" s="9" t="s">
        <v>3782</v>
      </c>
      <c r="H936" s="10">
        <v>4804846208</v>
      </c>
      <c r="I936" s="9" t="s">
        <v>3784</v>
      </c>
      <c r="J936" s="9" t="s">
        <v>3851</v>
      </c>
      <c r="K936" s="9" t="s">
        <v>404</v>
      </c>
      <c r="L936" s="11" t="s">
        <v>3791</v>
      </c>
    </row>
    <row r="937" spans="1:12" ht="12.65" customHeight="1" x14ac:dyDescent="0.3">
      <c r="A937" s="9" t="s">
        <v>3773</v>
      </c>
      <c r="B937" s="9" t="s">
        <v>6414</v>
      </c>
      <c r="C937" s="9" t="s">
        <v>4433</v>
      </c>
      <c r="D937" s="9" t="s">
        <v>6411</v>
      </c>
      <c r="E937" s="9" t="s">
        <v>6412</v>
      </c>
      <c r="F937" s="9" t="str">
        <f t="shared" si="19"/>
        <v>Patti Bilbrey</v>
      </c>
      <c r="G937" s="9" t="s">
        <v>6415</v>
      </c>
      <c r="H937" s="10">
        <v>4804846208</v>
      </c>
      <c r="I937" s="9" t="s">
        <v>3784</v>
      </c>
      <c r="J937" s="9" t="s">
        <v>6416</v>
      </c>
      <c r="K937" s="9" t="s">
        <v>404</v>
      </c>
      <c r="L937" s="11" t="s">
        <v>3791</v>
      </c>
    </row>
    <row r="938" spans="1:12" ht="12.65" customHeight="1" x14ac:dyDescent="0.3">
      <c r="A938" s="9" t="s">
        <v>3773</v>
      </c>
      <c r="B938" s="9" t="s">
        <v>3854</v>
      </c>
      <c r="C938" s="9" t="s">
        <v>4433</v>
      </c>
      <c r="D938" s="9" t="s">
        <v>6411</v>
      </c>
      <c r="E938" s="9" t="s">
        <v>6412</v>
      </c>
      <c r="F938" s="9" t="str">
        <f t="shared" si="19"/>
        <v>Patti Bilbrey</v>
      </c>
      <c r="G938" s="9" t="s">
        <v>3782</v>
      </c>
      <c r="H938" s="10">
        <v>4804846208</v>
      </c>
      <c r="I938" s="9" t="s">
        <v>3784</v>
      </c>
      <c r="J938" s="9" t="s">
        <v>3855</v>
      </c>
      <c r="K938" s="9" t="s">
        <v>129</v>
      </c>
      <c r="L938" s="11" t="s">
        <v>2249</v>
      </c>
    </row>
    <row r="939" spans="1:12" ht="12.65" customHeight="1" x14ac:dyDescent="0.3">
      <c r="A939" s="9" t="s">
        <v>3773</v>
      </c>
      <c r="B939" s="9" t="s">
        <v>3838</v>
      </c>
      <c r="C939" s="9" t="s">
        <v>4433</v>
      </c>
      <c r="D939" s="9" t="s">
        <v>6411</v>
      </c>
      <c r="E939" s="9" t="s">
        <v>6412</v>
      </c>
      <c r="F939" s="9" t="str">
        <f t="shared" si="19"/>
        <v>Patti Bilbrey</v>
      </c>
      <c r="G939" s="9" t="s">
        <v>3782</v>
      </c>
      <c r="H939" s="10">
        <v>4804846208</v>
      </c>
      <c r="I939" s="9" t="s">
        <v>3784</v>
      </c>
      <c r="J939" s="9" t="s">
        <v>3839</v>
      </c>
      <c r="K939" s="9" t="s">
        <v>404</v>
      </c>
      <c r="L939" s="11" t="s">
        <v>3791</v>
      </c>
    </row>
    <row r="940" spans="1:12" ht="12.65" customHeight="1" x14ac:dyDescent="0.3">
      <c r="A940" s="9" t="s">
        <v>3773</v>
      </c>
      <c r="B940" s="9" t="s">
        <v>3813</v>
      </c>
      <c r="C940" s="9" t="s">
        <v>4433</v>
      </c>
      <c r="D940" s="9" t="s">
        <v>6417</v>
      </c>
      <c r="E940" s="9" t="s">
        <v>6418</v>
      </c>
      <c r="F940" s="9" t="str">
        <f t="shared" si="19"/>
        <v>Brian Haenel</v>
      </c>
      <c r="G940" s="9" t="s">
        <v>3769</v>
      </c>
      <c r="H940" s="10">
        <v>4804843616</v>
      </c>
      <c r="I940" s="9" t="s">
        <v>3777</v>
      </c>
      <c r="J940" s="9" t="s">
        <v>3814</v>
      </c>
      <c r="K940" s="9" t="s">
        <v>320</v>
      </c>
      <c r="L940" s="11" t="s">
        <v>3021</v>
      </c>
    </row>
    <row r="941" spans="1:12" ht="12.65" customHeight="1" x14ac:dyDescent="0.3">
      <c r="A941" s="9" t="s">
        <v>3773</v>
      </c>
      <c r="B941" s="9" t="s">
        <v>6419</v>
      </c>
      <c r="C941" s="9" t="s">
        <v>4433</v>
      </c>
      <c r="D941" s="9" t="s">
        <v>6417</v>
      </c>
      <c r="E941" s="9" t="s">
        <v>6418</v>
      </c>
      <c r="F941" s="9" t="str">
        <f t="shared" si="19"/>
        <v>Brian Haenel</v>
      </c>
      <c r="G941" s="9" t="s">
        <v>3769</v>
      </c>
      <c r="H941" s="10">
        <v>4804843616</v>
      </c>
      <c r="I941" s="9" t="s">
        <v>3777</v>
      </c>
      <c r="J941" s="9" t="s">
        <v>3798</v>
      </c>
      <c r="K941" s="9" t="s">
        <v>408</v>
      </c>
      <c r="L941" s="11" t="s">
        <v>3799</v>
      </c>
    </row>
    <row r="942" spans="1:12" ht="12.65" customHeight="1" x14ac:dyDescent="0.3">
      <c r="A942" s="9" t="s">
        <v>3773</v>
      </c>
      <c r="B942" s="9" t="s">
        <v>3800</v>
      </c>
      <c r="C942" s="9" t="s">
        <v>4433</v>
      </c>
      <c r="D942" s="9" t="s">
        <v>6417</v>
      </c>
      <c r="E942" s="9" t="s">
        <v>6418</v>
      </c>
      <c r="F942" s="9" t="str">
        <f t="shared" si="19"/>
        <v>Brian Haenel</v>
      </c>
      <c r="G942" s="9" t="s">
        <v>3769</v>
      </c>
      <c r="H942" s="10">
        <v>4804843616</v>
      </c>
      <c r="I942" s="9" t="s">
        <v>3777</v>
      </c>
      <c r="J942" s="9" t="s">
        <v>3801</v>
      </c>
      <c r="K942" s="9" t="s">
        <v>408</v>
      </c>
      <c r="L942" s="11" t="s">
        <v>3799</v>
      </c>
    </row>
    <row r="943" spans="1:12" ht="12.65" customHeight="1" x14ac:dyDescent="0.3">
      <c r="A943" s="9" t="s">
        <v>3773</v>
      </c>
      <c r="B943" s="9" t="s">
        <v>3789</v>
      </c>
      <c r="C943" s="9" t="s">
        <v>4433</v>
      </c>
      <c r="D943" s="9" t="s">
        <v>6417</v>
      </c>
      <c r="E943" s="9" t="s">
        <v>6418</v>
      </c>
      <c r="F943" s="9" t="str">
        <f t="shared" si="19"/>
        <v>Brian Haenel</v>
      </c>
      <c r="G943" s="9" t="s">
        <v>3769</v>
      </c>
      <c r="H943" s="10">
        <v>4804843616</v>
      </c>
      <c r="I943" s="9" t="s">
        <v>3777</v>
      </c>
      <c r="J943" s="9" t="s">
        <v>3790</v>
      </c>
      <c r="K943" s="9" t="s">
        <v>404</v>
      </c>
      <c r="L943" s="11" t="s">
        <v>3791</v>
      </c>
    </row>
    <row r="944" spans="1:12" ht="12.65" customHeight="1" x14ac:dyDescent="0.3">
      <c r="A944" s="9" t="s">
        <v>3773</v>
      </c>
      <c r="B944" s="9" t="s">
        <v>3887</v>
      </c>
      <c r="C944" s="9" t="s">
        <v>4433</v>
      </c>
      <c r="D944" s="9" t="s">
        <v>6417</v>
      </c>
      <c r="E944" s="9" t="s">
        <v>6418</v>
      </c>
      <c r="F944" s="9" t="str">
        <f t="shared" si="19"/>
        <v>Brian Haenel</v>
      </c>
      <c r="G944" s="9" t="s">
        <v>3769</v>
      </c>
      <c r="H944" s="10">
        <v>4804843616</v>
      </c>
      <c r="I944" s="9" t="s">
        <v>3777</v>
      </c>
      <c r="J944" s="9" t="s">
        <v>6420</v>
      </c>
      <c r="K944" s="9" t="s">
        <v>3889</v>
      </c>
      <c r="L944" s="11" t="s">
        <v>3809</v>
      </c>
    </row>
    <row r="945" spans="1:12" ht="12.65" customHeight="1" x14ac:dyDescent="0.3">
      <c r="A945" s="9" t="s">
        <v>3773</v>
      </c>
      <c r="B945" s="9" t="s">
        <v>6421</v>
      </c>
      <c r="C945" s="9" t="s">
        <v>4433</v>
      </c>
      <c r="D945" s="9" t="s">
        <v>6417</v>
      </c>
      <c r="E945" s="9" t="s">
        <v>6418</v>
      </c>
      <c r="F945" s="9" t="str">
        <f t="shared" si="19"/>
        <v>Brian Haenel</v>
      </c>
      <c r="G945" s="9" t="s">
        <v>3769</v>
      </c>
      <c r="H945" s="10">
        <v>4804843616</v>
      </c>
      <c r="I945" s="9" t="s">
        <v>3777</v>
      </c>
      <c r="J945" s="9" t="s">
        <v>6422</v>
      </c>
      <c r="K945" s="9" t="s">
        <v>129</v>
      </c>
      <c r="L945" s="11" t="s">
        <v>1638</v>
      </c>
    </row>
    <row r="946" spans="1:12" ht="12.65" customHeight="1" x14ac:dyDescent="0.3">
      <c r="A946" s="9" t="s">
        <v>3773</v>
      </c>
      <c r="B946" s="9" t="s">
        <v>6423</v>
      </c>
      <c r="C946" s="9" t="s">
        <v>4433</v>
      </c>
      <c r="D946" s="9" t="s">
        <v>6417</v>
      </c>
      <c r="E946" s="9" t="s">
        <v>6418</v>
      </c>
      <c r="F946" s="9" t="str">
        <f t="shared" si="19"/>
        <v>Brian Haenel</v>
      </c>
      <c r="G946" s="9" t="s">
        <v>3769</v>
      </c>
      <c r="H946" s="10">
        <v>4804843616</v>
      </c>
      <c r="I946" s="9" t="s">
        <v>3777</v>
      </c>
      <c r="J946" s="9" t="s">
        <v>6424</v>
      </c>
      <c r="K946" s="9" t="s">
        <v>404</v>
      </c>
      <c r="L946" s="11" t="s">
        <v>3791</v>
      </c>
    </row>
    <row r="947" spans="1:12" ht="12.65" customHeight="1" x14ac:dyDescent="0.3">
      <c r="A947" s="9" t="s">
        <v>3773</v>
      </c>
      <c r="B947" s="9" t="s">
        <v>3817</v>
      </c>
      <c r="C947" s="9" t="s">
        <v>4433</v>
      </c>
      <c r="D947" s="9" t="s">
        <v>6417</v>
      </c>
      <c r="E947" s="9" t="s">
        <v>6418</v>
      </c>
      <c r="F947" s="9" t="str">
        <f t="shared" si="19"/>
        <v>Brian Haenel</v>
      </c>
      <c r="G947" s="9" t="s">
        <v>3769</v>
      </c>
      <c r="H947" s="10">
        <v>4804843616</v>
      </c>
      <c r="I947" s="9" t="s">
        <v>3777</v>
      </c>
      <c r="J947" s="9" t="s">
        <v>3818</v>
      </c>
      <c r="K947" s="9" t="s">
        <v>401</v>
      </c>
      <c r="L947" s="11" t="s">
        <v>2069</v>
      </c>
    </row>
    <row r="948" spans="1:12" ht="12.65" customHeight="1" x14ac:dyDescent="0.3">
      <c r="A948" s="9" t="s">
        <v>3773</v>
      </c>
      <c r="B948" s="9" t="s">
        <v>1077</v>
      </c>
      <c r="C948" s="9" t="s">
        <v>4433</v>
      </c>
      <c r="D948" s="9" t="s">
        <v>6417</v>
      </c>
      <c r="E948" s="9" t="s">
        <v>6418</v>
      </c>
      <c r="F948" s="9" t="str">
        <f t="shared" si="19"/>
        <v>Brian Haenel</v>
      </c>
      <c r="G948" s="9" t="s">
        <v>3769</v>
      </c>
      <c r="H948" s="10">
        <v>4804843616</v>
      </c>
      <c r="I948" s="9" t="s">
        <v>3777</v>
      </c>
      <c r="J948" s="9" t="s">
        <v>6425</v>
      </c>
      <c r="K948" s="9" t="s">
        <v>129</v>
      </c>
      <c r="L948" s="11" t="s">
        <v>3430</v>
      </c>
    </row>
    <row r="949" spans="1:12" ht="12.65" customHeight="1" x14ac:dyDescent="0.3">
      <c r="A949" s="9" t="s">
        <v>3773</v>
      </c>
      <c r="B949" s="9" t="s">
        <v>6426</v>
      </c>
      <c r="C949" s="9" t="s">
        <v>4433</v>
      </c>
      <c r="D949" s="9" t="s">
        <v>6417</v>
      </c>
      <c r="E949" s="9" t="s">
        <v>6418</v>
      </c>
      <c r="F949" s="9" t="str">
        <f t="shared" si="19"/>
        <v>Brian Haenel</v>
      </c>
      <c r="G949" s="9" t="s">
        <v>3769</v>
      </c>
      <c r="H949" s="10">
        <v>4804843616</v>
      </c>
      <c r="I949" s="9" t="s">
        <v>3777</v>
      </c>
      <c r="J949" s="9" t="s">
        <v>3891</v>
      </c>
      <c r="K949" s="9" t="s">
        <v>320</v>
      </c>
      <c r="L949" s="11" t="s">
        <v>3039</v>
      </c>
    </row>
    <row r="950" spans="1:12" ht="12.65" customHeight="1" x14ac:dyDescent="0.3">
      <c r="A950" s="9" t="s">
        <v>3773</v>
      </c>
      <c r="B950" s="9" t="s">
        <v>6427</v>
      </c>
      <c r="C950" s="9" t="s">
        <v>4433</v>
      </c>
      <c r="D950" s="9" t="s">
        <v>6417</v>
      </c>
      <c r="E950" s="9" t="s">
        <v>6418</v>
      </c>
      <c r="F950" s="9" t="str">
        <f t="shared" si="19"/>
        <v>Brian Haenel</v>
      </c>
      <c r="G950" s="9" t="s">
        <v>3769</v>
      </c>
      <c r="H950" s="10">
        <v>4804843616</v>
      </c>
      <c r="I950" s="9" t="s">
        <v>3777</v>
      </c>
      <c r="J950" s="9" t="s">
        <v>6428</v>
      </c>
      <c r="K950" s="9" t="s">
        <v>358</v>
      </c>
      <c r="L950" s="11" t="s">
        <v>6429</v>
      </c>
    </row>
    <row r="951" spans="1:12" ht="12.65" customHeight="1" x14ac:dyDescent="0.3">
      <c r="A951" s="9" t="s">
        <v>3773</v>
      </c>
      <c r="B951" s="9" t="s">
        <v>3802</v>
      </c>
      <c r="C951" s="9" t="s">
        <v>4433</v>
      </c>
      <c r="D951" s="9" t="s">
        <v>6417</v>
      </c>
      <c r="E951" s="9" t="s">
        <v>6418</v>
      </c>
      <c r="F951" s="9" t="str">
        <f t="shared" si="19"/>
        <v>Brian Haenel</v>
      </c>
      <c r="G951" s="9" t="s">
        <v>3769</v>
      </c>
      <c r="H951" s="10">
        <v>4804843616</v>
      </c>
      <c r="I951" s="9" t="s">
        <v>3777</v>
      </c>
      <c r="J951" s="9" t="s">
        <v>3803</v>
      </c>
      <c r="K951" s="9" t="s">
        <v>404</v>
      </c>
      <c r="L951" s="11" t="s">
        <v>3741</v>
      </c>
    </row>
    <row r="952" spans="1:12" ht="12.65" customHeight="1" x14ac:dyDescent="0.3">
      <c r="A952" s="9" t="s">
        <v>3773</v>
      </c>
      <c r="B952" s="9" t="s">
        <v>6430</v>
      </c>
      <c r="C952" s="9" t="s">
        <v>4433</v>
      </c>
      <c r="D952" s="9" t="s">
        <v>6417</v>
      </c>
      <c r="E952" s="9" t="s">
        <v>6418</v>
      </c>
      <c r="F952" s="9" t="str">
        <f t="shared" si="19"/>
        <v>Brian Haenel</v>
      </c>
      <c r="G952" s="9" t="s">
        <v>3769</v>
      </c>
      <c r="H952" s="10">
        <v>4804843616</v>
      </c>
      <c r="I952" s="9" t="s">
        <v>3777</v>
      </c>
      <c r="J952" s="9" t="s">
        <v>3796</v>
      </c>
      <c r="K952" s="9" t="s">
        <v>320</v>
      </c>
      <c r="L952" s="11" t="s">
        <v>3016</v>
      </c>
    </row>
    <row r="953" spans="1:12" ht="12.65" customHeight="1" x14ac:dyDescent="0.3">
      <c r="A953" s="9" t="s">
        <v>3773</v>
      </c>
      <c r="B953" s="9" t="s">
        <v>6431</v>
      </c>
      <c r="C953" s="9" t="s">
        <v>4433</v>
      </c>
      <c r="D953" s="9" t="s">
        <v>6417</v>
      </c>
      <c r="E953" s="9" t="s">
        <v>6418</v>
      </c>
      <c r="F953" s="9" t="str">
        <f t="shared" si="19"/>
        <v>Brian Haenel</v>
      </c>
      <c r="G953" s="9" t="s">
        <v>3769</v>
      </c>
      <c r="H953" s="10">
        <v>4804843616</v>
      </c>
      <c r="I953" s="9" t="s">
        <v>3777</v>
      </c>
      <c r="J953" s="9" t="s">
        <v>6432</v>
      </c>
      <c r="K953" s="9" t="s">
        <v>129</v>
      </c>
      <c r="L953" s="11" t="s">
        <v>2458</v>
      </c>
    </row>
    <row r="954" spans="1:12" ht="12.65" customHeight="1" x14ac:dyDescent="0.3">
      <c r="A954" s="9" t="s">
        <v>3773</v>
      </c>
      <c r="B954" s="9" t="s">
        <v>6433</v>
      </c>
      <c r="C954" s="9" t="s">
        <v>4433</v>
      </c>
      <c r="D954" s="9" t="s">
        <v>6417</v>
      </c>
      <c r="E954" s="9" t="s">
        <v>6418</v>
      </c>
      <c r="F954" s="9" t="str">
        <f t="shared" si="19"/>
        <v>Brian Haenel</v>
      </c>
      <c r="G954" s="9" t="s">
        <v>3769</v>
      </c>
      <c r="H954" s="10">
        <v>4804843616</v>
      </c>
      <c r="I954" s="9" t="s">
        <v>3777</v>
      </c>
      <c r="J954" s="9" t="s">
        <v>6434</v>
      </c>
      <c r="K954" s="9" t="s">
        <v>404</v>
      </c>
      <c r="L954" s="11" t="s">
        <v>3837</v>
      </c>
    </row>
    <row r="955" spans="1:12" ht="12.65" customHeight="1" x14ac:dyDescent="0.3">
      <c r="A955" s="9" t="s">
        <v>3773</v>
      </c>
      <c r="B955" s="9" t="s">
        <v>6435</v>
      </c>
      <c r="C955" s="9" t="s">
        <v>4433</v>
      </c>
      <c r="D955" s="9" t="s">
        <v>6417</v>
      </c>
      <c r="E955" s="9" t="s">
        <v>6418</v>
      </c>
      <c r="F955" s="9" t="str">
        <f t="shared" si="19"/>
        <v>Brian Haenel</v>
      </c>
      <c r="G955" s="9" t="s">
        <v>3769</v>
      </c>
      <c r="H955" s="10">
        <v>4804843616</v>
      </c>
      <c r="I955" s="9" t="s">
        <v>3777</v>
      </c>
      <c r="J955" s="9" t="s">
        <v>6424</v>
      </c>
      <c r="K955" s="9" t="s">
        <v>404</v>
      </c>
      <c r="L955" s="11" t="s">
        <v>3791</v>
      </c>
    </row>
    <row r="956" spans="1:12" ht="12.65" customHeight="1" x14ac:dyDescent="0.3">
      <c r="A956" s="9" t="s">
        <v>3773</v>
      </c>
      <c r="B956" s="9" t="s">
        <v>6436</v>
      </c>
      <c r="C956" s="9" t="s">
        <v>4433</v>
      </c>
      <c r="D956" s="9" t="s">
        <v>6417</v>
      </c>
      <c r="E956" s="9" t="s">
        <v>6418</v>
      </c>
      <c r="F956" s="9" t="str">
        <f t="shared" si="19"/>
        <v>Brian Haenel</v>
      </c>
      <c r="G956" s="9" t="s">
        <v>3769</v>
      </c>
      <c r="H956" s="10">
        <v>4804843616</v>
      </c>
      <c r="I956" s="9" t="s">
        <v>3777</v>
      </c>
      <c r="J956" s="9" t="s">
        <v>6437</v>
      </c>
      <c r="K956" s="9" t="s">
        <v>129</v>
      </c>
      <c r="L956" s="11" t="s">
        <v>2249</v>
      </c>
    </row>
    <row r="957" spans="1:12" ht="12.65" customHeight="1" x14ac:dyDescent="0.3">
      <c r="A957" s="9" t="s">
        <v>3773</v>
      </c>
      <c r="B957" s="9" t="s">
        <v>6438</v>
      </c>
      <c r="C957" s="9" t="s">
        <v>4433</v>
      </c>
      <c r="D957" s="9" t="s">
        <v>6417</v>
      </c>
      <c r="E957" s="9" t="s">
        <v>6418</v>
      </c>
      <c r="F957" s="9" t="str">
        <f t="shared" si="19"/>
        <v>Brian Haenel</v>
      </c>
      <c r="G957" s="9" t="s">
        <v>3769</v>
      </c>
      <c r="H957" s="10">
        <v>4804843616</v>
      </c>
      <c r="I957" s="9" t="s">
        <v>3777</v>
      </c>
      <c r="J957" s="9" t="s">
        <v>6439</v>
      </c>
      <c r="K957" s="9" t="s">
        <v>129</v>
      </c>
      <c r="L957" s="11" t="s">
        <v>3519</v>
      </c>
    </row>
    <row r="958" spans="1:12" ht="12.65" customHeight="1" x14ac:dyDescent="0.3">
      <c r="A958" s="9" t="s">
        <v>285</v>
      </c>
      <c r="B958" s="9" t="s">
        <v>6440</v>
      </c>
      <c r="C958" s="9" t="s">
        <v>4432</v>
      </c>
      <c r="D958" s="9" t="s">
        <v>4603</v>
      </c>
      <c r="E958" s="9" t="s">
        <v>5776</v>
      </c>
      <c r="F958" s="9" t="str">
        <f t="shared" si="19"/>
        <v>James Anderson</v>
      </c>
      <c r="G958" s="9" t="s">
        <v>836</v>
      </c>
      <c r="H958" s="10">
        <v>5204590115</v>
      </c>
      <c r="I958" s="9" t="s">
        <v>287</v>
      </c>
      <c r="J958" s="9" t="s">
        <v>288</v>
      </c>
      <c r="K958" s="9" t="s">
        <v>191</v>
      </c>
      <c r="L958" s="11">
        <v>85635</v>
      </c>
    </row>
    <row r="959" spans="1:12" ht="12.65" customHeight="1" x14ac:dyDescent="0.3">
      <c r="A959" s="9" t="s">
        <v>1284</v>
      </c>
      <c r="B959" s="9" t="s">
        <v>1285</v>
      </c>
      <c r="C959" s="9" t="s">
        <v>4432</v>
      </c>
      <c r="D959" s="9" t="s">
        <v>6441</v>
      </c>
      <c r="E959" s="9" t="s">
        <v>6442</v>
      </c>
      <c r="F959" s="9" t="str">
        <f t="shared" si="19"/>
        <v>Tammara Haas</v>
      </c>
      <c r="G959" s="9" t="s">
        <v>297</v>
      </c>
      <c r="H959" s="10">
        <v>4808889545</v>
      </c>
      <c r="I959" s="9" t="s">
        <v>1286</v>
      </c>
      <c r="J959" s="9" t="s">
        <v>6443</v>
      </c>
      <c r="K959" s="9" t="s">
        <v>420</v>
      </c>
      <c r="L959" s="11">
        <v>85142</v>
      </c>
    </row>
    <row r="960" spans="1:12" ht="12.65" customHeight="1" x14ac:dyDescent="0.3">
      <c r="A960" s="9" t="s">
        <v>6444</v>
      </c>
      <c r="B960" s="9" t="s">
        <v>6445</v>
      </c>
      <c r="C960" s="9" t="s">
        <v>4433</v>
      </c>
      <c r="D960" s="9" t="s">
        <v>6446</v>
      </c>
      <c r="E960" s="9" t="s">
        <v>6447</v>
      </c>
      <c r="F960" s="9" t="str">
        <f t="shared" si="19"/>
        <v>Tiffannee Bryant</v>
      </c>
      <c r="G960" s="9" t="s">
        <v>2584</v>
      </c>
      <c r="H960" s="10">
        <v>9286723536</v>
      </c>
      <c r="I960" s="9" t="s">
        <v>6448</v>
      </c>
      <c r="J960" s="9" t="s">
        <v>6449</v>
      </c>
      <c r="K960" s="9" t="s">
        <v>49</v>
      </c>
      <c r="L960" s="11" t="s">
        <v>6450</v>
      </c>
    </row>
    <row r="961" spans="1:12" ht="12.65" customHeight="1" x14ac:dyDescent="0.3">
      <c r="A961" s="9" t="s">
        <v>6444</v>
      </c>
      <c r="B961" s="9" t="s">
        <v>6451</v>
      </c>
      <c r="C961" s="9" t="s">
        <v>4433</v>
      </c>
      <c r="D961" s="9" t="s">
        <v>6446</v>
      </c>
      <c r="E961" s="9" t="s">
        <v>6447</v>
      </c>
      <c r="F961" s="9" t="str">
        <f t="shared" si="19"/>
        <v>Tiffannee Bryant</v>
      </c>
      <c r="G961" s="9" t="s">
        <v>2584</v>
      </c>
      <c r="H961" s="10">
        <v>9286723536</v>
      </c>
      <c r="I961" s="9" t="s">
        <v>6448</v>
      </c>
      <c r="J961" s="9" t="s">
        <v>6452</v>
      </c>
      <c r="K961" s="9" t="s">
        <v>49</v>
      </c>
      <c r="L961" s="11" t="s">
        <v>6450</v>
      </c>
    </row>
    <row r="962" spans="1:12" ht="12.65" customHeight="1" x14ac:dyDescent="0.3">
      <c r="A962" s="9" t="s">
        <v>3926</v>
      </c>
      <c r="B962" s="9" t="s">
        <v>3935</v>
      </c>
      <c r="C962" s="9" t="s">
        <v>4433</v>
      </c>
      <c r="D962" s="9" t="s">
        <v>6453</v>
      </c>
      <c r="E962" s="9" t="s">
        <v>6454</v>
      </c>
      <c r="F962" s="9" t="str">
        <f t="shared" si="19"/>
        <v>Ardessa Gilder</v>
      </c>
      <c r="G962" s="9" t="s">
        <v>1013</v>
      </c>
      <c r="H962" s="10">
        <v>6024373331</v>
      </c>
      <c r="I962" s="9" t="s">
        <v>6455</v>
      </c>
      <c r="J962" s="9" t="s">
        <v>6456</v>
      </c>
      <c r="K962" s="9" t="s">
        <v>129</v>
      </c>
      <c r="L962" s="11" t="s">
        <v>3629</v>
      </c>
    </row>
    <row r="963" spans="1:12" ht="12.65" customHeight="1" x14ac:dyDescent="0.3">
      <c r="A963" s="9" t="s">
        <v>3926</v>
      </c>
      <c r="B963" s="9" t="s">
        <v>3927</v>
      </c>
      <c r="C963" s="9" t="s">
        <v>4433</v>
      </c>
      <c r="D963" s="9" t="s">
        <v>6453</v>
      </c>
      <c r="E963" s="9" t="s">
        <v>6454</v>
      </c>
      <c r="F963" s="9" t="str">
        <f t="shared" si="19"/>
        <v>Ardessa Gilder</v>
      </c>
      <c r="G963" s="9" t="s">
        <v>1013</v>
      </c>
      <c r="H963" s="10">
        <v>6024373331</v>
      </c>
      <c r="I963" s="9" t="s">
        <v>6455</v>
      </c>
      <c r="J963" s="9" t="s">
        <v>6457</v>
      </c>
      <c r="K963" s="9" t="s">
        <v>401</v>
      </c>
      <c r="L963" s="11" t="s">
        <v>2081</v>
      </c>
    </row>
    <row r="964" spans="1:12" ht="12.65" customHeight="1" x14ac:dyDescent="0.3">
      <c r="A964" s="9" t="s">
        <v>3926</v>
      </c>
      <c r="B964" s="9" t="s">
        <v>3933</v>
      </c>
      <c r="C964" s="9" t="s">
        <v>4433</v>
      </c>
      <c r="D964" s="9" t="s">
        <v>6453</v>
      </c>
      <c r="E964" s="9" t="s">
        <v>6454</v>
      </c>
      <c r="F964" s="9" t="str">
        <f t="shared" si="19"/>
        <v>Ardessa Gilder</v>
      </c>
      <c r="G964" s="9" t="s">
        <v>1013</v>
      </c>
      <c r="H964" s="10">
        <v>6024373331</v>
      </c>
      <c r="I964" s="9" t="s">
        <v>6455</v>
      </c>
      <c r="J964" s="9" t="s">
        <v>3934</v>
      </c>
      <c r="K964" s="9" t="s">
        <v>401</v>
      </c>
      <c r="L964" s="11" t="s">
        <v>2066</v>
      </c>
    </row>
    <row r="965" spans="1:12" ht="12.65" customHeight="1" x14ac:dyDescent="0.3">
      <c r="A965" s="9" t="s">
        <v>3926</v>
      </c>
      <c r="B965" s="9" t="s">
        <v>3943</v>
      </c>
      <c r="C965" s="9" t="s">
        <v>4433</v>
      </c>
      <c r="D965" s="9" t="s">
        <v>6453</v>
      </c>
      <c r="E965" s="9" t="s">
        <v>6454</v>
      </c>
      <c r="F965" s="9" t="str">
        <f t="shared" si="19"/>
        <v>Ardessa Gilder</v>
      </c>
      <c r="G965" s="9" t="s">
        <v>1013</v>
      </c>
      <c r="H965" s="10">
        <v>6024373331</v>
      </c>
      <c r="I965" s="9" t="s">
        <v>6455</v>
      </c>
      <c r="J965" s="9" t="s">
        <v>6457</v>
      </c>
      <c r="K965" s="9" t="s">
        <v>401</v>
      </c>
      <c r="L965" s="11" t="s">
        <v>2081</v>
      </c>
    </row>
    <row r="966" spans="1:12" ht="12.65" customHeight="1" x14ac:dyDescent="0.3">
      <c r="A966" s="9" t="s">
        <v>3926</v>
      </c>
      <c r="B966" s="9" t="s">
        <v>3937</v>
      </c>
      <c r="C966" s="9" t="s">
        <v>4433</v>
      </c>
      <c r="D966" s="9" t="s">
        <v>6453</v>
      </c>
      <c r="E966" s="9" t="s">
        <v>6454</v>
      </c>
      <c r="F966" s="9" t="str">
        <f t="shared" si="19"/>
        <v>Ardessa Gilder</v>
      </c>
      <c r="G966" s="9" t="s">
        <v>1013</v>
      </c>
      <c r="H966" s="10">
        <v>6024373331</v>
      </c>
      <c r="I966" s="9" t="s">
        <v>6455</v>
      </c>
      <c r="J966" s="9" t="s">
        <v>6458</v>
      </c>
      <c r="K966" s="9" t="s">
        <v>129</v>
      </c>
      <c r="L966" s="11" t="s">
        <v>3629</v>
      </c>
    </row>
    <row r="967" spans="1:12" ht="12.65" customHeight="1" x14ac:dyDescent="0.3">
      <c r="A967" s="9" t="s">
        <v>3926</v>
      </c>
      <c r="B967" s="9" t="s">
        <v>3941</v>
      </c>
      <c r="C967" s="9" t="s">
        <v>4433</v>
      </c>
      <c r="D967" s="9" t="s">
        <v>6453</v>
      </c>
      <c r="E967" s="9" t="s">
        <v>6454</v>
      </c>
      <c r="F967" s="9" t="str">
        <f t="shared" ref="F967:F1030" si="20">D967&amp;" "&amp;E967</f>
        <v>Ardessa Gilder</v>
      </c>
      <c r="G967" s="9" t="s">
        <v>1013</v>
      </c>
      <c r="H967" s="10">
        <v>6024373331</v>
      </c>
      <c r="I967" s="9" t="s">
        <v>6455</v>
      </c>
      <c r="J967" s="9" t="s">
        <v>6459</v>
      </c>
      <c r="K967" s="9" t="s">
        <v>129</v>
      </c>
      <c r="L967" s="11" t="s">
        <v>3629</v>
      </c>
    </row>
    <row r="968" spans="1:12" ht="12.65" customHeight="1" x14ac:dyDescent="0.3">
      <c r="A968" s="9" t="s">
        <v>911</v>
      </c>
      <c r="B968" s="9" t="s">
        <v>912</v>
      </c>
      <c r="C968" s="9" t="s">
        <v>4432</v>
      </c>
      <c r="D968" s="9" t="s">
        <v>4952</v>
      </c>
      <c r="E968" s="9" t="s">
        <v>6460</v>
      </c>
      <c r="F968" s="9" t="str">
        <f t="shared" si="20"/>
        <v>Jo Clute</v>
      </c>
      <c r="G968" s="9" t="s">
        <v>480</v>
      </c>
      <c r="H968" s="10">
        <v>6024822230</v>
      </c>
      <c r="I968" s="9" t="s">
        <v>913</v>
      </c>
      <c r="J968" s="9" t="s">
        <v>6461</v>
      </c>
      <c r="K968" s="9" t="s">
        <v>129</v>
      </c>
      <c r="L968" s="11">
        <v>85032</v>
      </c>
    </row>
    <row r="969" spans="1:12" ht="12.65" customHeight="1" x14ac:dyDescent="0.3">
      <c r="A969" s="9" t="s">
        <v>754</v>
      </c>
      <c r="B969" s="9" t="s">
        <v>6462</v>
      </c>
      <c r="C969" s="9" t="s">
        <v>4432</v>
      </c>
      <c r="D969" s="9" t="s">
        <v>5073</v>
      </c>
      <c r="E969" s="9" t="s">
        <v>6463</v>
      </c>
      <c r="F969" s="9" t="str">
        <f t="shared" si="20"/>
        <v>Kensey Gabbard</v>
      </c>
      <c r="G969" s="9" t="s">
        <v>480</v>
      </c>
      <c r="H969" s="10">
        <v>6239867107</v>
      </c>
      <c r="I969" s="9" t="s">
        <v>6464</v>
      </c>
      <c r="J969" s="9" t="s">
        <v>755</v>
      </c>
      <c r="K969" s="9" t="s">
        <v>129</v>
      </c>
      <c r="L969" s="11">
        <v>85032</v>
      </c>
    </row>
    <row r="970" spans="1:12" ht="12.65" customHeight="1" x14ac:dyDescent="0.3">
      <c r="A970" s="9" t="s">
        <v>6465</v>
      </c>
      <c r="B970" s="9" t="s">
        <v>6466</v>
      </c>
      <c r="C970" s="9" t="s">
        <v>4432</v>
      </c>
      <c r="D970" s="9" t="s">
        <v>6467</v>
      </c>
      <c r="E970" s="9" t="s">
        <v>4739</v>
      </c>
      <c r="F970" s="9" t="str">
        <f t="shared" si="20"/>
        <v>Juan Ramirez</v>
      </c>
      <c r="G970" s="9" t="s">
        <v>297</v>
      </c>
      <c r="H970" s="10">
        <v>5204019700</v>
      </c>
      <c r="I970" s="9" t="s">
        <v>6468</v>
      </c>
      <c r="J970" s="9" t="s">
        <v>6469</v>
      </c>
      <c r="K970" s="9" t="s">
        <v>18</v>
      </c>
      <c r="L970" s="11">
        <v>85710</v>
      </c>
    </row>
    <row r="971" spans="1:12" ht="12.65" customHeight="1" x14ac:dyDescent="0.3">
      <c r="A971" s="9" t="s">
        <v>375</v>
      </c>
      <c r="B971" s="9" t="s">
        <v>376</v>
      </c>
      <c r="C971" s="9" t="s">
        <v>4436</v>
      </c>
      <c r="D971" s="9" t="s">
        <v>6470</v>
      </c>
      <c r="E971" s="9" t="s">
        <v>6471</v>
      </c>
      <c r="F971" s="9" t="str">
        <f t="shared" si="20"/>
        <v>Dahlia Olloren</v>
      </c>
      <c r="G971" s="9" t="s">
        <v>377</v>
      </c>
      <c r="H971" s="10">
        <v>6025704507</v>
      </c>
      <c r="I971" s="9" t="s">
        <v>396</v>
      </c>
      <c r="J971" s="9" t="s">
        <v>378</v>
      </c>
      <c r="K971" s="9" t="s">
        <v>129</v>
      </c>
      <c r="L971" s="11">
        <v>85022</v>
      </c>
    </row>
    <row r="972" spans="1:12" ht="12.65" customHeight="1" x14ac:dyDescent="0.3">
      <c r="A972" s="9" t="s">
        <v>375</v>
      </c>
      <c r="B972" s="9" t="s">
        <v>379</v>
      </c>
      <c r="C972" s="9" t="s">
        <v>4436</v>
      </c>
      <c r="D972" s="9" t="s">
        <v>4492</v>
      </c>
      <c r="E972" s="9" t="s">
        <v>6472</v>
      </c>
      <c r="F972" s="9" t="str">
        <f t="shared" si="20"/>
        <v>Laura Simmons</v>
      </c>
      <c r="G972" s="9" t="s">
        <v>377</v>
      </c>
      <c r="H972" s="10">
        <v>6023807507</v>
      </c>
      <c r="I972" s="9" t="s">
        <v>6473</v>
      </c>
      <c r="J972" s="9" t="s">
        <v>6474</v>
      </c>
      <c r="K972" s="9" t="s">
        <v>129</v>
      </c>
      <c r="L972" s="11">
        <v>85008</v>
      </c>
    </row>
    <row r="973" spans="1:12" ht="12.65" customHeight="1" x14ac:dyDescent="0.3">
      <c r="A973" s="9" t="s">
        <v>375</v>
      </c>
      <c r="B973" s="9" t="s">
        <v>6475</v>
      </c>
      <c r="C973" s="9" t="s">
        <v>4436</v>
      </c>
      <c r="D973" s="9" t="s">
        <v>6476</v>
      </c>
      <c r="E973" s="9" t="s">
        <v>4480</v>
      </c>
      <c r="F973" s="9" t="str">
        <f t="shared" si="20"/>
        <v>Jorge Sanchez</v>
      </c>
      <c r="G973" s="9" t="s">
        <v>377</v>
      </c>
      <c r="H973" s="10">
        <v>6027068467</v>
      </c>
      <c r="I973" s="9" t="s">
        <v>6477</v>
      </c>
      <c r="J973" s="9" t="s">
        <v>6478</v>
      </c>
      <c r="K973" s="9" t="s">
        <v>129</v>
      </c>
      <c r="L973" s="11">
        <v>85014</v>
      </c>
    </row>
    <row r="974" spans="1:12" ht="12.65" customHeight="1" x14ac:dyDescent="0.3">
      <c r="A974" s="9" t="s">
        <v>375</v>
      </c>
      <c r="B974" s="9" t="s">
        <v>380</v>
      </c>
      <c r="C974" s="9" t="s">
        <v>4436</v>
      </c>
      <c r="D974" s="9" t="s">
        <v>6479</v>
      </c>
      <c r="E974" s="9" t="s">
        <v>6480</v>
      </c>
      <c r="F974" s="9" t="str">
        <f t="shared" si="20"/>
        <v>Brendt Blevins</v>
      </c>
      <c r="G974" s="9" t="s">
        <v>377</v>
      </c>
      <c r="H974" s="10">
        <v>6237075043</v>
      </c>
      <c r="I974" s="9" t="s">
        <v>384</v>
      </c>
      <c r="J974" s="9" t="s">
        <v>6481</v>
      </c>
      <c r="K974" s="9" t="s">
        <v>129</v>
      </c>
      <c r="L974" s="11">
        <v>85008</v>
      </c>
    </row>
    <row r="975" spans="1:12" ht="12.65" customHeight="1" x14ac:dyDescent="0.3">
      <c r="A975" s="9" t="s">
        <v>375</v>
      </c>
      <c r="B975" s="9" t="s">
        <v>382</v>
      </c>
      <c r="C975" s="9" t="s">
        <v>4436</v>
      </c>
      <c r="D975" s="9" t="s">
        <v>6482</v>
      </c>
      <c r="E975" s="9" t="s">
        <v>6483</v>
      </c>
      <c r="F975" s="9" t="str">
        <f t="shared" si="20"/>
        <v>Alfonso Fraire</v>
      </c>
      <c r="G975" s="9" t="s">
        <v>377</v>
      </c>
      <c r="H975" s="10">
        <v>6027750442</v>
      </c>
      <c r="I975" s="9" t="s">
        <v>6484</v>
      </c>
      <c r="J975" s="9" t="s">
        <v>6485</v>
      </c>
      <c r="K975" s="9" t="s">
        <v>129</v>
      </c>
      <c r="L975" s="11">
        <v>85008</v>
      </c>
    </row>
    <row r="976" spans="1:12" ht="12.65" customHeight="1" x14ac:dyDescent="0.3">
      <c r="A976" s="9" t="s">
        <v>375</v>
      </c>
      <c r="B976" s="9" t="s">
        <v>383</v>
      </c>
      <c r="C976" s="9" t="s">
        <v>4436</v>
      </c>
      <c r="D976" s="9" t="s">
        <v>4924</v>
      </c>
      <c r="E976" s="9" t="s">
        <v>6486</v>
      </c>
      <c r="F976" s="9" t="str">
        <f t="shared" si="20"/>
        <v>Brittany Wright</v>
      </c>
      <c r="G976" s="9" t="s">
        <v>377</v>
      </c>
      <c r="H976" s="10">
        <v>6232195127</v>
      </c>
      <c r="I976" s="9" t="s">
        <v>381</v>
      </c>
      <c r="J976" s="9" t="s">
        <v>6487</v>
      </c>
      <c r="K976" s="9" t="s">
        <v>129</v>
      </c>
      <c r="L976" s="11">
        <v>85008</v>
      </c>
    </row>
    <row r="977" spans="1:12" ht="12.65" customHeight="1" x14ac:dyDescent="0.3">
      <c r="A977" s="9" t="s">
        <v>375</v>
      </c>
      <c r="B977" s="9" t="s">
        <v>385</v>
      </c>
      <c r="C977" s="9" t="s">
        <v>4436</v>
      </c>
      <c r="D977" s="9" t="s">
        <v>4924</v>
      </c>
      <c r="E977" s="9" t="s">
        <v>6486</v>
      </c>
      <c r="F977" s="9" t="str">
        <f t="shared" si="20"/>
        <v>Brittany Wright</v>
      </c>
      <c r="G977" s="9" t="s">
        <v>377</v>
      </c>
      <c r="H977" s="10">
        <v>6027759272</v>
      </c>
      <c r="I977" s="9" t="s">
        <v>381</v>
      </c>
      <c r="J977" s="9" t="s">
        <v>386</v>
      </c>
      <c r="K977" s="9" t="s">
        <v>129</v>
      </c>
      <c r="L977" s="11">
        <v>85018</v>
      </c>
    </row>
    <row r="978" spans="1:12" ht="12.65" customHeight="1" x14ac:dyDescent="0.3">
      <c r="A978" s="9" t="s">
        <v>375</v>
      </c>
      <c r="B978" s="9" t="s">
        <v>387</v>
      </c>
      <c r="C978" s="9" t="s">
        <v>4436</v>
      </c>
      <c r="D978" s="9" t="s">
        <v>6470</v>
      </c>
      <c r="E978" s="9" t="s">
        <v>6471</v>
      </c>
      <c r="F978" s="9" t="str">
        <f t="shared" si="20"/>
        <v>Dahlia Olloren</v>
      </c>
      <c r="G978" s="9" t="s">
        <v>377</v>
      </c>
      <c r="H978" s="10">
        <v>6025704507</v>
      </c>
      <c r="I978" s="9" t="s">
        <v>396</v>
      </c>
      <c r="J978" s="9" t="s">
        <v>388</v>
      </c>
      <c r="K978" s="9" t="s">
        <v>129</v>
      </c>
      <c r="L978" s="11">
        <v>85032</v>
      </c>
    </row>
    <row r="979" spans="1:12" ht="12.65" customHeight="1" x14ac:dyDescent="0.3">
      <c r="A979" s="9" t="s">
        <v>375</v>
      </c>
      <c r="B979" s="9" t="s">
        <v>389</v>
      </c>
      <c r="C979" s="9" t="s">
        <v>4436</v>
      </c>
      <c r="D979" s="9" t="s">
        <v>6476</v>
      </c>
      <c r="E979" s="9" t="s">
        <v>4480</v>
      </c>
      <c r="F979" s="9" t="str">
        <f t="shared" si="20"/>
        <v>Jorge Sanchez</v>
      </c>
      <c r="G979" s="9" t="s">
        <v>377</v>
      </c>
      <c r="H979" s="10">
        <v>6025704507</v>
      </c>
      <c r="I979" s="9" t="s">
        <v>6477</v>
      </c>
      <c r="J979" s="9" t="s">
        <v>6488</v>
      </c>
      <c r="K979" s="9" t="s">
        <v>129</v>
      </c>
      <c r="L979" s="11">
        <v>85013</v>
      </c>
    </row>
    <row r="980" spans="1:12" ht="12.65" customHeight="1" x14ac:dyDescent="0.3">
      <c r="A980" s="9" t="s">
        <v>375</v>
      </c>
      <c r="B980" s="9" t="s">
        <v>390</v>
      </c>
      <c r="C980" s="9" t="s">
        <v>4436</v>
      </c>
      <c r="D980" s="9" t="s">
        <v>6479</v>
      </c>
      <c r="E980" s="9" t="s">
        <v>6480</v>
      </c>
      <c r="F980" s="9" t="str">
        <f t="shared" si="20"/>
        <v>Brendt Blevins</v>
      </c>
      <c r="G980" s="9" t="s">
        <v>377</v>
      </c>
      <c r="H980" s="10">
        <v>6027368509</v>
      </c>
      <c r="I980" s="9" t="s">
        <v>384</v>
      </c>
      <c r="J980" s="9" t="s">
        <v>6489</v>
      </c>
      <c r="K980" s="9" t="s">
        <v>129</v>
      </c>
      <c r="L980" s="11">
        <v>85008</v>
      </c>
    </row>
    <row r="981" spans="1:12" ht="12.65" customHeight="1" x14ac:dyDescent="0.3">
      <c r="A981" s="9" t="s">
        <v>375</v>
      </c>
      <c r="B981" s="9" t="s">
        <v>391</v>
      </c>
      <c r="C981" s="9" t="s">
        <v>4436</v>
      </c>
      <c r="D981" s="9" t="s">
        <v>4924</v>
      </c>
      <c r="E981" s="9" t="s">
        <v>6486</v>
      </c>
      <c r="F981" s="9" t="str">
        <f t="shared" si="20"/>
        <v>Brittany Wright</v>
      </c>
      <c r="G981" s="9" t="s">
        <v>377</v>
      </c>
      <c r="H981" s="10">
        <v>6027759272</v>
      </c>
      <c r="I981" s="9" t="s">
        <v>392</v>
      </c>
      <c r="J981" s="9" t="s">
        <v>6490</v>
      </c>
      <c r="K981" s="9" t="s">
        <v>129</v>
      </c>
      <c r="L981" s="11">
        <v>85006</v>
      </c>
    </row>
    <row r="982" spans="1:12" ht="12.65" customHeight="1" x14ac:dyDescent="0.3">
      <c r="A982" s="9" t="s">
        <v>375</v>
      </c>
      <c r="B982" s="9" t="s">
        <v>393</v>
      </c>
      <c r="C982" s="9" t="s">
        <v>4436</v>
      </c>
      <c r="D982" s="9" t="s">
        <v>6491</v>
      </c>
      <c r="E982" s="9" t="s">
        <v>6126</v>
      </c>
      <c r="F982" s="9" t="str">
        <f t="shared" si="20"/>
        <v>Aysia Valdez</v>
      </c>
      <c r="G982" s="9" t="s">
        <v>377</v>
      </c>
      <c r="H982" s="10">
        <v>6027933655</v>
      </c>
      <c r="I982" s="9" t="s">
        <v>6492</v>
      </c>
      <c r="J982" s="9" t="s">
        <v>394</v>
      </c>
      <c r="K982" s="9" t="s">
        <v>129</v>
      </c>
      <c r="L982" s="11">
        <v>85014</v>
      </c>
    </row>
    <row r="983" spans="1:12" ht="12.65" customHeight="1" x14ac:dyDescent="0.3">
      <c r="A983" s="9" t="s">
        <v>375</v>
      </c>
      <c r="B983" s="9" t="s">
        <v>395</v>
      </c>
      <c r="C983" s="9" t="s">
        <v>4436</v>
      </c>
      <c r="D983" s="9" t="s">
        <v>6493</v>
      </c>
      <c r="E983" s="9" t="s">
        <v>5203</v>
      </c>
      <c r="F983" s="9" t="str">
        <f t="shared" si="20"/>
        <v>Sabina Torres</v>
      </c>
      <c r="G983" s="9" t="s">
        <v>377</v>
      </c>
      <c r="H983" s="10">
        <v>6028155877</v>
      </c>
      <c r="I983" s="9" t="s">
        <v>6494</v>
      </c>
      <c r="J983" s="9" t="s">
        <v>397</v>
      </c>
      <c r="K983" s="9" t="s">
        <v>129</v>
      </c>
      <c r="L983" s="11">
        <v>85013</v>
      </c>
    </row>
    <row r="984" spans="1:12" ht="12.65" customHeight="1" x14ac:dyDescent="0.3">
      <c r="A984" s="9" t="s">
        <v>375</v>
      </c>
      <c r="B984" s="9" t="s">
        <v>6495</v>
      </c>
      <c r="C984" s="9" t="s">
        <v>4436</v>
      </c>
      <c r="D984" s="9" t="s">
        <v>6470</v>
      </c>
      <c r="E984" s="9" t="s">
        <v>6471</v>
      </c>
      <c r="F984" s="9" t="str">
        <f t="shared" si="20"/>
        <v>Dahlia Olloren</v>
      </c>
      <c r="G984" s="9" t="s">
        <v>377</v>
      </c>
      <c r="H984" s="10">
        <v>6025704507</v>
      </c>
      <c r="I984" s="9" t="s">
        <v>396</v>
      </c>
      <c r="J984" s="9" t="s">
        <v>6496</v>
      </c>
      <c r="K984" s="9" t="s">
        <v>129</v>
      </c>
      <c r="L984" s="11">
        <v>85032</v>
      </c>
    </row>
    <row r="985" spans="1:12" ht="12.65" customHeight="1" x14ac:dyDescent="0.3">
      <c r="A985" s="9" t="s">
        <v>375</v>
      </c>
      <c r="B985" s="9" t="s">
        <v>398</v>
      </c>
      <c r="C985" s="9" t="s">
        <v>4436</v>
      </c>
      <c r="D985" s="9" t="s">
        <v>6497</v>
      </c>
      <c r="E985" s="9" t="s">
        <v>6498</v>
      </c>
      <c r="F985" s="9" t="str">
        <f t="shared" si="20"/>
        <v>Keri Flethers</v>
      </c>
      <c r="G985" s="9" t="s">
        <v>377</v>
      </c>
      <c r="H985" s="10">
        <v>6023495878</v>
      </c>
      <c r="I985" s="9" t="s">
        <v>6499</v>
      </c>
      <c r="J985" s="9" t="s">
        <v>6500</v>
      </c>
      <c r="K985" s="9" t="s">
        <v>129</v>
      </c>
      <c r="L985" s="11">
        <v>85008</v>
      </c>
    </row>
    <row r="986" spans="1:12" ht="12.65" customHeight="1" x14ac:dyDescent="0.3">
      <c r="A986" s="9" t="s">
        <v>375</v>
      </c>
      <c r="B986" s="9" t="s">
        <v>6501</v>
      </c>
      <c r="C986" s="9" t="s">
        <v>4436</v>
      </c>
      <c r="D986" s="9" t="s">
        <v>6479</v>
      </c>
      <c r="E986" s="9" t="s">
        <v>6480</v>
      </c>
      <c r="F986" s="9" t="str">
        <f t="shared" si="20"/>
        <v>Brendt Blevins</v>
      </c>
      <c r="G986" s="9" t="s">
        <v>377</v>
      </c>
      <c r="H986" s="10">
        <v>6027368509</v>
      </c>
      <c r="I986" s="9" t="s">
        <v>384</v>
      </c>
      <c r="J986" s="9" t="s">
        <v>6502</v>
      </c>
      <c r="K986" s="9" t="s">
        <v>129</v>
      </c>
      <c r="L986" s="11">
        <v>85016</v>
      </c>
    </row>
    <row r="987" spans="1:12" ht="12.65" customHeight="1" x14ac:dyDescent="0.3">
      <c r="A987" s="9" t="s">
        <v>375</v>
      </c>
      <c r="B987" s="9" t="s">
        <v>6503</v>
      </c>
      <c r="C987" s="9" t="s">
        <v>4436</v>
      </c>
      <c r="D987" s="9" t="s">
        <v>6476</v>
      </c>
      <c r="E987" s="9" t="s">
        <v>4480</v>
      </c>
      <c r="F987" s="9" t="str">
        <f t="shared" si="20"/>
        <v>Jorge Sanchez</v>
      </c>
      <c r="G987" s="9" t="s">
        <v>377</v>
      </c>
      <c r="H987" s="10">
        <v>6027068467</v>
      </c>
      <c r="I987" s="9" t="s">
        <v>6477</v>
      </c>
      <c r="J987" s="9" t="s">
        <v>6504</v>
      </c>
      <c r="K987" s="9" t="s">
        <v>129</v>
      </c>
      <c r="L987" s="11">
        <v>85015</v>
      </c>
    </row>
    <row r="988" spans="1:12" ht="12.65" customHeight="1" x14ac:dyDescent="0.3">
      <c r="A988" s="9" t="s">
        <v>375</v>
      </c>
      <c r="B988" s="9" t="s">
        <v>399</v>
      </c>
      <c r="C988" s="9" t="s">
        <v>4436</v>
      </c>
      <c r="D988" s="9" t="s">
        <v>6505</v>
      </c>
      <c r="E988" s="9" t="s">
        <v>5742</v>
      </c>
      <c r="F988" s="9" t="str">
        <f t="shared" si="20"/>
        <v>Kristen Johnson</v>
      </c>
      <c r="G988" s="9" t="s">
        <v>377</v>
      </c>
      <c r="H988" s="10">
        <v>6028454186</v>
      </c>
      <c r="I988" s="9" t="s">
        <v>400</v>
      </c>
      <c r="J988" s="9" t="s">
        <v>6506</v>
      </c>
      <c r="K988" s="9" t="s">
        <v>129</v>
      </c>
      <c r="L988" s="11">
        <v>85008</v>
      </c>
    </row>
    <row r="989" spans="1:12" ht="12.65" customHeight="1" x14ac:dyDescent="0.3">
      <c r="A989" s="9" t="s">
        <v>375</v>
      </c>
      <c r="B989" s="9" t="s">
        <v>6507</v>
      </c>
      <c r="C989" s="9" t="s">
        <v>4436</v>
      </c>
      <c r="D989" s="9" t="s">
        <v>6491</v>
      </c>
      <c r="E989" s="9" t="s">
        <v>6126</v>
      </c>
      <c r="F989" s="9" t="str">
        <f t="shared" si="20"/>
        <v>Aysia Valdez</v>
      </c>
      <c r="G989" s="9" t="s">
        <v>6508</v>
      </c>
      <c r="H989" s="10">
        <v>6027933655</v>
      </c>
      <c r="I989" s="9" t="s">
        <v>6492</v>
      </c>
      <c r="J989" s="9" t="s">
        <v>6509</v>
      </c>
      <c r="K989" s="9" t="s">
        <v>129</v>
      </c>
      <c r="L989" s="11">
        <v>85015</v>
      </c>
    </row>
    <row r="990" spans="1:12" ht="12.65" customHeight="1" x14ac:dyDescent="0.3">
      <c r="A990" s="9" t="s">
        <v>6510</v>
      </c>
      <c r="B990" s="9" t="s">
        <v>6511</v>
      </c>
      <c r="C990" s="9" t="s">
        <v>4433</v>
      </c>
      <c r="D990" s="9" t="s">
        <v>5357</v>
      </c>
      <c r="E990" s="9" t="s">
        <v>6512</v>
      </c>
      <c r="F990" s="9" t="str">
        <f t="shared" si="20"/>
        <v>Jennifer Lopshire</v>
      </c>
      <c r="G990" s="9" t="s">
        <v>2584</v>
      </c>
      <c r="H990" s="10">
        <v>5207204781</v>
      </c>
      <c r="I990" s="9" t="s">
        <v>6513</v>
      </c>
      <c r="J990" s="9" t="s">
        <v>6514</v>
      </c>
      <c r="K990" s="9" t="s">
        <v>6515</v>
      </c>
      <c r="L990" s="11" t="s">
        <v>6516</v>
      </c>
    </row>
    <row r="991" spans="1:12" ht="12.65" customHeight="1" x14ac:dyDescent="0.3">
      <c r="A991" s="9" t="s">
        <v>584</v>
      </c>
      <c r="B991" s="9" t="s">
        <v>6517</v>
      </c>
      <c r="C991" s="9" t="s">
        <v>4432</v>
      </c>
      <c r="D991" s="9" t="s">
        <v>6518</v>
      </c>
      <c r="E991" s="9" t="s">
        <v>4942</v>
      </c>
      <c r="F991" s="9" t="str">
        <f t="shared" si="20"/>
        <v>Terri Reynolds</v>
      </c>
      <c r="G991" s="9" t="s">
        <v>297</v>
      </c>
      <c r="H991" s="10">
        <v>5203257556</v>
      </c>
      <c r="I991" s="9" t="s">
        <v>585</v>
      </c>
      <c r="J991" s="9" t="s">
        <v>586</v>
      </c>
      <c r="K991" s="9" t="s">
        <v>18</v>
      </c>
      <c r="L991" s="11">
        <v>85719</v>
      </c>
    </row>
    <row r="992" spans="1:12" ht="12.65" customHeight="1" x14ac:dyDescent="0.3">
      <c r="A992" s="9" t="s">
        <v>985</v>
      </c>
      <c r="B992" s="9" t="s">
        <v>2476</v>
      </c>
      <c r="C992" s="9" t="s">
        <v>4433</v>
      </c>
      <c r="D992" s="9" t="s">
        <v>6519</v>
      </c>
      <c r="E992" s="9" t="s">
        <v>6520</v>
      </c>
      <c r="F992" s="9" t="str">
        <f t="shared" si="20"/>
        <v>Shabnam Ta'ati</v>
      </c>
      <c r="G992" s="9" t="s">
        <v>987</v>
      </c>
      <c r="H992" s="10">
        <v>6022060099</v>
      </c>
      <c r="I992" s="9" t="s">
        <v>6521</v>
      </c>
      <c r="J992" s="9" t="s">
        <v>6522</v>
      </c>
      <c r="K992" s="9" t="s">
        <v>56</v>
      </c>
      <c r="L992" s="11">
        <v>86004</v>
      </c>
    </row>
    <row r="993" spans="1:12" ht="12.65" customHeight="1" x14ac:dyDescent="0.3">
      <c r="A993" s="9" t="s">
        <v>985</v>
      </c>
      <c r="B993" s="9" t="s">
        <v>986</v>
      </c>
      <c r="C993" s="9" t="s">
        <v>4433</v>
      </c>
      <c r="D993" s="9" t="s">
        <v>6523</v>
      </c>
      <c r="E993" s="9" t="s">
        <v>6524</v>
      </c>
      <c r="F993" s="9" t="str">
        <f t="shared" si="20"/>
        <v>Heather Windham</v>
      </c>
      <c r="G993" s="9" t="s">
        <v>987</v>
      </c>
      <c r="H993" s="10">
        <v>9282255356</v>
      </c>
      <c r="I993" s="9" t="s">
        <v>6525</v>
      </c>
      <c r="J993" s="9" t="s">
        <v>6526</v>
      </c>
      <c r="K993" s="9" t="s">
        <v>72</v>
      </c>
      <c r="L993" s="11">
        <v>86046</v>
      </c>
    </row>
    <row r="994" spans="1:12" ht="12.65" customHeight="1" x14ac:dyDescent="0.3">
      <c r="A994" s="9" t="s">
        <v>985</v>
      </c>
      <c r="B994" s="9" t="s">
        <v>3397</v>
      </c>
      <c r="C994" s="9" t="s">
        <v>4433</v>
      </c>
      <c r="D994" s="9" t="s">
        <v>6527</v>
      </c>
      <c r="E994" s="9" t="s">
        <v>6528</v>
      </c>
      <c r="F994" s="9" t="str">
        <f t="shared" si="20"/>
        <v>Fallon Williamson</v>
      </c>
      <c r="G994" s="9" t="s">
        <v>987</v>
      </c>
      <c r="H994" s="10">
        <v>6233496334</v>
      </c>
      <c r="I994" s="9" t="s">
        <v>6529</v>
      </c>
      <c r="J994" s="9" t="s">
        <v>6530</v>
      </c>
      <c r="K994" s="9" t="s">
        <v>330</v>
      </c>
      <c r="L994" s="11">
        <v>85326</v>
      </c>
    </row>
    <row r="995" spans="1:12" ht="12.65" customHeight="1" x14ac:dyDescent="0.3">
      <c r="A995" s="9" t="s">
        <v>985</v>
      </c>
      <c r="B995" s="9" t="s">
        <v>988</v>
      </c>
      <c r="C995" s="9" t="s">
        <v>4433</v>
      </c>
      <c r="D995" s="9" t="s">
        <v>6395</v>
      </c>
      <c r="E995" s="9" t="s">
        <v>6531</v>
      </c>
      <c r="F995" s="9" t="str">
        <f t="shared" si="20"/>
        <v>Stacey Alejo</v>
      </c>
      <c r="G995" s="9" t="s">
        <v>965</v>
      </c>
      <c r="H995" s="10">
        <v>6024492400</v>
      </c>
      <c r="I995" s="9" t="s">
        <v>6532</v>
      </c>
      <c r="J995" s="9" t="s">
        <v>989</v>
      </c>
      <c r="K995" s="9" t="s">
        <v>129</v>
      </c>
      <c r="L995" s="11">
        <v>85032</v>
      </c>
    </row>
    <row r="996" spans="1:12" ht="12.65" customHeight="1" x14ac:dyDescent="0.3">
      <c r="A996" s="9" t="s">
        <v>985</v>
      </c>
      <c r="B996" s="9" t="s">
        <v>3222</v>
      </c>
      <c r="C996" s="9" t="s">
        <v>4433</v>
      </c>
      <c r="D996" s="9" t="s">
        <v>5833</v>
      </c>
      <c r="E996" s="9" t="s">
        <v>6533</v>
      </c>
      <c r="F996" s="9" t="str">
        <f t="shared" si="20"/>
        <v>Tami Taylor</v>
      </c>
      <c r="G996" s="9" t="s">
        <v>987</v>
      </c>
      <c r="H996" s="10">
        <v>6024495215</v>
      </c>
      <c r="I996" s="9" t="s">
        <v>6534</v>
      </c>
      <c r="J996" s="9" t="s">
        <v>6535</v>
      </c>
      <c r="K996" s="9" t="s">
        <v>129</v>
      </c>
      <c r="L996" s="11">
        <v>85024</v>
      </c>
    </row>
    <row r="997" spans="1:12" ht="12.65" customHeight="1" x14ac:dyDescent="0.3">
      <c r="A997" s="9" t="s">
        <v>985</v>
      </c>
      <c r="B997" s="9" t="s">
        <v>990</v>
      </c>
      <c r="C997" s="9" t="s">
        <v>4433</v>
      </c>
      <c r="D997" s="9" t="s">
        <v>6505</v>
      </c>
      <c r="E997" s="9" t="s">
        <v>6536</v>
      </c>
      <c r="F997" s="9" t="str">
        <f t="shared" si="20"/>
        <v>Kristen Jarhman</v>
      </c>
      <c r="G997" s="9" t="s">
        <v>987</v>
      </c>
      <c r="H997" s="10">
        <v>6028752553</v>
      </c>
      <c r="I997" s="9" t="s">
        <v>6537</v>
      </c>
      <c r="J997" s="9" t="s">
        <v>6538</v>
      </c>
      <c r="K997" s="9" t="s">
        <v>129</v>
      </c>
      <c r="L997" s="11">
        <v>85009</v>
      </c>
    </row>
    <row r="998" spans="1:12" ht="12.65" customHeight="1" x14ac:dyDescent="0.3">
      <c r="A998" s="9" t="s">
        <v>985</v>
      </c>
      <c r="B998" s="9" t="s">
        <v>992</v>
      </c>
      <c r="C998" s="9" t="s">
        <v>4433</v>
      </c>
      <c r="D998" s="9" t="s">
        <v>5819</v>
      </c>
      <c r="E998" s="9" t="s">
        <v>6539</v>
      </c>
      <c r="F998" s="9" t="str">
        <f t="shared" si="20"/>
        <v>Julie Rouse</v>
      </c>
      <c r="G998" s="9" t="s">
        <v>987</v>
      </c>
      <c r="H998" s="10">
        <v>8185778599</v>
      </c>
      <c r="I998" s="9" t="s">
        <v>993</v>
      </c>
      <c r="J998" s="9" t="s">
        <v>994</v>
      </c>
      <c r="K998" s="9" t="s">
        <v>129</v>
      </c>
      <c r="L998" s="11">
        <v>85009</v>
      </c>
    </row>
    <row r="999" spans="1:12" ht="12.65" customHeight="1" x14ac:dyDescent="0.3">
      <c r="A999" s="9" t="s">
        <v>985</v>
      </c>
      <c r="B999" s="9" t="s">
        <v>997</v>
      </c>
      <c r="C999" s="9" t="s">
        <v>4433</v>
      </c>
      <c r="D999" s="9" t="s">
        <v>5557</v>
      </c>
      <c r="E999" s="9" t="s">
        <v>6540</v>
      </c>
      <c r="F999" s="9" t="str">
        <f t="shared" si="20"/>
        <v>Araceli Rocha</v>
      </c>
      <c r="G999" s="9" t="s">
        <v>987</v>
      </c>
      <c r="H999" s="10">
        <v>6024422500</v>
      </c>
      <c r="I999" s="9" t="s">
        <v>998</v>
      </c>
      <c r="J999" s="9" t="s">
        <v>999</v>
      </c>
      <c r="K999" s="9" t="s">
        <v>129</v>
      </c>
      <c r="L999" s="11">
        <v>85035</v>
      </c>
    </row>
    <row r="1000" spans="1:12" ht="12.65" customHeight="1" x14ac:dyDescent="0.3">
      <c r="A1000" s="9" t="s">
        <v>985</v>
      </c>
      <c r="B1000" s="9" t="s">
        <v>1001</v>
      </c>
      <c r="C1000" s="9" t="s">
        <v>4433</v>
      </c>
      <c r="D1000" s="9" t="s">
        <v>5424</v>
      </c>
      <c r="E1000" s="9" t="s">
        <v>6541</v>
      </c>
      <c r="F1000" s="9" t="str">
        <f t="shared" si="20"/>
        <v>Erika Viramontes</v>
      </c>
      <c r="G1000" s="9" t="s">
        <v>987</v>
      </c>
      <c r="H1000" s="10">
        <v>6024422800</v>
      </c>
      <c r="I1000" s="9" t="s">
        <v>6542</v>
      </c>
      <c r="J1000" s="9" t="s">
        <v>6543</v>
      </c>
      <c r="K1000" s="9" t="s">
        <v>129</v>
      </c>
      <c r="L1000" s="11">
        <v>85009</v>
      </c>
    </row>
    <row r="1001" spans="1:12" ht="12.65" customHeight="1" x14ac:dyDescent="0.3">
      <c r="A1001" s="9" t="s">
        <v>985</v>
      </c>
      <c r="B1001" s="9" t="s">
        <v>4376</v>
      </c>
      <c r="C1001" s="9" t="s">
        <v>4433</v>
      </c>
      <c r="D1001" s="9" t="s">
        <v>6523</v>
      </c>
      <c r="E1001" s="9" t="s">
        <v>6544</v>
      </c>
      <c r="F1001" s="9" t="str">
        <f t="shared" si="20"/>
        <v>Heather Whiteman</v>
      </c>
      <c r="G1001" s="9" t="s">
        <v>987</v>
      </c>
      <c r="H1001" s="10">
        <v>6028966971</v>
      </c>
      <c r="I1001" s="9" t="s">
        <v>6545</v>
      </c>
      <c r="J1001" s="9" t="s">
        <v>6546</v>
      </c>
      <c r="K1001" s="9" t="s">
        <v>129</v>
      </c>
      <c r="L1001" s="11">
        <v>85029</v>
      </c>
    </row>
    <row r="1002" spans="1:12" ht="12.65" customHeight="1" x14ac:dyDescent="0.3">
      <c r="A1002" s="9" t="s">
        <v>985</v>
      </c>
      <c r="B1002" s="9" t="s">
        <v>4382</v>
      </c>
      <c r="C1002" s="9" t="s">
        <v>4433</v>
      </c>
      <c r="D1002" s="9" t="s">
        <v>6523</v>
      </c>
      <c r="E1002" s="9" t="s">
        <v>6544</v>
      </c>
      <c r="F1002" s="9" t="str">
        <f t="shared" si="20"/>
        <v>Heather Whiteman</v>
      </c>
      <c r="G1002" s="9" t="s">
        <v>6547</v>
      </c>
      <c r="H1002" s="10">
        <v>6028966971</v>
      </c>
      <c r="I1002" s="9" t="s">
        <v>6548</v>
      </c>
      <c r="J1002" s="9" t="s">
        <v>6549</v>
      </c>
      <c r="K1002" s="9" t="s">
        <v>129</v>
      </c>
      <c r="L1002" s="11">
        <v>85017</v>
      </c>
    </row>
    <row r="1003" spans="1:12" ht="12.65" customHeight="1" x14ac:dyDescent="0.3">
      <c r="A1003" s="9" t="s">
        <v>985</v>
      </c>
      <c r="B1003" s="9" t="s">
        <v>4384</v>
      </c>
      <c r="C1003" s="9" t="s">
        <v>4433</v>
      </c>
      <c r="D1003" s="9" t="s">
        <v>6523</v>
      </c>
      <c r="E1003" s="9" t="s">
        <v>6544</v>
      </c>
      <c r="F1003" s="9" t="str">
        <f t="shared" si="20"/>
        <v>Heather Whiteman</v>
      </c>
      <c r="G1003" s="9" t="s">
        <v>987</v>
      </c>
      <c r="H1003" s="10">
        <v>6028966971</v>
      </c>
      <c r="I1003" s="9" t="s">
        <v>6545</v>
      </c>
      <c r="J1003" s="9" t="s">
        <v>6550</v>
      </c>
      <c r="K1003" s="9" t="s">
        <v>129</v>
      </c>
      <c r="L1003" s="11">
        <v>85021</v>
      </c>
    </row>
    <row r="1004" spans="1:12" ht="12.65" customHeight="1" x14ac:dyDescent="0.3">
      <c r="A1004" s="9" t="s">
        <v>985</v>
      </c>
      <c r="B1004" s="9" t="s">
        <v>4396</v>
      </c>
      <c r="C1004" s="9" t="s">
        <v>4433</v>
      </c>
      <c r="D1004" s="9" t="s">
        <v>6523</v>
      </c>
      <c r="E1004" s="9" t="s">
        <v>6544</v>
      </c>
      <c r="F1004" s="9" t="str">
        <f t="shared" si="20"/>
        <v>Heather Whiteman</v>
      </c>
      <c r="G1004" s="9" t="s">
        <v>987</v>
      </c>
      <c r="H1004" s="10">
        <v>6028966971</v>
      </c>
      <c r="I1004" s="9" t="s">
        <v>6545</v>
      </c>
      <c r="J1004" s="9" t="s">
        <v>6551</v>
      </c>
      <c r="K1004" s="9" t="s">
        <v>129</v>
      </c>
      <c r="L1004" s="11">
        <v>85029</v>
      </c>
    </row>
    <row r="1005" spans="1:12" ht="12.65" customHeight="1" x14ac:dyDescent="0.3">
      <c r="A1005" s="9" t="s">
        <v>985</v>
      </c>
      <c r="B1005" s="9" t="s">
        <v>3118</v>
      </c>
      <c r="C1005" s="9" t="s">
        <v>4433</v>
      </c>
      <c r="D1005" s="9" t="s">
        <v>6523</v>
      </c>
      <c r="E1005" s="9" t="s">
        <v>6544</v>
      </c>
      <c r="F1005" s="9" t="str">
        <f t="shared" si="20"/>
        <v>Heather Whiteman</v>
      </c>
      <c r="G1005" s="9" t="s">
        <v>6547</v>
      </c>
      <c r="H1005" s="10">
        <v>6028967271</v>
      </c>
      <c r="I1005" s="9" t="s">
        <v>6548</v>
      </c>
      <c r="J1005" s="9" t="s">
        <v>6552</v>
      </c>
      <c r="K1005" s="9" t="s">
        <v>129</v>
      </c>
      <c r="L1005" s="11">
        <v>85051</v>
      </c>
    </row>
    <row r="1006" spans="1:12" ht="12.65" customHeight="1" x14ac:dyDescent="0.3">
      <c r="A1006" s="9" t="s">
        <v>985</v>
      </c>
      <c r="B1006" s="9" t="s">
        <v>1003</v>
      </c>
      <c r="C1006" s="9" t="s">
        <v>4433</v>
      </c>
      <c r="D1006" s="9" t="s">
        <v>4437</v>
      </c>
      <c r="E1006" s="9" t="s">
        <v>6553</v>
      </c>
      <c r="F1006" s="9" t="str">
        <f t="shared" si="20"/>
        <v>Theresa Franco</v>
      </c>
      <c r="G1006" s="9" t="s">
        <v>6554</v>
      </c>
      <c r="H1006" s="10">
        <v>4802340244</v>
      </c>
      <c r="I1006" s="9" t="s">
        <v>6555</v>
      </c>
      <c r="J1006" s="9" t="s">
        <v>6556</v>
      </c>
      <c r="K1006" s="9" t="s">
        <v>129</v>
      </c>
      <c r="L1006" s="11">
        <v>85008</v>
      </c>
    </row>
    <row r="1007" spans="1:12" ht="12.65" customHeight="1" x14ac:dyDescent="0.3">
      <c r="A1007" s="9" t="s">
        <v>985</v>
      </c>
      <c r="B1007" s="9" t="s">
        <v>6557</v>
      </c>
      <c r="C1007" s="9" t="s">
        <v>4433</v>
      </c>
      <c r="D1007" s="9" t="s">
        <v>6558</v>
      </c>
      <c r="E1007" s="9" t="s">
        <v>4864</v>
      </c>
      <c r="F1007" s="9" t="str">
        <f t="shared" si="20"/>
        <v>Estephania Gonzalez</v>
      </c>
      <c r="G1007" s="9" t="s">
        <v>987</v>
      </c>
      <c r="H1007" s="10">
        <v>6022626703</v>
      </c>
      <c r="I1007" s="9" t="s">
        <v>6559</v>
      </c>
      <c r="J1007" s="9" t="s">
        <v>6560</v>
      </c>
      <c r="K1007" s="9" t="s">
        <v>129</v>
      </c>
      <c r="L1007" s="11">
        <v>85008</v>
      </c>
    </row>
    <row r="1008" spans="1:12" ht="12.65" customHeight="1" x14ac:dyDescent="0.3">
      <c r="A1008" s="9" t="s">
        <v>985</v>
      </c>
      <c r="B1008" s="9" t="s">
        <v>1004</v>
      </c>
      <c r="C1008" s="9" t="s">
        <v>4433</v>
      </c>
      <c r="D1008" s="9" t="s">
        <v>6561</v>
      </c>
      <c r="E1008" s="9" t="s">
        <v>6562</v>
      </c>
      <c r="F1008" s="9" t="str">
        <f t="shared" si="20"/>
        <v>William Stern</v>
      </c>
      <c r="G1008" s="9" t="s">
        <v>987</v>
      </c>
      <c r="H1008" s="10">
        <v>6237072500</v>
      </c>
      <c r="I1008" s="9" t="s">
        <v>1005</v>
      </c>
      <c r="J1008" s="9" t="s">
        <v>1006</v>
      </c>
      <c r="K1008" s="9" t="s">
        <v>129</v>
      </c>
      <c r="L1008" s="11">
        <v>85043</v>
      </c>
    </row>
    <row r="1009" spans="1:12" ht="12.65" customHeight="1" x14ac:dyDescent="0.3">
      <c r="A1009" s="9" t="s">
        <v>985</v>
      </c>
      <c r="B1009" s="9" t="s">
        <v>6563</v>
      </c>
      <c r="C1009" s="9" t="s">
        <v>4433</v>
      </c>
      <c r="D1009" s="9" t="s">
        <v>6564</v>
      </c>
      <c r="E1009" s="9" t="s">
        <v>4480</v>
      </c>
      <c r="F1009" s="9" t="str">
        <f t="shared" si="20"/>
        <v>Amelia Sanchez</v>
      </c>
      <c r="G1009" s="9" t="s">
        <v>987</v>
      </c>
      <c r="H1009" s="10">
        <v>6237071100</v>
      </c>
      <c r="I1009" s="9" t="s">
        <v>6565</v>
      </c>
      <c r="J1009" s="9" t="s">
        <v>6566</v>
      </c>
      <c r="K1009" s="9" t="s">
        <v>129</v>
      </c>
      <c r="L1009" s="11">
        <v>85043</v>
      </c>
    </row>
    <row r="1010" spans="1:12" ht="12.65" customHeight="1" x14ac:dyDescent="0.3">
      <c r="A1010" s="9" t="s">
        <v>985</v>
      </c>
      <c r="B1010" s="9" t="s">
        <v>3449</v>
      </c>
      <c r="C1010" s="9" t="s">
        <v>4433</v>
      </c>
      <c r="D1010" s="9" t="s">
        <v>4437</v>
      </c>
      <c r="E1010" s="9" t="s">
        <v>6567</v>
      </c>
      <c r="F1010" s="9" t="str">
        <f t="shared" si="20"/>
        <v>Theresa Woods</v>
      </c>
      <c r="G1010" s="9" t="s">
        <v>6547</v>
      </c>
      <c r="H1010" s="10">
        <v>6026722349</v>
      </c>
      <c r="I1010" s="9" t="s">
        <v>6568</v>
      </c>
      <c r="J1010" s="9" t="s">
        <v>6569</v>
      </c>
      <c r="K1010" s="9" t="s">
        <v>129</v>
      </c>
      <c r="L1010" s="11">
        <v>85019</v>
      </c>
    </row>
    <row r="1011" spans="1:12" ht="12.65" customHeight="1" x14ac:dyDescent="0.3">
      <c r="A1011" s="9" t="s">
        <v>985</v>
      </c>
      <c r="B1011" s="9" t="s">
        <v>6570</v>
      </c>
      <c r="C1011" s="9" t="s">
        <v>4433</v>
      </c>
      <c r="D1011" s="9" t="s">
        <v>6571</v>
      </c>
      <c r="E1011" s="9" t="s">
        <v>5987</v>
      </c>
      <c r="F1011" s="9" t="str">
        <f t="shared" si="20"/>
        <v>Staci Grady</v>
      </c>
      <c r="G1011" s="9" t="s">
        <v>987</v>
      </c>
      <c r="H1011" s="10">
        <v>6239327300</v>
      </c>
      <c r="I1011" s="9" t="s">
        <v>6572</v>
      </c>
      <c r="J1011" s="9" t="s">
        <v>6573</v>
      </c>
      <c r="K1011" s="9" t="s">
        <v>309</v>
      </c>
      <c r="L1011" s="11">
        <v>85323</v>
      </c>
    </row>
    <row r="1012" spans="1:12" ht="12.65" customHeight="1" x14ac:dyDescent="0.3">
      <c r="A1012" s="9" t="s">
        <v>985</v>
      </c>
      <c r="B1012" s="9" t="s">
        <v>6574</v>
      </c>
      <c r="C1012" s="9" t="s">
        <v>4433</v>
      </c>
      <c r="D1012" s="9" t="s">
        <v>4614</v>
      </c>
      <c r="E1012" s="9" t="s">
        <v>4615</v>
      </c>
      <c r="F1012" s="9" t="str">
        <f t="shared" si="20"/>
        <v>Maria Castro</v>
      </c>
      <c r="G1012" s="9" t="s">
        <v>987</v>
      </c>
      <c r="H1012" s="10">
        <v>6022548090</v>
      </c>
      <c r="I1012" s="9" t="s">
        <v>6575</v>
      </c>
      <c r="J1012" s="9" t="s">
        <v>6576</v>
      </c>
      <c r="K1012" s="9" t="s">
        <v>129</v>
      </c>
      <c r="L1012" s="11">
        <v>85004</v>
      </c>
    </row>
    <row r="1013" spans="1:12" ht="12.65" customHeight="1" x14ac:dyDescent="0.3">
      <c r="A1013" s="9" t="s">
        <v>985</v>
      </c>
      <c r="B1013" s="9" t="s">
        <v>3129</v>
      </c>
      <c r="C1013" s="9" t="s">
        <v>4433</v>
      </c>
      <c r="D1013" s="9" t="s">
        <v>6577</v>
      </c>
      <c r="E1013" s="9" t="s">
        <v>6578</v>
      </c>
      <c r="F1013" s="9" t="str">
        <f t="shared" si="20"/>
        <v>Belinda Suggs</v>
      </c>
      <c r="G1013" s="9" t="s">
        <v>984</v>
      </c>
      <c r="H1013" s="10">
        <v>6022655133</v>
      </c>
      <c r="I1013" s="9" t="s">
        <v>6579</v>
      </c>
      <c r="J1013" s="9" t="s">
        <v>6580</v>
      </c>
      <c r="K1013" s="9" t="s">
        <v>129</v>
      </c>
      <c r="L1013" s="11">
        <v>85015</v>
      </c>
    </row>
    <row r="1014" spans="1:12" ht="12.65" customHeight="1" x14ac:dyDescent="0.3">
      <c r="A1014" s="9" t="s">
        <v>985</v>
      </c>
      <c r="B1014" s="9" t="s">
        <v>6581</v>
      </c>
      <c r="C1014" s="9" t="s">
        <v>4433</v>
      </c>
      <c r="D1014" s="9" t="s">
        <v>6582</v>
      </c>
      <c r="E1014" s="9" t="s">
        <v>6583</v>
      </c>
      <c r="F1014" s="9" t="str">
        <f t="shared" si="20"/>
        <v>Nick Tadin</v>
      </c>
      <c r="G1014" s="9" t="s">
        <v>987</v>
      </c>
      <c r="H1014" s="10">
        <v>6025647245</v>
      </c>
      <c r="I1014" s="9" t="s">
        <v>6584</v>
      </c>
      <c r="J1014" s="9" t="s">
        <v>6585</v>
      </c>
      <c r="K1014" s="9" t="s">
        <v>129</v>
      </c>
      <c r="L1014" s="11">
        <v>85029</v>
      </c>
    </row>
    <row r="1015" spans="1:12" ht="12.65" customHeight="1" x14ac:dyDescent="0.3">
      <c r="A1015" s="9" t="s">
        <v>985</v>
      </c>
      <c r="B1015" s="9" t="s">
        <v>1008</v>
      </c>
      <c r="C1015" s="9" t="s">
        <v>4433</v>
      </c>
      <c r="D1015" s="9" t="s">
        <v>4918</v>
      </c>
      <c r="E1015" s="9" t="s">
        <v>6586</v>
      </c>
      <c r="F1015" s="9" t="str">
        <f t="shared" si="20"/>
        <v>Sabrina Calderon</v>
      </c>
      <c r="G1015" s="9" t="s">
        <v>987</v>
      </c>
      <c r="H1015" s="10">
        <v>6029385411</v>
      </c>
      <c r="I1015" s="9" t="s">
        <v>1009</v>
      </c>
      <c r="J1015" s="9" t="s">
        <v>1010</v>
      </c>
      <c r="K1015" s="9" t="s">
        <v>301</v>
      </c>
      <c r="L1015" s="11">
        <v>85308</v>
      </c>
    </row>
    <row r="1016" spans="1:12" ht="12.65" customHeight="1" x14ac:dyDescent="0.3">
      <c r="A1016" s="9" t="s">
        <v>985</v>
      </c>
      <c r="B1016" s="9" t="s">
        <v>4390</v>
      </c>
      <c r="C1016" s="9" t="s">
        <v>4433</v>
      </c>
      <c r="D1016" s="9" t="s">
        <v>6523</v>
      </c>
      <c r="E1016" s="9" t="s">
        <v>6544</v>
      </c>
      <c r="F1016" s="9" t="str">
        <f t="shared" si="20"/>
        <v>Heather Whiteman</v>
      </c>
      <c r="G1016" s="9" t="s">
        <v>987</v>
      </c>
      <c r="H1016" s="10">
        <v>6028966971</v>
      </c>
      <c r="I1016" s="9" t="s">
        <v>6545</v>
      </c>
      <c r="J1016" s="9" t="s">
        <v>6587</v>
      </c>
      <c r="K1016" s="9" t="s">
        <v>129</v>
      </c>
      <c r="L1016" s="11">
        <v>85051</v>
      </c>
    </row>
    <row r="1017" spans="1:12" ht="12.65" customHeight="1" x14ac:dyDescent="0.3">
      <c r="A1017" s="9" t="s">
        <v>985</v>
      </c>
      <c r="B1017" s="9" t="s">
        <v>1014</v>
      </c>
      <c r="C1017" s="9" t="s">
        <v>4433</v>
      </c>
      <c r="D1017" s="9" t="s">
        <v>5052</v>
      </c>
      <c r="E1017" s="9" t="s">
        <v>6588</v>
      </c>
      <c r="F1017" s="9" t="str">
        <f t="shared" si="20"/>
        <v>Cheryl Kahle</v>
      </c>
      <c r="G1017" s="9" t="s">
        <v>579</v>
      </c>
      <c r="H1017" s="10">
        <v>6025320100</v>
      </c>
      <c r="I1017" s="9" t="s">
        <v>6589</v>
      </c>
      <c r="J1017" s="9" t="s">
        <v>6590</v>
      </c>
      <c r="K1017" s="9" t="s">
        <v>129</v>
      </c>
      <c r="L1017" s="11">
        <v>85013</v>
      </c>
    </row>
    <row r="1018" spans="1:12" ht="12.65" customHeight="1" x14ac:dyDescent="0.3">
      <c r="A1018" s="9" t="s">
        <v>985</v>
      </c>
      <c r="B1018" s="9" t="s">
        <v>6591</v>
      </c>
      <c r="C1018" s="9" t="s">
        <v>4433</v>
      </c>
      <c r="D1018" s="9" t="s">
        <v>4573</v>
      </c>
      <c r="E1018" s="9" t="s">
        <v>5191</v>
      </c>
      <c r="F1018" s="9" t="str">
        <f t="shared" si="20"/>
        <v>Mary Marquez</v>
      </c>
      <c r="G1018" s="9" t="s">
        <v>987</v>
      </c>
      <c r="H1018" s="10">
        <v>6025647285</v>
      </c>
      <c r="I1018" s="9" t="s">
        <v>6592</v>
      </c>
      <c r="J1018" s="9" t="s">
        <v>6593</v>
      </c>
      <c r="K1018" s="9" t="s">
        <v>129</v>
      </c>
      <c r="L1018" s="11">
        <v>85022</v>
      </c>
    </row>
    <row r="1019" spans="1:12" ht="12.65" customHeight="1" x14ac:dyDescent="0.3">
      <c r="A1019" s="9" t="s">
        <v>985</v>
      </c>
      <c r="B1019" s="9" t="s">
        <v>1015</v>
      </c>
      <c r="C1019" s="9" t="s">
        <v>4433</v>
      </c>
      <c r="D1019" s="9" t="s">
        <v>6594</v>
      </c>
      <c r="E1019" s="9" t="s">
        <v>5003</v>
      </c>
      <c r="F1019" s="9" t="str">
        <f t="shared" si="20"/>
        <v>Rachel Ruiz</v>
      </c>
      <c r="G1019" s="9" t="s">
        <v>987</v>
      </c>
      <c r="H1019" s="10">
        <v>6238825500</v>
      </c>
      <c r="I1019" s="9" t="s">
        <v>6595</v>
      </c>
      <c r="J1019" s="9" t="s">
        <v>6596</v>
      </c>
      <c r="K1019" s="9" t="s">
        <v>129</v>
      </c>
      <c r="L1019" s="11">
        <v>85033</v>
      </c>
    </row>
    <row r="1020" spans="1:12" ht="12.65" customHeight="1" x14ac:dyDescent="0.3">
      <c r="A1020" s="9" t="s">
        <v>985</v>
      </c>
      <c r="B1020" s="9" t="s">
        <v>6597</v>
      </c>
      <c r="C1020" s="9" t="s">
        <v>4433</v>
      </c>
      <c r="D1020" s="9" t="s">
        <v>6598</v>
      </c>
      <c r="E1020" s="9" t="s">
        <v>6599</v>
      </c>
      <c r="F1020" s="9" t="str">
        <f t="shared" si="20"/>
        <v>Anayeli Alvarado</v>
      </c>
      <c r="G1020" s="9" t="s">
        <v>987</v>
      </c>
      <c r="H1020" s="10">
        <v>6026380828</v>
      </c>
      <c r="I1020" s="9" t="s">
        <v>6600</v>
      </c>
      <c r="J1020" s="9" t="s">
        <v>6601</v>
      </c>
      <c r="K1020" s="9" t="s">
        <v>129</v>
      </c>
      <c r="L1020" s="11">
        <v>85031</v>
      </c>
    </row>
    <row r="1021" spans="1:12" ht="12.65" customHeight="1" x14ac:dyDescent="0.3">
      <c r="A1021" s="9" t="s">
        <v>985</v>
      </c>
      <c r="B1021" s="9" t="s">
        <v>1019</v>
      </c>
      <c r="C1021" s="9" t="s">
        <v>4433</v>
      </c>
      <c r="D1021" s="9" t="s">
        <v>4746</v>
      </c>
      <c r="E1021" s="9" t="s">
        <v>5246</v>
      </c>
      <c r="F1021" s="9" t="str">
        <f t="shared" si="20"/>
        <v>Brenda Mendoza</v>
      </c>
      <c r="G1021" s="9" t="s">
        <v>987</v>
      </c>
      <c r="H1021" s="10">
        <v>6023416527</v>
      </c>
      <c r="I1021" s="9" t="s">
        <v>6602</v>
      </c>
      <c r="J1021" s="9" t="s">
        <v>1020</v>
      </c>
      <c r="K1021" s="9" t="s">
        <v>129</v>
      </c>
      <c r="L1021" s="11">
        <v>85042</v>
      </c>
    </row>
    <row r="1022" spans="1:12" ht="12.65" customHeight="1" x14ac:dyDescent="0.3">
      <c r="A1022" s="9" t="s">
        <v>985</v>
      </c>
      <c r="B1022" s="9" t="s">
        <v>6603</v>
      </c>
      <c r="C1022" s="9" t="s">
        <v>4433</v>
      </c>
      <c r="D1022" s="9" t="s">
        <v>6604</v>
      </c>
      <c r="E1022" s="9" t="s">
        <v>6605</v>
      </c>
      <c r="F1022" s="9" t="str">
        <f t="shared" si="20"/>
        <v>Delores Jones-Bell</v>
      </c>
      <c r="G1022" s="9" t="s">
        <v>987</v>
      </c>
      <c r="H1022" s="10">
        <v>6022761943</v>
      </c>
      <c r="I1022" s="9" t="s">
        <v>6606</v>
      </c>
      <c r="J1022" s="9" t="s">
        <v>6607</v>
      </c>
      <c r="K1022" s="9" t="s">
        <v>129</v>
      </c>
      <c r="L1022" s="11">
        <v>85040</v>
      </c>
    </row>
    <row r="1023" spans="1:12" ht="12.65" customHeight="1" x14ac:dyDescent="0.3">
      <c r="A1023" s="9" t="s">
        <v>985</v>
      </c>
      <c r="B1023" s="9" t="s">
        <v>1021</v>
      </c>
      <c r="C1023" s="9" t="s">
        <v>4433</v>
      </c>
      <c r="D1023" s="9" t="s">
        <v>6608</v>
      </c>
      <c r="E1023" s="9" t="s">
        <v>6609</v>
      </c>
      <c r="F1023" s="9" t="str">
        <f t="shared" si="20"/>
        <v>Shashi Tiwari</v>
      </c>
      <c r="G1023" s="9" t="s">
        <v>987</v>
      </c>
      <c r="H1023" s="10">
        <v>6024422700</v>
      </c>
      <c r="I1023" s="9" t="s">
        <v>1022</v>
      </c>
      <c r="J1023" s="9" t="s">
        <v>1023</v>
      </c>
      <c r="K1023" s="9" t="s">
        <v>129</v>
      </c>
      <c r="L1023" s="11">
        <v>85009</v>
      </c>
    </row>
    <row r="1024" spans="1:12" ht="12.65" customHeight="1" x14ac:dyDescent="0.3">
      <c r="A1024" s="9" t="s">
        <v>985</v>
      </c>
      <c r="B1024" s="9" t="s">
        <v>1025</v>
      </c>
      <c r="C1024" s="9" t="s">
        <v>4433</v>
      </c>
      <c r="D1024" s="9" t="s">
        <v>6610</v>
      </c>
      <c r="E1024" s="9" t="s">
        <v>6611</v>
      </c>
      <c r="F1024" s="9" t="str">
        <f t="shared" si="20"/>
        <v>Petunia Wainwright</v>
      </c>
      <c r="G1024" s="9" t="s">
        <v>987</v>
      </c>
      <c r="H1024" s="10">
        <v>6022663989</v>
      </c>
      <c r="I1024" s="9" t="s">
        <v>1026</v>
      </c>
      <c r="J1024" s="9" t="s">
        <v>1027</v>
      </c>
      <c r="K1024" s="9" t="s">
        <v>129</v>
      </c>
      <c r="L1024" s="11">
        <v>85037</v>
      </c>
    </row>
    <row r="1025" spans="1:12" ht="12.65" customHeight="1" x14ac:dyDescent="0.3">
      <c r="A1025" s="9" t="s">
        <v>985</v>
      </c>
      <c r="B1025" s="9" t="s">
        <v>1028</v>
      </c>
      <c r="C1025" s="9" t="s">
        <v>4433</v>
      </c>
      <c r="D1025" s="9" t="s">
        <v>6612</v>
      </c>
      <c r="E1025" s="9" t="s">
        <v>737</v>
      </c>
      <c r="F1025" s="9" t="str">
        <f t="shared" si="20"/>
        <v>Adarah Parker</v>
      </c>
      <c r="G1025" s="9" t="s">
        <v>987</v>
      </c>
      <c r="H1025" s="10">
        <v>6024423100</v>
      </c>
      <c r="I1025" s="9" t="s">
        <v>6613</v>
      </c>
      <c r="J1025" s="9" t="s">
        <v>6614</v>
      </c>
      <c r="K1025" s="9" t="s">
        <v>129</v>
      </c>
      <c r="L1025" s="11">
        <v>85009</v>
      </c>
    </row>
    <row r="1026" spans="1:12" ht="12.65" customHeight="1" x14ac:dyDescent="0.3">
      <c r="A1026" s="9" t="s">
        <v>985</v>
      </c>
      <c r="B1026" s="9" t="s">
        <v>6615</v>
      </c>
      <c r="C1026" s="9" t="s">
        <v>4433</v>
      </c>
      <c r="D1026" s="9" t="s">
        <v>4933</v>
      </c>
      <c r="E1026" s="9" t="s">
        <v>6616</v>
      </c>
      <c r="F1026" s="9" t="str">
        <f t="shared" si="20"/>
        <v>Alma Bernal</v>
      </c>
      <c r="G1026" s="9" t="s">
        <v>987</v>
      </c>
      <c r="H1026" s="10">
        <v>6239317288</v>
      </c>
      <c r="I1026" s="9" t="s">
        <v>1029</v>
      </c>
      <c r="J1026" s="9" t="s">
        <v>1030</v>
      </c>
      <c r="K1026" s="9" t="s">
        <v>301</v>
      </c>
      <c r="L1026" s="11">
        <v>85301</v>
      </c>
    </row>
    <row r="1027" spans="1:12" ht="12.65" customHeight="1" x14ac:dyDescent="0.3">
      <c r="A1027" s="9" t="s">
        <v>985</v>
      </c>
      <c r="B1027" s="9" t="s">
        <v>1031</v>
      </c>
      <c r="C1027" s="9" t="s">
        <v>4433</v>
      </c>
      <c r="D1027" s="9" t="s">
        <v>5357</v>
      </c>
      <c r="E1027" s="9" t="s">
        <v>6617</v>
      </c>
      <c r="F1027" s="9" t="str">
        <f t="shared" si="20"/>
        <v>Jennifer Quirk</v>
      </c>
      <c r="G1027" s="9" t="s">
        <v>6618</v>
      </c>
      <c r="H1027" s="10">
        <v>6027072102</v>
      </c>
      <c r="I1027" s="9" t="s">
        <v>6619</v>
      </c>
      <c r="J1027" s="9" t="s">
        <v>6620</v>
      </c>
      <c r="K1027" s="9" t="s">
        <v>129</v>
      </c>
      <c r="L1027" s="11">
        <v>85043</v>
      </c>
    </row>
    <row r="1028" spans="1:12" ht="12.65" customHeight="1" x14ac:dyDescent="0.3">
      <c r="A1028" s="9" t="s">
        <v>985</v>
      </c>
      <c r="B1028" s="9" t="s">
        <v>1033</v>
      </c>
      <c r="C1028" s="9" t="s">
        <v>4433</v>
      </c>
      <c r="D1028" s="9" t="s">
        <v>6467</v>
      </c>
      <c r="E1028" s="9" t="s">
        <v>6621</v>
      </c>
      <c r="F1028" s="9" t="str">
        <f t="shared" si="20"/>
        <v>Juan Zozoya</v>
      </c>
      <c r="G1028" s="9" t="s">
        <v>987</v>
      </c>
      <c r="H1028" s="10">
        <v>6026296900</v>
      </c>
      <c r="I1028" s="9" t="s">
        <v>6622</v>
      </c>
      <c r="J1028" s="9" t="s">
        <v>6623</v>
      </c>
      <c r="K1028" s="9" t="s">
        <v>129</v>
      </c>
      <c r="L1028" s="11">
        <v>85008</v>
      </c>
    </row>
    <row r="1029" spans="1:12" ht="12.65" customHeight="1" x14ac:dyDescent="0.3">
      <c r="A1029" s="9" t="s">
        <v>985</v>
      </c>
      <c r="B1029" s="9" t="s">
        <v>6624</v>
      </c>
      <c r="C1029" s="9" t="s">
        <v>4433</v>
      </c>
      <c r="D1029" s="9" t="s">
        <v>6625</v>
      </c>
      <c r="E1029" s="9" t="s">
        <v>6626</v>
      </c>
      <c r="F1029" s="9" t="str">
        <f t="shared" si="20"/>
        <v>Joseph Aleman</v>
      </c>
      <c r="G1029" s="9" t="s">
        <v>987</v>
      </c>
      <c r="H1029" s="10">
        <v>6022626096</v>
      </c>
      <c r="I1029" s="9" t="s">
        <v>6627</v>
      </c>
      <c r="J1029" s="9" t="s">
        <v>6628</v>
      </c>
      <c r="K1029" s="9" t="s">
        <v>129</v>
      </c>
      <c r="L1029" s="11">
        <v>85003</v>
      </c>
    </row>
    <row r="1030" spans="1:12" ht="12.65" customHeight="1" x14ac:dyDescent="0.3">
      <c r="A1030" s="9" t="s">
        <v>985</v>
      </c>
      <c r="B1030" s="9" t="s">
        <v>6629</v>
      </c>
      <c r="C1030" s="9" t="s">
        <v>4433</v>
      </c>
      <c r="D1030" s="9" t="s">
        <v>6630</v>
      </c>
      <c r="E1030" s="9" t="s">
        <v>6631</v>
      </c>
      <c r="F1030" s="9" t="str">
        <f t="shared" si="20"/>
        <v>Selena Desamais</v>
      </c>
      <c r="G1030" s="9" t="s">
        <v>987</v>
      </c>
      <c r="H1030" s="10">
        <v>6028250494</v>
      </c>
      <c r="I1030" s="9" t="s">
        <v>6632</v>
      </c>
      <c r="J1030" s="9" t="s">
        <v>6633</v>
      </c>
      <c r="K1030" s="9" t="s">
        <v>129</v>
      </c>
      <c r="L1030" s="11">
        <v>85007</v>
      </c>
    </row>
    <row r="1031" spans="1:12" ht="12.65" customHeight="1" x14ac:dyDescent="0.3">
      <c r="A1031" s="9" t="s">
        <v>985</v>
      </c>
      <c r="B1031" s="9" t="s">
        <v>1035</v>
      </c>
      <c r="C1031" s="9" t="s">
        <v>4433</v>
      </c>
      <c r="D1031" s="9" t="s">
        <v>6634</v>
      </c>
      <c r="E1031" s="9" t="s">
        <v>4453</v>
      </c>
      <c r="F1031" s="9" t="str">
        <f t="shared" ref="F1031:F1094" si="21">D1031&amp;" "&amp;E1031</f>
        <v>Erica Jones</v>
      </c>
      <c r="G1031" s="9" t="s">
        <v>987</v>
      </c>
      <c r="H1031" s="10">
        <v>9287631441</v>
      </c>
      <c r="I1031" s="9" t="s">
        <v>6635</v>
      </c>
      <c r="J1031" s="9" t="s">
        <v>1036</v>
      </c>
      <c r="K1031" s="9" t="s">
        <v>701</v>
      </c>
      <c r="L1031" s="11">
        <v>86442</v>
      </c>
    </row>
    <row r="1032" spans="1:12" ht="12.65" customHeight="1" x14ac:dyDescent="0.3">
      <c r="A1032" s="9" t="s">
        <v>985</v>
      </c>
      <c r="B1032" s="9" t="s">
        <v>1037</v>
      </c>
      <c r="C1032" s="9" t="s">
        <v>4433</v>
      </c>
      <c r="D1032" s="9" t="s">
        <v>6636</v>
      </c>
      <c r="E1032" s="9" t="s">
        <v>6637</v>
      </c>
      <c r="F1032" s="9" t="str">
        <f t="shared" si="21"/>
        <v>Priscilla Diaz</v>
      </c>
      <c r="G1032" s="9" t="s">
        <v>987</v>
      </c>
      <c r="H1032" s="10">
        <v>6239744233</v>
      </c>
      <c r="I1032" s="9" t="s">
        <v>1038</v>
      </c>
      <c r="J1032" s="9" t="s">
        <v>1039</v>
      </c>
      <c r="K1032" s="9" t="s">
        <v>358</v>
      </c>
      <c r="L1032" s="11">
        <v>85335</v>
      </c>
    </row>
    <row r="1033" spans="1:12" ht="12.65" customHeight="1" x14ac:dyDescent="0.3">
      <c r="A1033" s="9" t="s">
        <v>985</v>
      </c>
      <c r="B1033" s="9" t="s">
        <v>6638</v>
      </c>
      <c r="C1033" s="9" t="s">
        <v>4433</v>
      </c>
      <c r="D1033" s="9" t="s">
        <v>6639</v>
      </c>
      <c r="E1033" s="9" t="s">
        <v>5136</v>
      </c>
      <c r="F1033" s="9" t="str">
        <f t="shared" si="21"/>
        <v>Matthew Stewart</v>
      </c>
      <c r="G1033" s="9" t="s">
        <v>6640</v>
      </c>
      <c r="H1033" s="10">
        <v>6237072300</v>
      </c>
      <c r="I1033" s="9" t="s">
        <v>6641</v>
      </c>
      <c r="J1033" s="9" t="s">
        <v>6642</v>
      </c>
      <c r="K1033" s="9" t="s">
        <v>129</v>
      </c>
      <c r="L1033" s="11">
        <v>85043</v>
      </c>
    </row>
    <row r="1034" spans="1:12" ht="12.65" customHeight="1" x14ac:dyDescent="0.3">
      <c r="A1034" s="9" t="s">
        <v>985</v>
      </c>
      <c r="B1034" s="9" t="s">
        <v>6643</v>
      </c>
      <c r="C1034" s="9" t="s">
        <v>4433</v>
      </c>
      <c r="D1034" s="9" t="s">
        <v>6644</v>
      </c>
      <c r="E1034" s="9" t="s">
        <v>6645</v>
      </c>
      <c r="F1034" s="9" t="str">
        <f t="shared" si="21"/>
        <v>Javier Habre</v>
      </c>
      <c r="G1034" s="9" t="s">
        <v>987</v>
      </c>
      <c r="H1034" s="10">
        <v>6024955745</v>
      </c>
      <c r="I1034" s="9" t="s">
        <v>1034</v>
      </c>
      <c r="J1034" s="9" t="s">
        <v>6646</v>
      </c>
      <c r="K1034" s="9" t="s">
        <v>129</v>
      </c>
      <c r="L1034" s="11">
        <v>85009</v>
      </c>
    </row>
    <row r="1035" spans="1:12" ht="12.65" customHeight="1" x14ac:dyDescent="0.3">
      <c r="A1035" s="9" t="s">
        <v>985</v>
      </c>
      <c r="B1035" s="9" t="s">
        <v>6647</v>
      </c>
      <c r="C1035" s="9" t="s">
        <v>4433</v>
      </c>
      <c r="D1035" s="9" t="s">
        <v>4746</v>
      </c>
      <c r="E1035" s="9" t="s">
        <v>4593</v>
      </c>
      <c r="F1035" s="9" t="str">
        <f t="shared" si="21"/>
        <v>Brenda Flores</v>
      </c>
      <c r="G1035" s="9" t="s">
        <v>987</v>
      </c>
      <c r="H1035" s="10">
        <v>6022835130</v>
      </c>
      <c r="I1035" s="9" t="s">
        <v>6648</v>
      </c>
      <c r="J1035" s="9" t="s">
        <v>6649</v>
      </c>
      <c r="K1035" s="9" t="s">
        <v>129</v>
      </c>
      <c r="L1035" s="11">
        <v>85008</v>
      </c>
    </row>
    <row r="1036" spans="1:12" ht="12.65" customHeight="1" x14ac:dyDescent="0.3">
      <c r="A1036" s="9" t="s">
        <v>985</v>
      </c>
      <c r="B1036" s="9" t="s">
        <v>1042</v>
      </c>
      <c r="C1036" s="9" t="s">
        <v>4433</v>
      </c>
      <c r="D1036" s="9" t="s">
        <v>4651</v>
      </c>
      <c r="E1036" s="9" t="s">
        <v>6650</v>
      </c>
      <c r="F1036" s="9" t="str">
        <f t="shared" si="21"/>
        <v>Sarah Van Duyne</v>
      </c>
      <c r="G1036" s="9" t="s">
        <v>987</v>
      </c>
      <c r="H1036" s="10">
        <v>6025342501</v>
      </c>
      <c r="I1036" s="9" t="s">
        <v>6651</v>
      </c>
      <c r="J1036" s="9" t="s">
        <v>6652</v>
      </c>
      <c r="K1036" s="9" t="s">
        <v>129</v>
      </c>
      <c r="L1036" s="11">
        <v>85022</v>
      </c>
    </row>
    <row r="1037" spans="1:12" ht="12.65" customHeight="1" x14ac:dyDescent="0.3">
      <c r="A1037" s="9" t="s">
        <v>985</v>
      </c>
      <c r="B1037" s="9" t="s">
        <v>6653</v>
      </c>
      <c r="C1037" s="9" t="s">
        <v>4433</v>
      </c>
      <c r="D1037" s="9" t="s">
        <v>6654</v>
      </c>
      <c r="E1037" s="9" t="s">
        <v>5502</v>
      </c>
      <c r="F1037" s="9" t="str">
        <f t="shared" si="21"/>
        <v>Nicholas Escalante</v>
      </c>
      <c r="G1037" s="9" t="s">
        <v>1046</v>
      </c>
      <c r="H1037" s="10">
        <v>4803505805</v>
      </c>
      <c r="I1037" s="9" t="s">
        <v>6655</v>
      </c>
      <c r="J1037" s="9" t="s">
        <v>1047</v>
      </c>
      <c r="K1037" s="9" t="s">
        <v>408</v>
      </c>
      <c r="L1037" s="11">
        <v>85281</v>
      </c>
    </row>
    <row r="1038" spans="1:12" ht="12.65" customHeight="1" x14ac:dyDescent="0.3">
      <c r="A1038" s="9" t="s">
        <v>985</v>
      </c>
      <c r="B1038" s="9" t="s">
        <v>1048</v>
      </c>
      <c r="C1038" s="9" t="s">
        <v>4433</v>
      </c>
      <c r="D1038" s="9" t="s">
        <v>4651</v>
      </c>
      <c r="E1038" s="9" t="s">
        <v>6656</v>
      </c>
      <c r="F1038" s="9" t="str">
        <f t="shared" si="21"/>
        <v>Sarah Schaffran</v>
      </c>
      <c r="G1038" s="9" t="s">
        <v>987</v>
      </c>
      <c r="H1038" s="10">
        <v>6235238974</v>
      </c>
      <c r="I1038" s="9" t="s">
        <v>6657</v>
      </c>
      <c r="J1038" s="9" t="s">
        <v>1049</v>
      </c>
      <c r="K1038" s="9" t="s">
        <v>358</v>
      </c>
      <c r="L1038" s="11">
        <v>85335</v>
      </c>
    </row>
    <row r="1039" spans="1:12" ht="12.65" customHeight="1" x14ac:dyDescent="0.3">
      <c r="A1039" s="9" t="s">
        <v>985</v>
      </c>
      <c r="B1039" s="9" t="s">
        <v>6658</v>
      </c>
      <c r="C1039" s="9" t="s">
        <v>4433</v>
      </c>
      <c r="D1039" s="9" t="s">
        <v>6659</v>
      </c>
      <c r="E1039" s="9" t="s">
        <v>6660</v>
      </c>
      <c r="F1039" s="9" t="str">
        <f t="shared" si="21"/>
        <v>Cathy Schneider</v>
      </c>
      <c r="G1039" s="9" t="s">
        <v>987</v>
      </c>
      <c r="H1039" s="10">
        <v>6029432236</v>
      </c>
      <c r="I1039" s="9" t="s">
        <v>6661</v>
      </c>
      <c r="J1039" s="9" t="s">
        <v>6662</v>
      </c>
      <c r="K1039" s="9" t="s">
        <v>129</v>
      </c>
      <c r="L1039" s="11">
        <v>85051</v>
      </c>
    </row>
    <row r="1040" spans="1:12" ht="12.65" customHeight="1" x14ac:dyDescent="0.3">
      <c r="A1040" s="9" t="s">
        <v>985</v>
      </c>
      <c r="B1040" s="9" t="s">
        <v>6663</v>
      </c>
      <c r="C1040" s="9" t="s">
        <v>4433</v>
      </c>
      <c r="D1040" s="9" t="s">
        <v>6664</v>
      </c>
      <c r="E1040" s="9" t="s">
        <v>6665</v>
      </c>
      <c r="F1040" s="9" t="str">
        <f t="shared" si="21"/>
        <v>Lidija Alt</v>
      </c>
      <c r="G1040" s="9" t="s">
        <v>987</v>
      </c>
      <c r="H1040" s="10">
        <v>6025647215</v>
      </c>
      <c r="I1040" s="9" t="s">
        <v>6666</v>
      </c>
      <c r="J1040" s="9" t="s">
        <v>6667</v>
      </c>
      <c r="K1040" s="9" t="s">
        <v>129</v>
      </c>
      <c r="L1040" s="11">
        <v>85308</v>
      </c>
    </row>
    <row r="1041" spans="1:12" ht="12.65" customHeight="1" x14ac:dyDescent="0.3">
      <c r="A1041" s="9" t="s">
        <v>985</v>
      </c>
      <c r="B1041" s="9" t="s">
        <v>6668</v>
      </c>
      <c r="C1041" s="9" t="s">
        <v>4433</v>
      </c>
      <c r="D1041" s="9" t="s">
        <v>6669</v>
      </c>
      <c r="E1041" s="9" t="s">
        <v>6670</v>
      </c>
      <c r="F1041" s="9" t="str">
        <f t="shared" si="21"/>
        <v>Dallon Bartleman</v>
      </c>
      <c r="G1041" s="9" t="s">
        <v>987</v>
      </c>
      <c r="H1041" s="10">
        <v>6022627239</v>
      </c>
      <c r="I1041" s="9" t="s">
        <v>1051</v>
      </c>
      <c r="J1041" s="9" t="s">
        <v>1052</v>
      </c>
      <c r="K1041" s="9" t="s">
        <v>129</v>
      </c>
      <c r="L1041" s="11">
        <v>85020</v>
      </c>
    </row>
    <row r="1042" spans="1:12" ht="12.65" customHeight="1" x14ac:dyDescent="0.3">
      <c r="A1042" s="9" t="s">
        <v>985</v>
      </c>
      <c r="B1042" s="9" t="s">
        <v>1053</v>
      </c>
      <c r="C1042" s="9" t="s">
        <v>4433</v>
      </c>
      <c r="D1042" s="9" t="s">
        <v>6671</v>
      </c>
      <c r="E1042" s="9" t="s">
        <v>5788</v>
      </c>
      <c r="F1042" s="9" t="str">
        <f t="shared" si="21"/>
        <v>AJ Green</v>
      </c>
      <c r="G1042" s="9" t="s">
        <v>984</v>
      </c>
      <c r="H1042" s="10">
        <v>6025349248</v>
      </c>
      <c r="I1042" s="9" t="s">
        <v>6672</v>
      </c>
      <c r="J1042" s="9" t="s">
        <v>6673</v>
      </c>
      <c r="K1042" s="9" t="s">
        <v>129</v>
      </c>
      <c r="L1042" s="11">
        <v>85031</v>
      </c>
    </row>
    <row r="1043" spans="1:12" ht="12.65" customHeight="1" x14ac:dyDescent="0.3">
      <c r="A1043" s="9" t="s">
        <v>985</v>
      </c>
      <c r="B1043" s="9" t="s">
        <v>6674</v>
      </c>
      <c r="C1043" s="9" t="s">
        <v>4433</v>
      </c>
      <c r="D1043" s="9" t="s">
        <v>6527</v>
      </c>
      <c r="E1043" s="9" t="s">
        <v>6528</v>
      </c>
      <c r="F1043" s="9" t="str">
        <f t="shared" si="21"/>
        <v>Fallon Williamson</v>
      </c>
      <c r="G1043" s="9" t="s">
        <v>987</v>
      </c>
      <c r="H1043" s="10">
        <v>6233496334</v>
      </c>
      <c r="I1043" s="9" t="s">
        <v>6675</v>
      </c>
      <c r="J1043" s="9" t="s">
        <v>1054</v>
      </c>
      <c r="K1043" s="9" t="s">
        <v>330</v>
      </c>
      <c r="L1043" s="11">
        <v>85326</v>
      </c>
    </row>
    <row r="1044" spans="1:12" ht="12.65" customHeight="1" x14ac:dyDescent="0.3">
      <c r="A1044" s="9" t="s">
        <v>985</v>
      </c>
      <c r="B1044" s="9" t="s">
        <v>6676</v>
      </c>
      <c r="C1044" s="9" t="s">
        <v>4433</v>
      </c>
      <c r="D1044" s="9" t="s">
        <v>6677</v>
      </c>
      <c r="E1044" s="9" t="s">
        <v>6678</v>
      </c>
      <c r="F1044" s="9" t="str">
        <f t="shared" si="21"/>
        <v>Antonio Tarango</v>
      </c>
      <c r="G1044" s="9" t="s">
        <v>987</v>
      </c>
      <c r="H1044" s="10">
        <v>6022626971</v>
      </c>
      <c r="I1044" s="9" t="s">
        <v>1055</v>
      </c>
      <c r="J1044" s="9" t="s">
        <v>1056</v>
      </c>
      <c r="K1044" s="9" t="s">
        <v>129</v>
      </c>
      <c r="L1044" s="11">
        <v>85015</v>
      </c>
    </row>
    <row r="1045" spans="1:12" ht="12.65" customHeight="1" x14ac:dyDescent="0.3">
      <c r="A1045" s="9" t="s">
        <v>985</v>
      </c>
      <c r="B1045" s="9" t="s">
        <v>6679</v>
      </c>
      <c r="C1045" s="9" t="s">
        <v>4433</v>
      </c>
      <c r="D1045" s="9" t="s">
        <v>5039</v>
      </c>
      <c r="E1045" s="9" t="s">
        <v>6680</v>
      </c>
      <c r="F1045" s="9" t="str">
        <f t="shared" si="21"/>
        <v>Jason Capriolo</v>
      </c>
      <c r="G1045" s="9" t="s">
        <v>971</v>
      </c>
      <c r="H1045" s="10">
        <v>6024953705</v>
      </c>
      <c r="I1045" s="9" t="s">
        <v>6681</v>
      </c>
      <c r="J1045" s="9" t="s">
        <v>1057</v>
      </c>
      <c r="K1045" s="9" t="s">
        <v>129</v>
      </c>
      <c r="L1045" s="11">
        <v>85035</v>
      </c>
    </row>
    <row r="1046" spans="1:12" ht="12.65" customHeight="1" x14ac:dyDescent="0.3">
      <c r="A1046" s="9" t="s">
        <v>985</v>
      </c>
      <c r="B1046" s="9" t="s">
        <v>6682</v>
      </c>
      <c r="C1046" s="9" t="s">
        <v>4433</v>
      </c>
      <c r="D1046" s="9" t="s">
        <v>6683</v>
      </c>
      <c r="E1046" s="9" t="s">
        <v>6684</v>
      </c>
      <c r="F1046" s="9" t="str">
        <f t="shared" si="21"/>
        <v>Chris Ayo</v>
      </c>
      <c r="G1046" s="9" t="s">
        <v>987</v>
      </c>
      <c r="H1046" s="10">
        <v>6024955451</v>
      </c>
      <c r="I1046" s="9" t="s">
        <v>6685</v>
      </c>
      <c r="J1046" s="9" t="s">
        <v>6686</v>
      </c>
      <c r="K1046" s="9" t="s">
        <v>129</v>
      </c>
      <c r="L1046" s="11">
        <v>85015</v>
      </c>
    </row>
    <row r="1047" spans="1:12" ht="12.65" customHeight="1" x14ac:dyDescent="0.3">
      <c r="A1047" s="9" t="s">
        <v>985</v>
      </c>
      <c r="B1047" s="9" t="s">
        <v>1058</v>
      </c>
      <c r="C1047" s="9" t="s">
        <v>4433</v>
      </c>
      <c r="D1047" s="9" t="s">
        <v>6687</v>
      </c>
      <c r="E1047" s="9" t="s">
        <v>6688</v>
      </c>
      <c r="F1047" s="9" t="str">
        <f t="shared" si="21"/>
        <v>Kourtnei Briese</v>
      </c>
      <c r="G1047" s="9" t="s">
        <v>987</v>
      </c>
      <c r="H1047" s="10">
        <v>6233273111</v>
      </c>
      <c r="I1047" s="9" t="s">
        <v>6689</v>
      </c>
      <c r="J1047" s="9" t="s">
        <v>1060</v>
      </c>
      <c r="K1047" s="9" t="s">
        <v>330</v>
      </c>
      <c r="L1047" s="11">
        <v>85326</v>
      </c>
    </row>
    <row r="1048" spans="1:12" ht="12.65" customHeight="1" x14ac:dyDescent="0.3">
      <c r="A1048" s="9" t="s">
        <v>985</v>
      </c>
      <c r="B1048" s="9" t="s">
        <v>6690</v>
      </c>
      <c r="C1048" s="9" t="s">
        <v>4433</v>
      </c>
      <c r="D1048" s="9" t="s">
        <v>5031</v>
      </c>
      <c r="E1048" s="9" t="s">
        <v>6691</v>
      </c>
      <c r="F1048" s="9" t="str">
        <f t="shared" si="21"/>
        <v>Christina Diaz Bracero</v>
      </c>
      <c r="G1048" s="9" t="s">
        <v>987</v>
      </c>
      <c r="H1048" s="10">
        <v>4804318472</v>
      </c>
      <c r="I1048" s="9" t="s">
        <v>6692</v>
      </c>
      <c r="J1048" s="9" t="s">
        <v>6693</v>
      </c>
      <c r="K1048" s="9" t="s">
        <v>6694</v>
      </c>
      <c r="L1048" s="11">
        <v>85329</v>
      </c>
    </row>
    <row r="1049" spans="1:12" ht="12.65" customHeight="1" x14ac:dyDescent="0.3">
      <c r="A1049" s="9" t="s">
        <v>985</v>
      </c>
      <c r="B1049" s="9" t="s">
        <v>6695</v>
      </c>
      <c r="C1049" s="9" t="s">
        <v>4433</v>
      </c>
      <c r="D1049" s="9" t="s">
        <v>6696</v>
      </c>
      <c r="E1049" s="9" t="s">
        <v>6697</v>
      </c>
      <c r="F1049" s="9" t="str">
        <f t="shared" si="21"/>
        <v>Zahira Rangel</v>
      </c>
      <c r="G1049" s="9" t="s">
        <v>223</v>
      </c>
      <c r="H1049" s="10">
        <v>6022626211</v>
      </c>
      <c r="I1049" s="9" t="s">
        <v>1032</v>
      </c>
      <c r="J1049" s="9" t="s">
        <v>6698</v>
      </c>
      <c r="K1049" s="9" t="s">
        <v>129</v>
      </c>
      <c r="L1049" s="11">
        <v>85040</v>
      </c>
    </row>
    <row r="1050" spans="1:12" ht="12.65" customHeight="1" x14ac:dyDescent="0.3">
      <c r="A1050" s="9" t="s">
        <v>985</v>
      </c>
      <c r="B1050" s="9" t="s">
        <v>6699</v>
      </c>
      <c r="C1050" s="9" t="s">
        <v>4433</v>
      </c>
      <c r="D1050" s="9" t="s">
        <v>4712</v>
      </c>
      <c r="E1050" s="9" t="s">
        <v>6700</v>
      </c>
      <c r="F1050" s="9" t="str">
        <f t="shared" si="21"/>
        <v>Bonnie Still</v>
      </c>
      <c r="G1050" s="9" t="s">
        <v>987</v>
      </c>
      <c r="H1050" s="10">
        <v>6025346573</v>
      </c>
      <c r="I1050" s="9" t="s">
        <v>6701</v>
      </c>
      <c r="J1050" s="9" t="s">
        <v>6702</v>
      </c>
      <c r="K1050" s="9" t="s">
        <v>129</v>
      </c>
      <c r="L1050" s="11">
        <v>85014</v>
      </c>
    </row>
    <row r="1051" spans="1:12" ht="12.65" customHeight="1" x14ac:dyDescent="0.3">
      <c r="A1051" s="9" t="s">
        <v>985</v>
      </c>
      <c r="B1051" s="9" t="s">
        <v>6703</v>
      </c>
      <c r="C1051" s="9" t="s">
        <v>4433</v>
      </c>
      <c r="D1051" s="9" t="s">
        <v>5027</v>
      </c>
      <c r="E1051" s="9" t="s">
        <v>6704</v>
      </c>
      <c r="F1051" s="9" t="str">
        <f t="shared" si="21"/>
        <v>Angela Price</v>
      </c>
      <c r="G1051" s="9" t="s">
        <v>987</v>
      </c>
      <c r="H1051" s="10">
        <v>4802547937</v>
      </c>
      <c r="I1051" s="9" t="s">
        <v>1059</v>
      </c>
      <c r="J1051" s="9" t="s">
        <v>6705</v>
      </c>
      <c r="K1051" s="9" t="s">
        <v>635</v>
      </c>
      <c r="L1051" s="11">
        <v>85338</v>
      </c>
    </row>
    <row r="1052" spans="1:12" ht="12.65" customHeight="1" x14ac:dyDescent="0.3">
      <c r="A1052" s="9" t="s">
        <v>985</v>
      </c>
      <c r="B1052" s="9" t="s">
        <v>1062</v>
      </c>
      <c r="C1052" s="9" t="s">
        <v>4433</v>
      </c>
      <c r="D1052" s="9" t="s">
        <v>6706</v>
      </c>
      <c r="E1052" s="9" t="s">
        <v>6707</v>
      </c>
      <c r="F1052" s="9" t="str">
        <f t="shared" si="21"/>
        <v>Rolando Rhymes</v>
      </c>
      <c r="G1052" s="9" t="s">
        <v>987</v>
      </c>
      <c r="H1052" s="10">
        <v>6026637868</v>
      </c>
      <c r="I1052" s="9" t="s">
        <v>1063</v>
      </c>
      <c r="J1052" s="9" t="s">
        <v>1064</v>
      </c>
      <c r="K1052" s="9" t="s">
        <v>129</v>
      </c>
      <c r="L1052" s="11">
        <v>85004</v>
      </c>
    </row>
    <row r="1053" spans="1:12" ht="12.65" customHeight="1" x14ac:dyDescent="0.3">
      <c r="A1053" s="9" t="s">
        <v>985</v>
      </c>
      <c r="B1053" s="9" t="s">
        <v>1065</v>
      </c>
      <c r="C1053" s="9" t="s">
        <v>4433</v>
      </c>
      <c r="D1053" s="9" t="s">
        <v>5175</v>
      </c>
      <c r="E1053" s="9" t="s">
        <v>6708</v>
      </c>
      <c r="F1053" s="9" t="str">
        <f t="shared" si="21"/>
        <v>Stephanie Cisneros</v>
      </c>
      <c r="G1053" s="9" t="s">
        <v>987</v>
      </c>
      <c r="H1053" s="10">
        <v>6022302226</v>
      </c>
      <c r="I1053" s="9" t="s">
        <v>1066</v>
      </c>
      <c r="J1053" s="9" t="s">
        <v>1067</v>
      </c>
      <c r="K1053" s="9" t="s">
        <v>129</v>
      </c>
      <c r="L1053" s="11">
        <v>85015</v>
      </c>
    </row>
    <row r="1054" spans="1:12" ht="12.65" customHeight="1" x14ac:dyDescent="0.3">
      <c r="A1054" s="9" t="s">
        <v>985</v>
      </c>
      <c r="B1054" s="9" t="s">
        <v>1068</v>
      </c>
      <c r="C1054" s="9" t="s">
        <v>4433</v>
      </c>
      <c r="D1054" s="9" t="s">
        <v>6709</v>
      </c>
      <c r="E1054" s="9" t="s">
        <v>6710</v>
      </c>
      <c r="F1054" s="9" t="str">
        <f t="shared" si="21"/>
        <v>Milinda Crawford</v>
      </c>
      <c r="G1054" s="9" t="s">
        <v>987</v>
      </c>
      <c r="H1054" s="10">
        <v>4802192121</v>
      </c>
      <c r="I1054" s="9" t="s">
        <v>1069</v>
      </c>
      <c r="J1054" s="9" t="s">
        <v>1070</v>
      </c>
      <c r="K1054" s="9" t="s">
        <v>129</v>
      </c>
      <c r="L1054" s="11">
        <v>85042</v>
      </c>
    </row>
    <row r="1055" spans="1:12" ht="12.65" customHeight="1" x14ac:dyDescent="0.3">
      <c r="A1055" s="9" t="s">
        <v>985</v>
      </c>
      <c r="B1055" s="9" t="s">
        <v>1071</v>
      </c>
      <c r="C1055" s="9" t="s">
        <v>4433</v>
      </c>
      <c r="D1055" s="9" t="s">
        <v>4573</v>
      </c>
      <c r="E1055" s="9" t="s">
        <v>5597</v>
      </c>
      <c r="F1055" s="9" t="str">
        <f t="shared" si="21"/>
        <v>Mary Camacho</v>
      </c>
      <c r="G1055" s="9" t="s">
        <v>987</v>
      </c>
      <c r="H1055" s="10">
        <v>6022576726</v>
      </c>
      <c r="I1055" s="9" t="s">
        <v>6711</v>
      </c>
      <c r="J1055" s="9" t="s">
        <v>6712</v>
      </c>
      <c r="K1055" s="9" t="s">
        <v>129</v>
      </c>
      <c r="L1055" s="11">
        <v>85009</v>
      </c>
    </row>
    <row r="1056" spans="1:12" ht="12.65" customHeight="1" x14ac:dyDescent="0.3">
      <c r="A1056" s="9" t="s">
        <v>985</v>
      </c>
      <c r="B1056" s="9" t="s">
        <v>1072</v>
      </c>
      <c r="C1056" s="9" t="s">
        <v>4433</v>
      </c>
      <c r="D1056" s="9" t="s">
        <v>6713</v>
      </c>
      <c r="E1056" s="9" t="s">
        <v>6714</v>
      </c>
      <c r="F1056" s="9" t="str">
        <f t="shared" si="21"/>
        <v>Cara Gunn</v>
      </c>
      <c r="G1056" s="9" t="s">
        <v>1073</v>
      </c>
      <c r="H1056" s="10">
        <v>4803442600</v>
      </c>
      <c r="I1056" s="9" t="s">
        <v>6715</v>
      </c>
      <c r="J1056" s="9" t="s">
        <v>6716</v>
      </c>
      <c r="K1056" s="9" t="s">
        <v>320</v>
      </c>
      <c r="L1056" s="11">
        <v>85201</v>
      </c>
    </row>
    <row r="1057" spans="1:12" ht="12.65" customHeight="1" x14ac:dyDescent="0.3">
      <c r="A1057" s="9" t="s">
        <v>985</v>
      </c>
      <c r="B1057" s="9" t="s">
        <v>1074</v>
      </c>
      <c r="C1057" s="9" t="s">
        <v>4433</v>
      </c>
      <c r="D1057" s="9" t="s">
        <v>6717</v>
      </c>
      <c r="E1057" s="9" t="s">
        <v>6718</v>
      </c>
      <c r="F1057" s="9" t="str">
        <f t="shared" si="21"/>
        <v>Natalie Gregory</v>
      </c>
      <c r="G1057" s="9" t="s">
        <v>987</v>
      </c>
      <c r="H1057" s="10">
        <v>6022372485</v>
      </c>
      <c r="I1057" s="9" t="s">
        <v>1075</v>
      </c>
      <c r="J1057" s="9" t="s">
        <v>6719</v>
      </c>
      <c r="K1057" s="9" t="s">
        <v>301</v>
      </c>
      <c r="L1057" s="11">
        <v>85302</v>
      </c>
    </row>
    <row r="1058" spans="1:12" ht="12.65" customHeight="1" x14ac:dyDescent="0.3">
      <c r="A1058" s="9" t="s">
        <v>985</v>
      </c>
      <c r="B1058" s="9" t="s">
        <v>6720</v>
      </c>
      <c r="C1058" s="9" t="s">
        <v>4433</v>
      </c>
      <c r="D1058" s="9" t="s">
        <v>4938</v>
      </c>
      <c r="E1058" s="9" t="s">
        <v>6721</v>
      </c>
      <c r="F1058" s="9" t="str">
        <f t="shared" si="21"/>
        <v>Jessica Rascon</v>
      </c>
      <c r="G1058" s="9" t="s">
        <v>987</v>
      </c>
      <c r="H1058" s="10">
        <v>6022626211</v>
      </c>
      <c r="I1058" s="9" t="s">
        <v>6722</v>
      </c>
      <c r="J1058" s="9" t="s">
        <v>6723</v>
      </c>
      <c r="K1058" s="9" t="s">
        <v>129</v>
      </c>
      <c r="L1058" s="11">
        <v>85041</v>
      </c>
    </row>
    <row r="1059" spans="1:12" ht="12.65" customHeight="1" x14ac:dyDescent="0.3">
      <c r="A1059" s="9" t="s">
        <v>985</v>
      </c>
      <c r="B1059" s="9" t="s">
        <v>6724</v>
      </c>
      <c r="C1059" s="9" t="s">
        <v>4433</v>
      </c>
      <c r="D1059" s="9" t="s">
        <v>6725</v>
      </c>
      <c r="E1059" s="9" t="s">
        <v>4593</v>
      </c>
      <c r="F1059" s="9" t="str">
        <f t="shared" si="21"/>
        <v>Isabelle Flores</v>
      </c>
      <c r="G1059" s="9" t="s">
        <v>987</v>
      </c>
      <c r="H1059" s="10">
        <v>6239302048</v>
      </c>
      <c r="I1059" s="9" t="s">
        <v>6726</v>
      </c>
      <c r="J1059" s="9" t="s">
        <v>6727</v>
      </c>
      <c r="K1059" s="9" t="s">
        <v>301</v>
      </c>
      <c r="L1059" s="11">
        <v>85301</v>
      </c>
    </row>
    <row r="1060" spans="1:12" ht="12.65" customHeight="1" x14ac:dyDescent="0.3">
      <c r="A1060" s="9" t="s">
        <v>985</v>
      </c>
      <c r="B1060" s="9" t="s">
        <v>1078</v>
      </c>
      <c r="C1060" s="9" t="s">
        <v>4433</v>
      </c>
      <c r="D1060" s="9" t="s">
        <v>4656</v>
      </c>
      <c r="E1060" s="9" t="s">
        <v>4830</v>
      </c>
      <c r="F1060" s="9" t="str">
        <f t="shared" si="21"/>
        <v>Linda Osuna</v>
      </c>
      <c r="G1060" s="9" t="s">
        <v>987</v>
      </c>
      <c r="H1060" s="10">
        <v>6023139885</v>
      </c>
      <c r="I1060" s="9" t="s">
        <v>1079</v>
      </c>
      <c r="J1060" s="9" t="s">
        <v>1080</v>
      </c>
      <c r="K1060" s="9" t="s">
        <v>320</v>
      </c>
      <c r="L1060" s="11">
        <v>85201</v>
      </c>
    </row>
    <row r="1061" spans="1:12" ht="12.65" customHeight="1" x14ac:dyDescent="0.3">
      <c r="A1061" s="9" t="s">
        <v>985</v>
      </c>
      <c r="B1061" s="9" t="s">
        <v>6728</v>
      </c>
      <c r="C1061" s="9" t="s">
        <v>4433</v>
      </c>
      <c r="D1061" s="9" t="s">
        <v>6729</v>
      </c>
      <c r="E1061" s="9" t="s">
        <v>6730</v>
      </c>
      <c r="F1061" s="9" t="str">
        <f t="shared" si="21"/>
        <v>Miriam Lechuga</v>
      </c>
      <c r="G1061" s="9" t="s">
        <v>6547</v>
      </c>
      <c r="H1061" s="10">
        <v>4803191067</v>
      </c>
      <c r="I1061" s="9" t="s">
        <v>6731</v>
      </c>
      <c r="J1061" s="9" t="s">
        <v>6732</v>
      </c>
      <c r="K1061" s="9" t="s">
        <v>309</v>
      </c>
      <c r="L1061" s="11">
        <v>85323</v>
      </c>
    </row>
    <row r="1062" spans="1:12" ht="12.65" customHeight="1" x14ac:dyDescent="0.3">
      <c r="A1062" s="9" t="s">
        <v>985</v>
      </c>
      <c r="B1062" s="9" t="s">
        <v>1081</v>
      </c>
      <c r="C1062" s="9" t="s">
        <v>4433</v>
      </c>
      <c r="D1062" s="9" t="s">
        <v>6733</v>
      </c>
      <c r="E1062" s="9" t="s">
        <v>4996</v>
      </c>
      <c r="F1062" s="9" t="str">
        <f t="shared" si="21"/>
        <v>Susana Gonzales</v>
      </c>
      <c r="G1062" s="9" t="s">
        <v>987</v>
      </c>
      <c r="H1062" s="10">
        <v>6236969811</v>
      </c>
      <c r="I1062" s="9" t="s">
        <v>1082</v>
      </c>
      <c r="J1062" s="9" t="s">
        <v>1083</v>
      </c>
      <c r="K1062" s="9" t="s">
        <v>309</v>
      </c>
      <c r="L1062" s="11">
        <v>85323</v>
      </c>
    </row>
    <row r="1063" spans="1:12" ht="12.65" customHeight="1" x14ac:dyDescent="0.3">
      <c r="A1063" s="9" t="s">
        <v>985</v>
      </c>
      <c r="B1063" s="9" t="s">
        <v>1084</v>
      </c>
      <c r="C1063" s="9" t="s">
        <v>4433</v>
      </c>
      <c r="D1063" s="9" t="s">
        <v>4656</v>
      </c>
      <c r="E1063" s="9" t="s">
        <v>4830</v>
      </c>
      <c r="F1063" s="9" t="str">
        <f t="shared" si="21"/>
        <v>Linda Osuna</v>
      </c>
      <c r="G1063" s="9" t="s">
        <v>987</v>
      </c>
      <c r="H1063" s="10">
        <v>6023139885</v>
      </c>
      <c r="I1063" s="9" t="s">
        <v>1079</v>
      </c>
      <c r="J1063" s="9" t="s">
        <v>6734</v>
      </c>
      <c r="K1063" s="9" t="s">
        <v>129</v>
      </c>
      <c r="L1063" s="11">
        <v>85008</v>
      </c>
    </row>
    <row r="1064" spans="1:12" ht="12.65" customHeight="1" x14ac:dyDescent="0.3">
      <c r="A1064" s="9" t="s">
        <v>985</v>
      </c>
      <c r="B1064" s="9" t="s">
        <v>6735</v>
      </c>
      <c r="C1064" s="9" t="s">
        <v>4433</v>
      </c>
      <c r="D1064" s="9" t="s">
        <v>4924</v>
      </c>
      <c r="E1064" s="9" t="s">
        <v>4469</v>
      </c>
      <c r="F1064" s="9" t="str">
        <f t="shared" si="21"/>
        <v>Brittany Espinoza</v>
      </c>
      <c r="G1064" s="9" t="s">
        <v>987</v>
      </c>
      <c r="H1064" s="10">
        <v>6239304700</v>
      </c>
      <c r="I1064" s="9" t="s">
        <v>6736</v>
      </c>
      <c r="J1064" s="9" t="s">
        <v>1085</v>
      </c>
      <c r="K1064" s="9" t="s">
        <v>301</v>
      </c>
      <c r="L1064" s="11">
        <v>85301</v>
      </c>
    </row>
    <row r="1065" spans="1:12" ht="12.65" customHeight="1" x14ac:dyDescent="0.3">
      <c r="A1065" s="9" t="s">
        <v>985</v>
      </c>
      <c r="B1065" s="9" t="s">
        <v>1086</v>
      </c>
      <c r="C1065" s="9" t="s">
        <v>4433</v>
      </c>
      <c r="D1065" s="9" t="s">
        <v>6737</v>
      </c>
      <c r="E1065" s="9" t="s">
        <v>6738</v>
      </c>
      <c r="F1065" s="9" t="str">
        <f t="shared" si="21"/>
        <v>Shelby Yellowhorse</v>
      </c>
      <c r="G1065" s="9" t="s">
        <v>987</v>
      </c>
      <c r="H1065" s="10">
        <v>6026489783</v>
      </c>
      <c r="I1065" s="9" t="s">
        <v>6739</v>
      </c>
      <c r="J1065" s="9" t="s">
        <v>6740</v>
      </c>
      <c r="K1065" s="9" t="s">
        <v>129</v>
      </c>
      <c r="L1065" s="11">
        <v>85012</v>
      </c>
    </row>
    <row r="1066" spans="1:12" ht="12.65" customHeight="1" x14ac:dyDescent="0.3">
      <c r="A1066" s="9" t="s">
        <v>985</v>
      </c>
      <c r="B1066" s="9" t="s">
        <v>6741</v>
      </c>
      <c r="C1066" s="9" t="s">
        <v>4433</v>
      </c>
      <c r="D1066" s="9" t="s">
        <v>5606</v>
      </c>
      <c r="E1066" s="9" t="s">
        <v>6742</v>
      </c>
      <c r="F1066" s="9" t="str">
        <f t="shared" si="21"/>
        <v>Blanca Arredondo</v>
      </c>
      <c r="G1066" s="9" t="s">
        <v>987</v>
      </c>
      <c r="H1066" s="10">
        <v>6025419354</v>
      </c>
      <c r="I1066" s="9" t="s">
        <v>6743</v>
      </c>
      <c r="J1066" s="9" t="s">
        <v>6744</v>
      </c>
      <c r="K1066" s="9" t="s">
        <v>129</v>
      </c>
      <c r="L1066" s="11">
        <v>85017</v>
      </c>
    </row>
    <row r="1067" spans="1:12" ht="12.65" customHeight="1" x14ac:dyDescent="0.3">
      <c r="A1067" s="9" t="s">
        <v>985</v>
      </c>
      <c r="B1067" s="9" t="s">
        <v>1091</v>
      </c>
      <c r="C1067" s="9" t="s">
        <v>4433</v>
      </c>
      <c r="D1067" s="9" t="s">
        <v>4656</v>
      </c>
      <c r="E1067" s="9" t="s">
        <v>4830</v>
      </c>
      <c r="F1067" s="9" t="str">
        <f t="shared" si="21"/>
        <v>Linda Osuna</v>
      </c>
      <c r="G1067" s="9" t="s">
        <v>987</v>
      </c>
      <c r="H1067" s="10">
        <v>6027272115</v>
      </c>
      <c r="I1067" s="9" t="s">
        <v>1079</v>
      </c>
      <c r="J1067" s="9" t="s">
        <v>1092</v>
      </c>
      <c r="K1067" s="9" t="s">
        <v>320</v>
      </c>
      <c r="L1067" s="11">
        <v>85204</v>
      </c>
    </row>
    <row r="1068" spans="1:12" ht="12.65" customHeight="1" x14ac:dyDescent="0.3">
      <c r="A1068" s="9" t="s">
        <v>985</v>
      </c>
      <c r="B1068" s="9" t="s">
        <v>6745</v>
      </c>
      <c r="C1068" s="9" t="s">
        <v>4433</v>
      </c>
      <c r="D1068" s="9" t="s">
        <v>6746</v>
      </c>
      <c r="E1068" s="9" t="s">
        <v>6747</v>
      </c>
      <c r="F1068" s="9" t="str">
        <f t="shared" si="21"/>
        <v>Thomas Licurgo</v>
      </c>
      <c r="G1068" s="9" t="s">
        <v>987</v>
      </c>
      <c r="H1068" s="10">
        <v>6025340530</v>
      </c>
      <c r="I1068" s="9" t="s">
        <v>6748</v>
      </c>
      <c r="J1068" s="9" t="s">
        <v>6749</v>
      </c>
      <c r="K1068" s="9" t="s">
        <v>129</v>
      </c>
      <c r="L1068" s="11">
        <v>85029</v>
      </c>
    </row>
    <row r="1069" spans="1:12" ht="12.65" customHeight="1" x14ac:dyDescent="0.3">
      <c r="A1069" s="9" t="s">
        <v>985</v>
      </c>
      <c r="B1069" s="9" t="s">
        <v>6750</v>
      </c>
      <c r="C1069" s="9" t="s">
        <v>4433</v>
      </c>
      <c r="D1069" s="9" t="s">
        <v>4495</v>
      </c>
      <c r="E1069" s="9" t="s">
        <v>6345</v>
      </c>
      <c r="F1069" s="9" t="str">
        <f t="shared" si="21"/>
        <v>Aaron Crow</v>
      </c>
      <c r="G1069" s="9" t="s">
        <v>987</v>
      </c>
      <c r="H1069" s="10">
        <v>6239302047</v>
      </c>
      <c r="I1069" s="9" t="s">
        <v>6751</v>
      </c>
      <c r="J1069" s="9" t="s">
        <v>6752</v>
      </c>
      <c r="K1069" s="9" t="s">
        <v>301</v>
      </c>
      <c r="L1069" s="11">
        <v>85301</v>
      </c>
    </row>
    <row r="1070" spans="1:12" ht="12.65" customHeight="1" x14ac:dyDescent="0.3">
      <c r="A1070" s="9" t="s">
        <v>985</v>
      </c>
      <c r="B1070" s="9" t="s">
        <v>1093</v>
      </c>
      <c r="C1070" s="9" t="s">
        <v>4433</v>
      </c>
      <c r="D1070" s="9" t="s">
        <v>6753</v>
      </c>
      <c r="E1070" s="9" t="s">
        <v>6754</v>
      </c>
      <c r="F1070" s="9" t="str">
        <f t="shared" si="21"/>
        <v>Lilliana Villasenor</v>
      </c>
      <c r="G1070" s="9" t="s">
        <v>987</v>
      </c>
      <c r="H1070" s="10">
        <v>6233966071</v>
      </c>
      <c r="I1070" s="9" t="s">
        <v>1094</v>
      </c>
      <c r="J1070" s="9" t="s">
        <v>6755</v>
      </c>
      <c r="K1070" s="9" t="s">
        <v>129</v>
      </c>
      <c r="L1070" s="11">
        <v>85051</v>
      </c>
    </row>
    <row r="1071" spans="1:12" ht="12.65" customHeight="1" x14ac:dyDescent="0.3">
      <c r="A1071" s="9" t="s">
        <v>985</v>
      </c>
      <c r="B1071" s="9" t="s">
        <v>1095</v>
      </c>
      <c r="C1071" s="9" t="s">
        <v>4433</v>
      </c>
      <c r="D1071" s="9" t="s">
        <v>6756</v>
      </c>
      <c r="E1071" s="9" t="s">
        <v>6757</v>
      </c>
      <c r="F1071" s="9" t="str">
        <f t="shared" si="21"/>
        <v>Saneil Honyaktewa</v>
      </c>
      <c r="G1071" s="9" t="s">
        <v>987</v>
      </c>
      <c r="H1071" s="10">
        <v>6026489757</v>
      </c>
      <c r="I1071" s="9" t="s">
        <v>6758</v>
      </c>
      <c r="J1071" s="9" t="s">
        <v>6759</v>
      </c>
      <c r="K1071" s="9" t="s">
        <v>129</v>
      </c>
      <c r="L1071" s="11">
        <v>85003</v>
      </c>
    </row>
    <row r="1072" spans="1:12" ht="12.65" customHeight="1" x14ac:dyDescent="0.3">
      <c r="A1072" s="9" t="s">
        <v>985</v>
      </c>
      <c r="B1072" s="9" t="s">
        <v>1096</v>
      </c>
      <c r="C1072" s="9" t="s">
        <v>4433</v>
      </c>
      <c r="D1072" s="9" t="s">
        <v>5665</v>
      </c>
      <c r="E1072" s="9" t="s">
        <v>6760</v>
      </c>
      <c r="F1072" s="9" t="str">
        <f t="shared" si="21"/>
        <v>Stanley Overturf</v>
      </c>
      <c r="G1072" s="9" t="s">
        <v>987</v>
      </c>
      <c r="H1072" s="10">
        <v>6026798936</v>
      </c>
      <c r="I1072" s="9" t="s">
        <v>6761</v>
      </c>
      <c r="J1072" s="9" t="s">
        <v>6762</v>
      </c>
      <c r="K1072" s="9" t="s">
        <v>129</v>
      </c>
      <c r="L1072" s="11">
        <v>85012</v>
      </c>
    </row>
    <row r="1073" spans="1:12" ht="12.65" customHeight="1" x14ac:dyDescent="0.3">
      <c r="A1073" s="9" t="s">
        <v>985</v>
      </c>
      <c r="B1073" s="9" t="s">
        <v>6763</v>
      </c>
      <c r="C1073" s="9" t="s">
        <v>4433</v>
      </c>
      <c r="D1073" s="9" t="s">
        <v>4492</v>
      </c>
      <c r="E1073" s="9" t="s">
        <v>5845</v>
      </c>
      <c r="F1073" s="9" t="str">
        <f t="shared" si="21"/>
        <v>Laura Chavez</v>
      </c>
      <c r="G1073" s="9" t="s">
        <v>987</v>
      </c>
      <c r="H1073" s="10">
        <v>6025710960</v>
      </c>
      <c r="I1073" s="9" t="s">
        <v>1097</v>
      </c>
      <c r="J1073" s="9" t="s">
        <v>6764</v>
      </c>
      <c r="K1073" s="9" t="s">
        <v>129</v>
      </c>
      <c r="L1073" s="11">
        <v>85041</v>
      </c>
    </row>
    <row r="1074" spans="1:12" ht="12.65" customHeight="1" x14ac:dyDescent="0.3">
      <c r="A1074" s="9" t="s">
        <v>985</v>
      </c>
      <c r="B1074" s="9" t="s">
        <v>1098</v>
      </c>
      <c r="C1074" s="9" t="s">
        <v>4433</v>
      </c>
      <c r="D1074" s="9" t="s">
        <v>6594</v>
      </c>
      <c r="E1074" s="9" t="s">
        <v>5003</v>
      </c>
      <c r="F1074" s="9" t="str">
        <f t="shared" si="21"/>
        <v>Rachel Ruiz</v>
      </c>
      <c r="G1074" s="9" t="s">
        <v>987</v>
      </c>
      <c r="H1074" s="10">
        <v>6232719518</v>
      </c>
      <c r="I1074" s="9" t="s">
        <v>6765</v>
      </c>
      <c r="J1074" s="9" t="s">
        <v>1099</v>
      </c>
      <c r="K1074" s="9" t="s">
        <v>301</v>
      </c>
      <c r="L1074" s="11">
        <v>85305</v>
      </c>
    </row>
    <row r="1075" spans="1:12" ht="12.65" customHeight="1" x14ac:dyDescent="0.3">
      <c r="A1075" s="9" t="s">
        <v>985</v>
      </c>
      <c r="B1075" s="9" t="s">
        <v>6766</v>
      </c>
      <c r="C1075" s="9" t="s">
        <v>4433</v>
      </c>
      <c r="D1075" s="9" t="s">
        <v>6767</v>
      </c>
      <c r="E1075" s="9" t="s">
        <v>6768</v>
      </c>
      <c r="F1075" s="9" t="str">
        <f t="shared" si="21"/>
        <v>Alejandra Arellano</v>
      </c>
      <c r="G1075" s="9" t="s">
        <v>987</v>
      </c>
      <c r="H1075" s="10">
        <v>4807095112</v>
      </c>
      <c r="I1075" s="9" t="s">
        <v>6769</v>
      </c>
      <c r="J1075" s="9" t="s">
        <v>6770</v>
      </c>
      <c r="K1075" s="9" t="s">
        <v>129</v>
      </c>
      <c r="L1075" s="11">
        <v>85032</v>
      </c>
    </row>
    <row r="1076" spans="1:12" ht="12.65" customHeight="1" x14ac:dyDescent="0.3">
      <c r="A1076" s="9" t="s">
        <v>985</v>
      </c>
      <c r="B1076" s="9" t="s">
        <v>6771</v>
      </c>
      <c r="C1076" s="9" t="s">
        <v>4433</v>
      </c>
      <c r="D1076" s="9" t="s">
        <v>6644</v>
      </c>
      <c r="E1076" s="9" t="s">
        <v>6645</v>
      </c>
      <c r="F1076" s="9" t="str">
        <f t="shared" si="21"/>
        <v>Javier Habre</v>
      </c>
      <c r="G1076" s="9" t="s">
        <v>987</v>
      </c>
      <c r="H1076" s="10">
        <v>6024955745</v>
      </c>
      <c r="I1076" s="9" t="s">
        <v>1034</v>
      </c>
      <c r="J1076" s="9" t="s">
        <v>1100</v>
      </c>
      <c r="K1076" s="9" t="s">
        <v>129</v>
      </c>
      <c r="L1076" s="11">
        <v>85007</v>
      </c>
    </row>
    <row r="1077" spans="1:12" ht="12.65" customHeight="1" x14ac:dyDescent="0.3">
      <c r="A1077" s="9" t="s">
        <v>985</v>
      </c>
      <c r="B1077" s="9" t="s">
        <v>6772</v>
      </c>
      <c r="C1077" s="9" t="s">
        <v>4433</v>
      </c>
      <c r="D1077" s="9" t="s">
        <v>6773</v>
      </c>
      <c r="E1077" s="9" t="s">
        <v>72</v>
      </c>
      <c r="F1077" s="9" t="str">
        <f t="shared" si="21"/>
        <v>Maura Williams</v>
      </c>
      <c r="G1077" s="9" t="s">
        <v>987</v>
      </c>
      <c r="H1077" s="10">
        <v>6022626625</v>
      </c>
      <c r="I1077" s="9" t="s">
        <v>1101</v>
      </c>
      <c r="J1077" s="9" t="s">
        <v>1102</v>
      </c>
      <c r="K1077" s="9" t="s">
        <v>129</v>
      </c>
      <c r="L1077" s="11">
        <v>85004</v>
      </c>
    </row>
    <row r="1078" spans="1:12" ht="12.65" customHeight="1" x14ac:dyDescent="0.3">
      <c r="A1078" s="9" t="s">
        <v>985</v>
      </c>
      <c r="B1078" s="9" t="s">
        <v>1103</v>
      </c>
      <c r="C1078" s="9" t="s">
        <v>4433</v>
      </c>
      <c r="D1078" s="9" t="s">
        <v>5175</v>
      </c>
      <c r="E1078" s="9" t="s">
        <v>6774</v>
      </c>
      <c r="F1078" s="9" t="str">
        <f t="shared" si="21"/>
        <v>Stephanie Mellring</v>
      </c>
      <c r="G1078" s="9" t="s">
        <v>971</v>
      </c>
      <c r="H1078" s="10">
        <v>6237737924</v>
      </c>
      <c r="I1078" s="9" t="s">
        <v>1104</v>
      </c>
      <c r="J1078" s="9" t="s">
        <v>1105</v>
      </c>
      <c r="K1078" s="9" t="s">
        <v>307</v>
      </c>
      <c r="L1078" s="11">
        <v>85345</v>
      </c>
    </row>
    <row r="1079" spans="1:12" ht="12.65" customHeight="1" x14ac:dyDescent="0.3">
      <c r="A1079" s="9" t="s">
        <v>985</v>
      </c>
      <c r="B1079" s="9" t="s">
        <v>1106</v>
      </c>
      <c r="C1079" s="9" t="s">
        <v>4433</v>
      </c>
      <c r="D1079" s="9" t="s">
        <v>6775</v>
      </c>
      <c r="E1079" s="9" t="s">
        <v>6776</v>
      </c>
      <c r="F1079" s="9" t="str">
        <f t="shared" si="21"/>
        <v>Megan Erdody</v>
      </c>
      <c r="G1079" s="9" t="s">
        <v>987</v>
      </c>
      <c r="H1079" s="10">
        <v>9282660489</v>
      </c>
      <c r="I1079" s="9" t="s">
        <v>6777</v>
      </c>
      <c r="J1079" s="9" t="s">
        <v>6778</v>
      </c>
      <c r="K1079" s="9" t="s">
        <v>56</v>
      </c>
      <c r="L1079" s="11">
        <v>86001</v>
      </c>
    </row>
    <row r="1080" spans="1:12" ht="12.65" customHeight="1" x14ac:dyDescent="0.3">
      <c r="A1080" s="9" t="s">
        <v>985</v>
      </c>
      <c r="B1080" s="9" t="s">
        <v>1107</v>
      </c>
      <c r="C1080" s="9" t="s">
        <v>4433</v>
      </c>
      <c r="D1080" s="9" t="s">
        <v>6779</v>
      </c>
      <c r="E1080" s="9" t="s">
        <v>6780</v>
      </c>
      <c r="F1080" s="9" t="str">
        <f t="shared" si="21"/>
        <v>Minette Klenner</v>
      </c>
      <c r="G1080" s="9" t="s">
        <v>987</v>
      </c>
      <c r="H1080" s="10">
        <v>6022835720</v>
      </c>
      <c r="I1080" s="9" t="s">
        <v>6781</v>
      </c>
      <c r="J1080" s="9" t="s">
        <v>1108</v>
      </c>
      <c r="K1080" s="9" t="s">
        <v>129</v>
      </c>
      <c r="L1080" s="11">
        <v>85015</v>
      </c>
    </row>
    <row r="1081" spans="1:12" ht="12.65" customHeight="1" x14ac:dyDescent="0.3">
      <c r="A1081" s="9" t="s">
        <v>985</v>
      </c>
      <c r="B1081" s="9" t="s">
        <v>1110</v>
      </c>
      <c r="C1081" s="9" t="s">
        <v>4433</v>
      </c>
      <c r="D1081" s="9" t="s">
        <v>6782</v>
      </c>
      <c r="E1081" s="9" t="s">
        <v>6783</v>
      </c>
      <c r="F1081" s="9" t="str">
        <f t="shared" si="21"/>
        <v>Nichole Smallcanyon</v>
      </c>
      <c r="G1081" s="9" t="s">
        <v>6784</v>
      </c>
      <c r="H1081" s="10">
        <v>6026489736</v>
      </c>
      <c r="I1081" s="9" t="s">
        <v>6785</v>
      </c>
      <c r="J1081" s="9" t="s">
        <v>1111</v>
      </c>
      <c r="K1081" s="9" t="s">
        <v>129</v>
      </c>
      <c r="L1081" s="11">
        <v>85004</v>
      </c>
    </row>
    <row r="1082" spans="1:12" ht="12.65" customHeight="1" x14ac:dyDescent="0.3">
      <c r="A1082" s="9" t="s">
        <v>985</v>
      </c>
      <c r="B1082" s="9" t="s">
        <v>6786</v>
      </c>
      <c r="C1082" s="9" t="s">
        <v>4433</v>
      </c>
      <c r="D1082" s="9" t="s">
        <v>5913</v>
      </c>
      <c r="E1082" s="9" t="s">
        <v>6787</v>
      </c>
      <c r="F1082" s="9" t="str">
        <f t="shared" si="21"/>
        <v>Crystal Warden</v>
      </c>
      <c r="G1082" s="9" t="s">
        <v>987</v>
      </c>
      <c r="H1082" s="10">
        <v>9282132762</v>
      </c>
      <c r="I1082" s="9" t="s">
        <v>1112</v>
      </c>
      <c r="J1082" s="9" t="s">
        <v>1113</v>
      </c>
      <c r="K1082" s="9" t="s">
        <v>56</v>
      </c>
      <c r="L1082" s="11">
        <v>86004</v>
      </c>
    </row>
    <row r="1083" spans="1:12" ht="12.65" customHeight="1" x14ac:dyDescent="0.3">
      <c r="A1083" s="9" t="s">
        <v>985</v>
      </c>
      <c r="B1083" s="9" t="s">
        <v>6788</v>
      </c>
      <c r="C1083" s="9" t="s">
        <v>4433</v>
      </c>
      <c r="D1083" s="9" t="s">
        <v>4656</v>
      </c>
      <c r="E1083" s="9" t="s">
        <v>6789</v>
      </c>
      <c r="F1083" s="9" t="str">
        <f t="shared" si="21"/>
        <v>Linda Brill</v>
      </c>
      <c r="G1083" s="9" t="s">
        <v>987</v>
      </c>
      <c r="H1083" s="10">
        <v>5205681679</v>
      </c>
      <c r="I1083" s="9" t="s">
        <v>6790</v>
      </c>
      <c r="J1083" s="9" t="s">
        <v>6791</v>
      </c>
      <c r="K1083" s="9" t="s">
        <v>258</v>
      </c>
      <c r="L1083" s="11">
        <v>85138</v>
      </c>
    </row>
    <row r="1084" spans="1:12" ht="12.65" customHeight="1" x14ac:dyDescent="0.3">
      <c r="A1084" s="9" t="s">
        <v>985</v>
      </c>
      <c r="B1084" s="9" t="s">
        <v>6792</v>
      </c>
      <c r="C1084" s="9" t="s">
        <v>4433</v>
      </c>
      <c r="D1084" s="9" t="s">
        <v>6793</v>
      </c>
      <c r="E1084" s="9" t="s">
        <v>5776</v>
      </c>
      <c r="F1084" s="9" t="str">
        <f t="shared" si="21"/>
        <v>Nick Rullman Anderson</v>
      </c>
      <c r="G1084" s="9" t="s">
        <v>987</v>
      </c>
      <c r="H1084" s="10">
        <v>9282132365</v>
      </c>
      <c r="I1084" s="9" t="s">
        <v>6794</v>
      </c>
      <c r="J1084" s="9" t="s">
        <v>6795</v>
      </c>
      <c r="K1084" s="9" t="s">
        <v>56</v>
      </c>
      <c r="L1084" s="11">
        <v>86004</v>
      </c>
    </row>
    <row r="1085" spans="1:12" ht="12.65" customHeight="1" x14ac:dyDescent="0.3">
      <c r="A1085" s="9" t="s">
        <v>985</v>
      </c>
      <c r="B1085" s="9" t="s">
        <v>1114</v>
      </c>
      <c r="C1085" s="9" t="s">
        <v>4433</v>
      </c>
      <c r="D1085" s="9" t="s">
        <v>4720</v>
      </c>
      <c r="E1085" s="9" t="s">
        <v>4974</v>
      </c>
      <c r="F1085" s="9" t="str">
        <f t="shared" si="21"/>
        <v>Carmen Guerrero</v>
      </c>
      <c r="G1085" s="9" t="s">
        <v>475</v>
      </c>
      <c r="H1085" s="10">
        <v>4809076242</v>
      </c>
      <c r="I1085" s="9" t="s">
        <v>1115</v>
      </c>
      <c r="J1085" s="9" t="s">
        <v>1116</v>
      </c>
      <c r="K1085" s="9" t="s">
        <v>320</v>
      </c>
      <c r="L1085" s="11">
        <v>85203</v>
      </c>
    </row>
    <row r="1086" spans="1:12" ht="12.65" customHeight="1" x14ac:dyDescent="0.3">
      <c r="A1086" s="9" t="s">
        <v>985</v>
      </c>
      <c r="B1086" s="9" t="s">
        <v>1117</v>
      </c>
      <c r="C1086" s="9" t="s">
        <v>4433</v>
      </c>
      <c r="D1086" s="9" t="s">
        <v>6796</v>
      </c>
      <c r="E1086" s="9" t="s">
        <v>5188</v>
      </c>
      <c r="F1086" s="9" t="str">
        <f t="shared" si="21"/>
        <v>Nadia Moreno</v>
      </c>
      <c r="G1086" s="9" t="s">
        <v>987</v>
      </c>
      <c r="H1086" s="10">
        <v>6026017189</v>
      </c>
      <c r="I1086" s="9" t="s">
        <v>6797</v>
      </c>
      <c r="J1086" s="9" t="s">
        <v>6798</v>
      </c>
      <c r="K1086" s="9" t="s">
        <v>129</v>
      </c>
      <c r="L1086" s="11">
        <v>85006</v>
      </c>
    </row>
    <row r="1087" spans="1:12" ht="12.65" customHeight="1" x14ac:dyDescent="0.3">
      <c r="A1087" s="9" t="s">
        <v>985</v>
      </c>
      <c r="B1087" s="9" t="s">
        <v>1118</v>
      </c>
      <c r="C1087" s="9" t="s">
        <v>4433</v>
      </c>
      <c r="D1087" s="9" t="s">
        <v>6799</v>
      </c>
      <c r="E1087" s="9" t="s">
        <v>6800</v>
      </c>
      <c r="F1087" s="9" t="str">
        <f t="shared" si="21"/>
        <v>Deshay Benson</v>
      </c>
      <c r="G1087" s="9" t="s">
        <v>987</v>
      </c>
      <c r="H1087" s="10">
        <v>9287691808</v>
      </c>
      <c r="I1087" s="9" t="s">
        <v>6801</v>
      </c>
      <c r="J1087" s="9" t="s">
        <v>6802</v>
      </c>
      <c r="K1087" s="9" t="s">
        <v>580</v>
      </c>
      <c r="L1087" s="11">
        <v>86434</v>
      </c>
    </row>
    <row r="1088" spans="1:12" ht="12.65" customHeight="1" x14ac:dyDescent="0.3">
      <c r="A1088" s="9" t="s">
        <v>985</v>
      </c>
      <c r="B1088" s="9" t="s">
        <v>1119</v>
      </c>
      <c r="C1088" s="9" t="s">
        <v>4433</v>
      </c>
      <c r="D1088" s="9" t="s">
        <v>6803</v>
      </c>
      <c r="E1088" s="9" t="s">
        <v>6804</v>
      </c>
      <c r="F1088" s="9" t="str">
        <f t="shared" si="21"/>
        <v>Raymond Blossom</v>
      </c>
      <c r="G1088" s="9" t="s">
        <v>987</v>
      </c>
      <c r="H1088" s="10">
        <v>4803993190</v>
      </c>
      <c r="I1088" s="9" t="s">
        <v>1121</v>
      </c>
      <c r="J1088" s="9" t="s">
        <v>4340</v>
      </c>
      <c r="K1088" s="9" t="s">
        <v>129</v>
      </c>
      <c r="L1088" s="11">
        <v>85033</v>
      </c>
    </row>
    <row r="1089" spans="1:12" ht="12.65" customHeight="1" x14ac:dyDescent="0.3">
      <c r="A1089" s="9" t="s">
        <v>985</v>
      </c>
      <c r="B1089" s="9" t="s">
        <v>6805</v>
      </c>
      <c r="C1089" s="9" t="s">
        <v>4433</v>
      </c>
      <c r="D1089" s="9" t="s">
        <v>4695</v>
      </c>
      <c r="E1089" s="9" t="s">
        <v>6637</v>
      </c>
      <c r="F1089" s="9" t="str">
        <f t="shared" si="21"/>
        <v>Vivian Diaz</v>
      </c>
      <c r="G1089" s="9" t="s">
        <v>984</v>
      </c>
      <c r="H1089" s="10">
        <v>4804355397</v>
      </c>
      <c r="I1089" s="9" t="s">
        <v>1151</v>
      </c>
      <c r="J1089" s="9" t="s">
        <v>6806</v>
      </c>
      <c r="K1089" s="9" t="s">
        <v>309</v>
      </c>
      <c r="L1089" s="11">
        <v>85323</v>
      </c>
    </row>
    <row r="1090" spans="1:12" ht="12.65" customHeight="1" x14ac:dyDescent="0.3">
      <c r="A1090" s="9" t="s">
        <v>985</v>
      </c>
      <c r="B1090" s="9" t="s">
        <v>1122</v>
      </c>
      <c r="C1090" s="9" t="s">
        <v>4433</v>
      </c>
      <c r="D1090" s="9" t="s">
        <v>4513</v>
      </c>
      <c r="E1090" s="9" t="s">
        <v>6807</v>
      </c>
      <c r="F1090" s="9" t="str">
        <f t="shared" si="21"/>
        <v>Kenneth McKinley</v>
      </c>
      <c r="G1090" s="9" t="s">
        <v>987</v>
      </c>
      <c r="H1090" s="10">
        <v>6022714500</v>
      </c>
      <c r="I1090" s="9" t="s">
        <v>1123</v>
      </c>
      <c r="J1090" s="9" t="s">
        <v>6808</v>
      </c>
      <c r="K1090" s="9" t="s">
        <v>129</v>
      </c>
      <c r="L1090" s="11">
        <v>85004</v>
      </c>
    </row>
    <row r="1091" spans="1:12" ht="12.65" customHeight="1" x14ac:dyDescent="0.3">
      <c r="A1091" s="9" t="s">
        <v>985</v>
      </c>
      <c r="B1091" s="9" t="s">
        <v>1125</v>
      </c>
      <c r="C1091" s="9" t="s">
        <v>4433</v>
      </c>
      <c r="D1091" s="9" t="s">
        <v>6809</v>
      </c>
      <c r="E1091" s="9" t="s">
        <v>6810</v>
      </c>
      <c r="F1091" s="9" t="str">
        <f t="shared" si="21"/>
        <v>Annie Ansell</v>
      </c>
      <c r="G1091" s="9" t="s">
        <v>987</v>
      </c>
      <c r="H1091" s="10">
        <v>6232493812</v>
      </c>
      <c r="I1091" s="9" t="s">
        <v>1126</v>
      </c>
      <c r="J1091" s="9" t="s">
        <v>1127</v>
      </c>
      <c r="K1091" s="9" t="s">
        <v>424</v>
      </c>
      <c r="L1091" s="11">
        <v>85378</v>
      </c>
    </row>
    <row r="1092" spans="1:12" ht="12.65" customHeight="1" x14ac:dyDescent="0.3">
      <c r="A1092" s="9" t="s">
        <v>985</v>
      </c>
      <c r="B1092" s="9" t="s">
        <v>6811</v>
      </c>
      <c r="C1092" s="9" t="s">
        <v>4433</v>
      </c>
      <c r="D1092" s="9" t="s">
        <v>6812</v>
      </c>
      <c r="E1092" s="9" t="s">
        <v>6813</v>
      </c>
      <c r="F1092" s="9" t="str">
        <f t="shared" si="21"/>
        <v>Grethcen Oates</v>
      </c>
      <c r="G1092" s="9" t="s">
        <v>987</v>
      </c>
      <c r="H1092" s="10">
        <v>4803505527</v>
      </c>
      <c r="I1092" s="9" t="s">
        <v>6814</v>
      </c>
      <c r="J1092" s="9" t="s">
        <v>6815</v>
      </c>
      <c r="K1092" s="9" t="s">
        <v>408</v>
      </c>
      <c r="L1092" s="11">
        <v>85282</v>
      </c>
    </row>
    <row r="1093" spans="1:12" ht="12.65" customHeight="1" x14ac:dyDescent="0.3">
      <c r="A1093" s="9" t="s">
        <v>985</v>
      </c>
      <c r="B1093" s="9" t="s">
        <v>1128</v>
      </c>
      <c r="C1093" s="9" t="s">
        <v>4433</v>
      </c>
      <c r="D1093" s="9" t="s">
        <v>5267</v>
      </c>
      <c r="E1093" s="9" t="s">
        <v>5825</v>
      </c>
      <c r="F1093" s="9" t="str">
        <f t="shared" si="21"/>
        <v>Alice Christie</v>
      </c>
      <c r="G1093" s="9" t="s">
        <v>987</v>
      </c>
      <c r="H1093" s="10">
        <v>9283263400</v>
      </c>
      <c r="I1093" s="9" t="s">
        <v>1129</v>
      </c>
      <c r="J1093" s="9" t="s">
        <v>6816</v>
      </c>
      <c r="K1093" s="9" t="s">
        <v>56</v>
      </c>
      <c r="L1093" s="11">
        <v>86004</v>
      </c>
    </row>
    <row r="1094" spans="1:12" ht="12.65" customHeight="1" x14ac:dyDescent="0.3">
      <c r="A1094" s="9" t="s">
        <v>985</v>
      </c>
      <c r="B1094" s="9" t="s">
        <v>1130</v>
      </c>
      <c r="C1094" s="9" t="s">
        <v>4433</v>
      </c>
      <c r="D1094" s="9" t="s">
        <v>6817</v>
      </c>
      <c r="E1094" s="9" t="s">
        <v>6818</v>
      </c>
      <c r="F1094" s="9" t="str">
        <f t="shared" si="21"/>
        <v>Samuel Frances Vazquez</v>
      </c>
      <c r="G1094" s="9" t="s">
        <v>987</v>
      </c>
      <c r="H1094" s="10">
        <v>4803091911</v>
      </c>
      <c r="I1094" s="9" t="s">
        <v>1131</v>
      </c>
      <c r="J1094" s="9" t="s">
        <v>1132</v>
      </c>
      <c r="K1094" s="9" t="s">
        <v>129</v>
      </c>
      <c r="L1094" s="11">
        <v>85015</v>
      </c>
    </row>
    <row r="1095" spans="1:12" ht="12.65" customHeight="1" x14ac:dyDescent="0.3">
      <c r="A1095" s="9" t="s">
        <v>985</v>
      </c>
      <c r="B1095" s="9" t="s">
        <v>1133</v>
      </c>
      <c r="C1095" s="9" t="s">
        <v>4433</v>
      </c>
      <c r="D1095" s="9" t="s">
        <v>5627</v>
      </c>
      <c r="E1095" s="9" t="s">
        <v>6819</v>
      </c>
      <c r="F1095" s="9" t="str">
        <f t="shared" ref="F1095:F1158" si="22">D1095&amp;" "&amp;E1095</f>
        <v>Lisa Sandoval</v>
      </c>
      <c r="G1095" s="9" t="s">
        <v>987</v>
      </c>
      <c r="H1095" s="10">
        <v>9286497125</v>
      </c>
      <c r="I1095" s="9" t="s">
        <v>1134</v>
      </c>
      <c r="J1095" s="9" t="s">
        <v>1135</v>
      </c>
      <c r="K1095" s="9" t="s">
        <v>85</v>
      </c>
      <c r="L1095" s="11">
        <v>86324</v>
      </c>
    </row>
    <row r="1096" spans="1:12" ht="12.65" customHeight="1" x14ac:dyDescent="0.3">
      <c r="A1096" s="9" t="s">
        <v>985</v>
      </c>
      <c r="B1096" s="9" t="s">
        <v>1136</v>
      </c>
      <c r="C1096" s="9" t="s">
        <v>4433</v>
      </c>
      <c r="D1096" s="9" t="s">
        <v>6634</v>
      </c>
      <c r="E1096" s="9" t="s">
        <v>4453</v>
      </c>
      <c r="F1096" s="9" t="str">
        <f t="shared" si="22"/>
        <v>Erica Jones</v>
      </c>
      <c r="G1096" s="9" t="s">
        <v>579</v>
      </c>
      <c r="H1096" s="10">
        <v>9287631411</v>
      </c>
      <c r="I1096" s="9" t="s">
        <v>6635</v>
      </c>
      <c r="J1096" s="9" t="s">
        <v>6820</v>
      </c>
      <c r="K1096" s="9" t="s">
        <v>1137</v>
      </c>
      <c r="L1096" s="11">
        <v>86426</v>
      </c>
    </row>
    <row r="1097" spans="1:12" ht="12.65" customHeight="1" x14ac:dyDescent="0.3">
      <c r="A1097" s="9" t="s">
        <v>985</v>
      </c>
      <c r="B1097" s="9" t="s">
        <v>1138</v>
      </c>
      <c r="C1097" s="9" t="s">
        <v>4433</v>
      </c>
      <c r="D1097" s="9" t="s">
        <v>6821</v>
      </c>
      <c r="E1097" s="9" t="s">
        <v>6822</v>
      </c>
      <c r="F1097" s="9" t="str">
        <f t="shared" si="22"/>
        <v>Adilene Leyva</v>
      </c>
      <c r="G1097" s="9" t="s">
        <v>987</v>
      </c>
      <c r="H1097" s="10">
        <v>6025497895</v>
      </c>
      <c r="I1097" s="9" t="s">
        <v>1139</v>
      </c>
      <c r="J1097" s="9" t="s">
        <v>1140</v>
      </c>
      <c r="K1097" s="9" t="s">
        <v>129</v>
      </c>
      <c r="L1097" s="11">
        <v>85019</v>
      </c>
    </row>
    <row r="1098" spans="1:12" ht="12.65" customHeight="1" x14ac:dyDescent="0.3">
      <c r="A1098" s="9" t="s">
        <v>985</v>
      </c>
      <c r="B1098" s="9" t="s">
        <v>6823</v>
      </c>
      <c r="C1098" s="9" t="s">
        <v>4433</v>
      </c>
      <c r="D1098" s="9" t="s">
        <v>6824</v>
      </c>
      <c r="E1098" s="9" t="s">
        <v>4524</v>
      </c>
      <c r="F1098" s="9" t="str">
        <f t="shared" si="22"/>
        <v>Marvin Scott</v>
      </c>
      <c r="G1098" s="9" t="s">
        <v>987</v>
      </c>
      <c r="H1098" s="10">
        <v>6022528475</v>
      </c>
      <c r="I1098" s="9" t="s">
        <v>1141</v>
      </c>
      <c r="J1098" s="9" t="s">
        <v>6825</v>
      </c>
      <c r="K1098" s="9" t="s">
        <v>129</v>
      </c>
      <c r="L1098" s="11">
        <v>85034</v>
      </c>
    </row>
    <row r="1099" spans="1:12" ht="12.65" customHeight="1" x14ac:dyDescent="0.3">
      <c r="A1099" s="9" t="s">
        <v>985</v>
      </c>
      <c r="B1099" s="9" t="s">
        <v>6826</v>
      </c>
      <c r="C1099" s="9" t="s">
        <v>4433</v>
      </c>
      <c r="D1099" s="9" t="s">
        <v>5698</v>
      </c>
      <c r="E1099" s="9" t="s">
        <v>6827</v>
      </c>
      <c r="F1099" s="9" t="str">
        <f t="shared" si="22"/>
        <v>Debbie Winlock</v>
      </c>
      <c r="G1099" s="9" t="s">
        <v>987</v>
      </c>
      <c r="H1099" s="10">
        <v>9286454272</v>
      </c>
      <c r="I1099" s="9" t="s">
        <v>1143</v>
      </c>
      <c r="J1099" s="9" t="s">
        <v>1144</v>
      </c>
      <c r="K1099" s="9" t="s">
        <v>1145</v>
      </c>
      <c r="L1099" s="11">
        <v>86040</v>
      </c>
    </row>
    <row r="1100" spans="1:12" ht="12.65" customHeight="1" x14ac:dyDescent="0.3">
      <c r="A1100" s="9" t="s">
        <v>985</v>
      </c>
      <c r="B1100" s="9" t="s">
        <v>6828</v>
      </c>
      <c r="C1100" s="9" t="s">
        <v>4433</v>
      </c>
      <c r="D1100" s="9" t="s">
        <v>6636</v>
      </c>
      <c r="E1100" s="9" t="s">
        <v>6829</v>
      </c>
      <c r="F1100" s="9" t="str">
        <f t="shared" si="22"/>
        <v>Priscilla Duenaz</v>
      </c>
      <c r="G1100" s="9" t="s">
        <v>6830</v>
      </c>
      <c r="H1100" s="10">
        <v>6232493812</v>
      </c>
      <c r="I1100" s="9" t="s">
        <v>6831</v>
      </c>
      <c r="J1100" s="9" t="s">
        <v>6832</v>
      </c>
      <c r="K1100" s="9" t="s">
        <v>424</v>
      </c>
      <c r="L1100" s="11">
        <v>85374</v>
      </c>
    </row>
    <row r="1101" spans="1:12" ht="12.65" customHeight="1" x14ac:dyDescent="0.3">
      <c r="A1101" s="9" t="s">
        <v>985</v>
      </c>
      <c r="B1101" s="9" t="s">
        <v>6833</v>
      </c>
      <c r="C1101" s="9" t="s">
        <v>4433</v>
      </c>
      <c r="D1101" s="9" t="s">
        <v>4924</v>
      </c>
      <c r="E1101" s="9" t="s">
        <v>6710</v>
      </c>
      <c r="F1101" s="9" t="str">
        <f t="shared" si="22"/>
        <v>Brittany Crawford</v>
      </c>
      <c r="G1101" s="9" t="s">
        <v>987</v>
      </c>
      <c r="H1101" s="10">
        <v>9495941297</v>
      </c>
      <c r="I1101" s="9" t="s">
        <v>6834</v>
      </c>
      <c r="J1101" s="9" t="s">
        <v>6835</v>
      </c>
      <c r="K1101" s="9" t="s">
        <v>129</v>
      </c>
      <c r="L1101" s="11">
        <v>85042</v>
      </c>
    </row>
    <row r="1102" spans="1:12" ht="12.65" customHeight="1" x14ac:dyDescent="0.3">
      <c r="A1102" s="9" t="s">
        <v>985</v>
      </c>
      <c r="B1102" s="9" t="s">
        <v>1146</v>
      </c>
      <c r="C1102" s="9" t="s">
        <v>4433</v>
      </c>
      <c r="D1102" s="9" t="s">
        <v>6836</v>
      </c>
      <c r="E1102" s="9" t="s">
        <v>6837</v>
      </c>
      <c r="F1102" s="9" t="str">
        <f t="shared" si="22"/>
        <v>Cher Hayou</v>
      </c>
      <c r="G1102" s="9" t="s">
        <v>987</v>
      </c>
      <c r="H1102" s="10">
        <v>6026489753</v>
      </c>
      <c r="I1102" s="9" t="s">
        <v>6838</v>
      </c>
      <c r="J1102" s="9" t="s">
        <v>6839</v>
      </c>
      <c r="K1102" s="9" t="s">
        <v>129</v>
      </c>
      <c r="L1102" s="11">
        <v>85003</v>
      </c>
    </row>
    <row r="1103" spans="1:12" ht="12.65" customHeight="1" x14ac:dyDescent="0.3">
      <c r="A1103" s="9" t="s">
        <v>985</v>
      </c>
      <c r="B1103" s="9" t="s">
        <v>1147</v>
      </c>
      <c r="C1103" s="9" t="s">
        <v>4433</v>
      </c>
      <c r="D1103" s="9" t="s">
        <v>6840</v>
      </c>
      <c r="E1103" s="9" t="s">
        <v>5317</v>
      </c>
      <c r="F1103" s="9" t="str">
        <f t="shared" si="22"/>
        <v>Viviana Velasquez</v>
      </c>
      <c r="G1103" s="9" t="s">
        <v>987</v>
      </c>
      <c r="H1103" s="10">
        <v>6028282558</v>
      </c>
      <c r="I1103" s="9" t="s">
        <v>6841</v>
      </c>
      <c r="J1103" s="9" t="s">
        <v>6842</v>
      </c>
      <c r="K1103" s="9" t="s">
        <v>129</v>
      </c>
      <c r="L1103" s="11">
        <v>85013</v>
      </c>
    </row>
    <row r="1104" spans="1:12" ht="12.65" customHeight="1" x14ac:dyDescent="0.3">
      <c r="A1104" s="9" t="s">
        <v>985</v>
      </c>
      <c r="B1104" s="9" t="s">
        <v>1148</v>
      </c>
      <c r="C1104" s="9" t="s">
        <v>4433</v>
      </c>
      <c r="D1104" s="9" t="s">
        <v>6843</v>
      </c>
      <c r="E1104" s="9" t="s">
        <v>6844</v>
      </c>
      <c r="F1104" s="9" t="str">
        <f t="shared" si="22"/>
        <v>Venesa Griego</v>
      </c>
      <c r="G1104" s="9" t="s">
        <v>987</v>
      </c>
      <c r="H1104" s="10">
        <v>6022816803</v>
      </c>
      <c r="I1104" s="9" t="s">
        <v>1149</v>
      </c>
      <c r="J1104" s="9" t="s">
        <v>1150</v>
      </c>
      <c r="K1104" s="9" t="s">
        <v>129</v>
      </c>
      <c r="L1104" s="11">
        <v>85021</v>
      </c>
    </row>
    <row r="1105" spans="1:12" ht="12.65" customHeight="1" x14ac:dyDescent="0.3">
      <c r="A1105" s="9" t="s">
        <v>985</v>
      </c>
      <c r="B1105" s="9" t="s">
        <v>6845</v>
      </c>
      <c r="C1105" s="9" t="s">
        <v>4433</v>
      </c>
      <c r="D1105" s="9" t="s">
        <v>5240</v>
      </c>
      <c r="E1105" s="9" t="s">
        <v>6846</v>
      </c>
      <c r="F1105" s="9" t="str">
        <f t="shared" si="22"/>
        <v>Raquel Varela</v>
      </c>
      <c r="G1105" s="9" t="s">
        <v>987</v>
      </c>
      <c r="H1105" s="10">
        <v>4244284730</v>
      </c>
      <c r="I1105" s="9" t="s">
        <v>6847</v>
      </c>
      <c r="J1105" s="9" t="s">
        <v>6848</v>
      </c>
      <c r="K1105" s="9" t="s">
        <v>129</v>
      </c>
      <c r="L1105" s="11">
        <v>85033</v>
      </c>
    </row>
    <row r="1106" spans="1:12" ht="12.65" customHeight="1" x14ac:dyDescent="0.3">
      <c r="A1106" s="9" t="s">
        <v>985</v>
      </c>
      <c r="B1106" s="9" t="s">
        <v>6849</v>
      </c>
      <c r="C1106" s="9" t="s">
        <v>4433</v>
      </c>
      <c r="D1106" s="9" t="s">
        <v>6850</v>
      </c>
      <c r="E1106" s="9" t="s">
        <v>6851</v>
      </c>
      <c r="F1106" s="9" t="str">
        <f t="shared" si="22"/>
        <v>Regina Nixon</v>
      </c>
      <c r="G1106" s="9" t="s">
        <v>987</v>
      </c>
      <c r="H1106" s="10">
        <v>6023539900</v>
      </c>
      <c r="I1106" s="9" t="s">
        <v>6852</v>
      </c>
      <c r="J1106" s="9" t="s">
        <v>6853</v>
      </c>
      <c r="K1106" s="9" t="s">
        <v>129</v>
      </c>
      <c r="L1106" s="11">
        <v>85014</v>
      </c>
    </row>
    <row r="1107" spans="1:12" ht="12.65" customHeight="1" x14ac:dyDescent="0.3">
      <c r="A1107" s="9" t="s">
        <v>985</v>
      </c>
      <c r="B1107" s="9" t="s">
        <v>6854</v>
      </c>
      <c r="C1107" s="9" t="s">
        <v>4433</v>
      </c>
      <c r="D1107" s="9" t="s">
        <v>5869</v>
      </c>
      <c r="E1107" s="9" t="s">
        <v>5234</v>
      </c>
      <c r="F1107" s="9" t="str">
        <f t="shared" si="22"/>
        <v>Jasmine Ortiz</v>
      </c>
      <c r="G1107" s="9" t="s">
        <v>987</v>
      </c>
      <c r="H1107" s="10">
        <v>6025342893</v>
      </c>
      <c r="I1107" s="9" t="s">
        <v>6855</v>
      </c>
      <c r="J1107" s="9" t="s">
        <v>6856</v>
      </c>
      <c r="K1107" s="9" t="s">
        <v>2849</v>
      </c>
      <c r="L1107" s="11">
        <v>85339</v>
      </c>
    </row>
    <row r="1108" spans="1:12" ht="12.65" customHeight="1" x14ac:dyDescent="0.3">
      <c r="A1108" s="9" t="s">
        <v>985</v>
      </c>
      <c r="B1108" s="9" t="s">
        <v>6857</v>
      </c>
      <c r="C1108" s="9" t="s">
        <v>4433</v>
      </c>
      <c r="D1108" s="9" t="s">
        <v>4473</v>
      </c>
      <c r="E1108" s="9" t="s">
        <v>6858</v>
      </c>
      <c r="F1108" s="9" t="str">
        <f t="shared" si="22"/>
        <v>Tiffany Dudley</v>
      </c>
      <c r="G1108" s="9" t="s">
        <v>987</v>
      </c>
      <c r="H1108" s="10">
        <v>6022997630</v>
      </c>
      <c r="I1108" s="9" t="s">
        <v>6859</v>
      </c>
      <c r="J1108" s="9" t="s">
        <v>6860</v>
      </c>
      <c r="K1108" s="9" t="s">
        <v>301</v>
      </c>
      <c r="L1108" s="11">
        <v>85301</v>
      </c>
    </row>
    <row r="1109" spans="1:12" ht="12.65" customHeight="1" x14ac:dyDescent="0.3">
      <c r="A1109" s="9" t="s">
        <v>985</v>
      </c>
      <c r="B1109" s="9" t="s">
        <v>6861</v>
      </c>
      <c r="C1109" s="9" t="s">
        <v>4433</v>
      </c>
      <c r="D1109" s="9" t="s">
        <v>4524</v>
      </c>
      <c r="E1109" s="9" t="s">
        <v>6862</v>
      </c>
      <c r="F1109" s="9" t="str">
        <f t="shared" si="22"/>
        <v>Scott Molby</v>
      </c>
      <c r="G1109" s="9" t="s">
        <v>987</v>
      </c>
      <c r="H1109" s="10">
        <v>5075171864</v>
      </c>
      <c r="I1109" s="9" t="s">
        <v>6863</v>
      </c>
      <c r="J1109" s="9" t="s">
        <v>6864</v>
      </c>
      <c r="K1109" s="9" t="s">
        <v>693</v>
      </c>
      <c r="L1109" s="11">
        <v>86041</v>
      </c>
    </row>
    <row r="1110" spans="1:12" ht="12.65" customHeight="1" x14ac:dyDescent="0.3">
      <c r="A1110" s="9" t="s">
        <v>985</v>
      </c>
      <c r="B1110" s="9" t="s">
        <v>6865</v>
      </c>
      <c r="C1110" s="9" t="s">
        <v>4433</v>
      </c>
      <c r="D1110" s="9" t="s">
        <v>5209</v>
      </c>
      <c r="E1110" s="9" t="s">
        <v>4740</v>
      </c>
      <c r="F1110" s="9" t="str">
        <f t="shared" si="22"/>
        <v>Alexis Hernandez</v>
      </c>
      <c r="G1110" s="9" t="s">
        <v>6866</v>
      </c>
      <c r="H1110" s="10">
        <v>4806526468</v>
      </c>
      <c r="I1110" s="9" t="s">
        <v>6867</v>
      </c>
      <c r="J1110" s="9" t="s">
        <v>6868</v>
      </c>
      <c r="K1110" s="9" t="s">
        <v>320</v>
      </c>
      <c r="L1110" s="11">
        <v>85201</v>
      </c>
    </row>
    <row r="1111" spans="1:12" ht="12.65" customHeight="1" x14ac:dyDescent="0.3">
      <c r="A1111" s="9" t="s">
        <v>985</v>
      </c>
      <c r="B1111" s="9" t="s">
        <v>6869</v>
      </c>
      <c r="C1111" s="9" t="s">
        <v>4433</v>
      </c>
      <c r="D1111" s="9" t="s">
        <v>4489</v>
      </c>
      <c r="E1111" s="9" t="s">
        <v>6870</v>
      </c>
      <c r="F1111" s="9" t="str">
        <f t="shared" si="22"/>
        <v>Courtney Luttrell</v>
      </c>
      <c r="G1111" s="9" t="s">
        <v>6547</v>
      </c>
      <c r="H1111" s="10">
        <v>9495941829</v>
      </c>
      <c r="I1111" s="9" t="s">
        <v>6871</v>
      </c>
      <c r="J1111" s="9" t="s">
        <v>6872</v>
      </c>
      <c r="K1111" s="9" t="s">
        <v>320</v>
      </c>
      <c r="L1111" s="11">
        <v>85201</v>
      </c>
    </row>
    <row r="1112" spans="1:12" ht="12.65" customHeight="1" x14ac:dyDescent="0.3">
      <c r="A1112" s="9" t="s">
        <v>985</v>
      </c>
      <c r="B1112" s="9" t="s">
        <v>6873</v>
      </c>
      <c r="C1112" s="9" t="s">
        <v>4433</v>
      </c>
      <c r="D1112" s="9" t="s">
        <v>4720</v>
      </c>
      <c r="E1112" s="9" t="s">
        <v>6874</v>
      </c>
      <c r="F1112" s="9" t="str">
        <f t="shared" si="22"/>
        <v>Carmen Moran</v>
      </c>
      <c r="G1112" s="9" t="s">
        <v>987</v>
      </c>
      <c r="H1112" s="10">
        <v>6234664350</v>
      </c>
      <c r="I1112" s="9" t="s">
        <v>6875</v>
      </c>
      <c r="J1112" s="9" t="s">
        <v>6876</v>
      </c>
      <c r="K1112" s="9" t="s">
        <v>309</v>
      </c>
      <c r="L1112" s="11">
        <v>85323</v>
      </c>
    </row>
    <row r="1113" spans="1:12" ht="12.65" customHeight="1" x14ac:dyDescent="0.3">
      <c r="A1113" s="9" t="s">
        <v>985</v>
      </c>
      <c r="B1113" s="9" t="s">
        <v>6877</v>
      </c>
      <c r="C1113" s="9" t="s">
        <v>4433</v>
      </c>
      <c r="D1113" s="9" t="s">
        <v>6533</v>
      </c>
      <c r="E1113" s="9" t="s">
        <v>6878</v>
      </c>
      <c r="F1113" s="9" t="str">
        <f t="shared" si="22"/>
        <v>Taylor Hoffler</v>
      </c>
      <c r="G1113" s="9" t="s">
        <v>987</v>
      </c>
      <c r="H1113" s="10">
        <v>4807900827</v>
      </c>
      <c r="I1113" s="9" t="s">
        <v>6879</v>
      </c>
      <c r="J1113" s="9" t="s">
        <v>6880</v>
      </c>
      <c r="K1113" s="9" t="s">
        <v>129</v>
      </c>
      <c r="L1113" s="11">
        <v>85029</v>
      </c>
    </row>
    <row r="1114" spans="1:12" ht="12.65" customHeight="1" x14ac:dyDescent="0.3">
      <c r="A1114" s="9" t="s">
        <v>985</v>
      </c>
      <c r="B1114" s="9" t="s">
        <v>6881</v>
      </c>
      <c r="C1114" s="9" t="s">
        <v>4433</v>
      </c>
      <c r="D1114" s="9" t="s">
        <v>6882</v>
      </c>
      <c r="E1114" s="9" t="s">
        <v>6883</v>
      </c>
      <c r="F1114" s="9" t="str">
        <f t="shared" si="22"/>
        <v>Darla Baquedano</v>
      </c>
      <c r="G1114" s="9" t="s">
        <v>987</v>
      </c>
      <c r="H1114" s="10">
        <v>4802550391</v>
      </c>
      <c r="I1114" s="9" t="s">
        <v>6884</v>
      </c>
      <c r="J1114" s="9" t="s">
        <v>6885</v>
      </c>
      <c r="K1114" s="9" t="s">
        <v>320</v>
      </c>
      <c r="L1114" s="11">
        <v>85201</v>
      </c>
    </row>
    <row r="1115" spans="1:12" ht="12.65" customHeight="1" x14ac:dyDescent="0.3">
      <c r="A1115" s="9" t="s">
        <v>985</v>
      </c>
      <c r="B1115" s="9" t="s">
        <v>6886</v>
      </c>
      <c r="C1115" s="9" t="s">
        <v>4433</v>
      </c>
      <c r="D1115" s="9" t="s">
        <v>4766</v>
      </c>
      <c r="E1115" s="9" t="s">
        <v>6533</v>
      </c>
      <c r="F1115" s="9" t="str">
        <f t="shared" si="22"/>
        <v>Melissa Taylor</v>
      </c>
      <c r="G1115" s="9" t="s">
        <v>987</v>
      </c>
      <c r="H1115" s="10">
        <v>4807590111</v>
      </c>
      <c r="I1115" s="9" t="s">
        <v>6887</v>
      </c>
      <c r="J1115" s="9" t="s">
        <v>6888</v>
      </c>
      <c r="K1115" s="9" t="s">
        <v>129</v>
      </c>
      <c r="L1115" s="11">
        <v>85044</v>
      </c>
    </row>
    <row r="1116" spans="1:12" ht="12.65" customHeight="1" x14ac:dyDescent="0.3">
      <c r="A1116" s="9" t="s">
        <v>985</v>
      </c>
      <c r="B1116" s="9" t="s">
        <v>6889</v>
      </c>
      <c r="C1116" s="9" t="s">
        <v>4433</v>
      </c>
      <c r="D1116" s="9" t="s">
        <v>5285</v>
      </c>
      <c r="E1116" s="9" t="s">
        <v>6890</v>
      </c>
      <c r="F1116" s="9" t="str">
        <f t="shared" si="22"/>
        <v>Melanie Toledo-Matteson</v>
      </c>
      <c r="G1116" s="9" t="s">
        <v>987</v>
      </c>
      <c r="H1116" s="10">
        <v>5205623225</v>
      </c>
      <c r="I1116" s="9" t="s">
        <v>6891</v>
      </c>
      <c r="J1116" s="9" t="s">
        <v>6892</v>
      </c>
      <c r="K1116" s="9" t="s">
        <v>651</v>
      </c>
      <c r="L1116" s="11">
        <v>85147</v>
      </c>
    </row>
    <row r="1117" spans="1:12" ht="12.65" customHeight="1" x14ac:dyDescent="0.3">
      <c r="A1117" s="9" t="s">
        <v>985</v>
      </c>
      <c r="B1117" s="9" t="s">
        <v>6893</v>
      </c>
      <c r="C1117" s="9" t="s">
        <v>4433</v>
      </c>
      <c r="D1117" s="9" t="s">
        <v>6894</v>
      </c>
      <c r="E1117" s="9" t="s">
        <v>6895</v>
      </c>
      <c r="F1117" s="9" t="str">
        <f t="shared" si="22"/>
        <v>EJ Hughes</v>
      </c>
      <c r="G1117" s="9" t="s">
        <v>942</v>
      </c>
      <c r="H1117" s="10">
        <v>4808349424</v>
      </c>
      <c r="I1117" s="9" t="s">
        <v>6896</v>
      </c>
      <c r="J1117" s="9" t="s">
        <v>6897</v>
      </c>
      <c r="K1117" s="9" t="s">
        <v>129</v>
      </c>
      <c r="L1117" s="11">
        <v>85008</v>
      </c>
    </row>
    <row r="1118" spans="1:12" ht="12.65" customHeight="1" x14ac:dyDescent="0.3">
      <c r="A1118" s="9" t="s">
        <v>1544</v>
      </c>
      <c r="B1118" s="9" t="s">
        <v>1544</v>
      </c>
      <c r="C1118" s="9" t="s">
        <v>4432</v>
      </c>
      <c r="D1118" s="9" t="s">
        <v>6898</v>
      </c>
      <c r="E1118" s="9" t="s">
        <v>6899</v>
      </c>
      <c r="F1118" s="9" t="str">
        <f t="shared" si="22"/>
        <v>Francisco Ceballos</v>
      </c>
      <c r="G1118" s="9" t="s">
        <v>1545</v>
      </c>
      <c r="H1118" s="10">
        <v>5205978277</v>
      </c>
      <c r="I1118" s="9" t="s">
        <v>1546</v>
      </c>
      <c r="J1118" s="9" t="s">
        <v>1547</v>
      </c>
      <c r="K1118" s="9" t="s">
        <v>18</v>
      </c>
      <c r="L1118" s="11">
        <v>85711</v>
      </c>
    </row>
    <row r="1119" spans="1:12" ht="12.65" customHeight="1" x14ac:dyDescent="0.3">
      <c r="A1119" s="9" t="s">
        <v>1383</v>
      </c>
      <c r="B1119" s="9" t="s">
        <v>1384</v>
      </c>
      <c r="C1119" s="9" t="s">
        <v>4432</v>
      </c>
      <c r="D1119" s="9" t="s">
        <v>6900</v>
      </c>
      <c r="E1119" s="9" t="s">
        <v>6901</v>
      </c>
      <c r="F1119" s="9" t="str">
        <f t="shared" si="22"/>
        <v>Deann Daniell</v>
      </c>
      <c r="G1119" s="9" t="s">
        <v>480</v>
      </c>
      <c r="H1119" s="10">
        <v>9287542221</v>
      </c>
      <c r="I1119" s="9" t="s">
        <v>1385</v>
      </c>
      <c r="J1119" s="9" t="s">
        <v>1386</v>
      </c>
      <c r="K1119" s="9" t="s">
        <v>701</v>
      </c>
      <c r="L1119" s="11">
        <v>86429</v>
      </c>
    </row>
    <row r="1120" spans="1:12" ht="12.65" customHeight="1" x14ac:dyDescent="0.3">
      <c r="A1120" s="9" t="s">
        <v>1381</v>
      </c>
      <c r="B1120" s="9" t="s">
        <v>6902</v>
      </c>
      <c r="C1120" s="9" t="s">
        <v>4432</v>
      </c>
      <c r="D1120" s="9" t="s">
        <v>6903</v>
      </c>
      <c r="E1120" s="9" t="s">
        <v>6904</v>
      </c>
      <c r="F1120" s="9" t="str">
        <f t="shared" si="22"/>
        <v>Victoria Miller</v>
      </c>
      <c r="G1120" s="9" t="s">
        <v>556</v>
      </c>
      <c r="H1120" s="10">
        <v>6233862246</v>
      </c>
      <c r="I1120" s="9" t="s">
        <v>1382</v>
      </c>
      <c r="J1120" s="9" t="s">
        <v>6905</v>
      </c>
      <c r="K1120" s="9" t="s">
        <v>330</v>
      </c>
      <c r="L1120" s="11">
        <v>85326</v>
      </c>
    </row>
    <row r="1121" spans="1:12" ht="12.65" customHeight="1" x14ac:dyDescent="0.3">
      <c r="A1121" s="9" t="s">
        <v>3950</v>
      </c>
      <c r="B1121" s="9" t="s">
        <v>3951</v>
      </c>
      <c r="C1121" s="9" t="s">
        <v>4433</v>
      </c>
      <c r="D1121" s="9" t="s">
        <v>6906</v>
      </c>
      <c r="E1121" s="9" t="s">
        <v>6907</v>
      </c>
      <c r="F1121" s="9" t="str">
        <f t="shared" si="22"/>
        <v>Yesenia Tran</v>
      </c>
      <c r="G1121" s="9" t="s">
        <v>2584</v>
      </c>
      <c r="H1121" s="10">
        <v>6239744959</v>
      </c>
      <c r="I1121" s="9" t="s">
        <v>3954</v>
      </c>
      <c r="J1121" s="9" t="s">
        <v>3955</v>
      </c>
      <c r="K1121" s="9" t="s">
        <v>424</v>
      </c>
      <c r="L1121" s="11" t="str">
        <f>"85374"</f>
        <v>85374</v>
      </c>
    </row>
    <row r="1122" spans="1:12" ht="12.65" customHeight="1" x14ac:dyDescent="0.3">
      <c r="A1122" s="9" t="s">
        <v>567</v>
      </c>
      <c r="B1122" s="9" t="s">
        <v>6908</v>
      </c>
      <c r="C1122" s="9" t="s">
        <v>4434</v>
      </c>
      <c r="D1122" s="9" t="s">
        <v>6909</v>
      </c>
      <c r="E1122" s="9" t="s">
        <v>6910</v>
      </c>
      <c r="F1122" s="9" t="str">
        <f t="shared" si="22"/>
        <v>Lindsey Nichols</v>
      </c>
      <c r="G1122" s="9" t="s">
        <v>568</v>
      </c>
      <c r="H1122" s="10">
        <v>6239797126</v>
      </c>
      <c r="I1122" s="9" t="s">
        <v>6911</v>
      </c>
      <c r="J1122" s="9" t="s">
        <v>569</v>
      </c>
      <c r="K1122" s="9" t="s">
        <v>307</v>
      </c>
      <c r="L1122" s="11">
        <v>85381</v>
      </c>
    </row>
    <row r="1123" spans="1:12" ht="12.65" customHeight="1" x14ac:dyDescent="0.3">
      <c r="A1123" s="9" t="s">
        <v>567</v>
      </c>
      <c r="B1123" s="9" t="s">
        <v>6912</v>
      </c>
      <c r="C1123" s="9" t="s">
        <v>4434</v>
      </c>
      <c r="D1123" s="9" t="s">
        <v>6913</v>
      </c>
      <c r="E1123" s="9" t="s">
        <v>6914</v>
      </c>
      <c r="F1123" s="9" t="str">
        <f t="shared" si="22"/>
        <v>Lakesha Shavers</v>
      </c>
      <c r="G1123" s="9" t="s">
        <v>568</v>
      </c>
      <c r="H1123" s="10">
        <v>6238151031</v>
      </c>
      <c r="I1123" s="9" t="s">
        <v>6915</v>
      </c>
      <c r="J1123" s="9" t="s">
        <v>570</v>
      </c>
      <c r="K1123" s="9" t="s">
        <v>571</v>
      </c>
      <c r="L1123" s="11">
        <v>85351</v>
      </c>
    </row>
    <row r="1124" spans="1:12" ht="12.65" customHeight="1" x14ac:dyDescent="0.3">
      <c r="A1124" s="9" t="s">
        <v>567</v>
      </c>
      <c r="B1124" s="9" t="s">
        <v>572</v>
      </c>
      <c r="C1124" s="9" t="s">
        <v>4432</v>
      </c>
      <c r="D1124" s="9" t="s">
        <v>5254</v>
      </c>
      <c r="E1124" s="9" t="s">
        <v>6916</v>
      </c>
      <c r="F1124" s="9" t="str">
        <f t="shared" si="22"/>
        <v>Chelsea Baca</v>
      </c>
      <c r="G1124" s="9" t="s">
        <v>573</v>
      </c>
      <c r="H1124" s="10">
        <v>6232076022</v>
      </c>
      <c r="I1124" s="9" t="s">
        <v>6917</v>
      </c>
      <c r="J1124" s="9" t="s">
        <v>574</v>
      </c>
      <c r="K1124" s="9" t="s">
        <v>424</v>
      </c>
      <c r="L1124" s="11">
        <v>85378</v>
      </c>
    </row>
    <row r="1125" spans="1:12" ht="12.65" customHeight="1" x14ac:dyDescent="0.3">
      <c r="A1125" s="9" t="s">
        <v>567</v>
      </c>
      <c r="B1125" s="9" t="s">
        <v>6918</v>
      </c>
      <c r="C1125" s="9" t="s">
        <v>4434</v>
      </c>
      <c r="D1125" s="9" t="s">
        <v>6919</v>
      </c>
      <c r="E1125" s="9" t="s">
        <v>6920</v>
      </c>
      <c r="F1125" s="9" t="str">
        <f t="shared" si="22"/>
        <v>Dawna Gallant</v>
      </c>
      <c r="G1125" s="9" t="s">
        <v>568</v>
      </c>
      <c r="H1125" s="11">
        <v>6235844999</v>
      </c>
      <c r="I1125" s="9" t="s">
        <v>575</v>
      </c>
      <c r="J1125" s="9" t="s">
        <v>576</v>
      </c>
      <c r="K1125" s="9" t="s">
        <v>424</v>
      </c>
      <c r="L1125" s="11">
        <v>85378</v>
      </c>
    </row>
    <row r="1126" spans="1:12" ht="12.65" customHeight="1" x14ac:dyDescent="0.3">
      <c r="A1126" s="9" t="s">
        <v>460</v>
      </c>
      <c r="B1126" s="9" t="s">
        <v>6921</v>
      </c>
      <c r="C1126" s="9" t="s">
        <v>4432</v>
      </c>
      <c r="D1126" s="9" t="s">
        <v>5841</v>
      </c>
      <c r="E1126" s="9" t="s">
        <v>6922</v>
      </c>
      <c r="F1126" s="9" t="str">
        <f t="shared" si="22"/>
        <v>Christopher Soto</v>
      </c>
      <c r="G1126" s="9" t="s">
        <v>461</v>
      </c>
      <c r="H1126" s="10">
        <v>4806326600</v>
      </c>
      <c r="I1126" s="9" t="s">
        <v>462</v>
      </c>
      <c r="J1126" s="9" t="s">
        <v>463</v>
      </c>
      <c r="K1126" s="9" t="s">
        <v>403</v>
      </c>
      <c r="L1126" s="11">
        <v>85234</v>
      </c>
    </row>
    <row r="1127" spans="1:12" ht="12.65" customHeight="1" x14ac:dyDescent="0.3">
      <c r="A1127" s="9" t="s">
        <v>6923</v>
      </c>
      <c r="B1127" s="9" t="s">
        <v>6924</v>
      </c>
      <c r="C1127" s="9" t="s">
        <v>4432</v>
      </c>
      <c r="D1127" s="9" t="s">
        <v>4468</v>
      </c>
      <c r="E1127" s="9" t="s">
        <v>6925</v>
      </c>
      <c r="F1127" s="9" t="str">
        <f t="shared" si="22"/>
        <v>Karla Walter</v>
      </c>
      <c r="G1127" s="9" t="s">
        <v>6926</v>
      </c>
      <c r="H1127" s="10">
        <v>5205452220</v>
      </c>
      <c r="I1127" s="9" t="s">
        <v>6927</v>
      </c>
      <c r="J1127" s="9" t="s">
        <v>6928</v>
      </c>
      <c r="K1127" s="9" t="s">
        <v>18</v>
      </c>
      <c r="L1127" s="11">
        <v>85706</v>
      </c>
    </row>
    <row r="1128" spans="1:12" ht="12.65" customHeight="1" x14ac:dyDescent="0.3">
      <c r="A1128" s="9" t="s">
        <v>503</v>
      </c>
      <c r="B1128" s="9" t="s">
        <v>504</v>
      </c>
      <c r="C1128" s="9" t="s">
        <v>4432</v>
      </c>
      <c r="D1128" s="9" t="s">
        <v>4698</v>
      </c>
      <c r="E1128" s="9" t="s">
        <v>5364</v>
      </c>
      <c r="F1128" s="9" t="str">
        <f t="shared" si="22"/>
        <v>Ashley Brown</v>
      </c>
      <c r="G1128" s="9" t="s">
        <v>505</v>
      </c>
      <c r="H1128" s="10">
        <v>6028661815</v>
      </c>
      <c r="I1128" s="9" t="s">
        <v>6929</v>
      </c>
      <c r="J1128" s="9" t="s">
        <v>6930</v>
      </c>
      <c r="K1128" s="9" t="s">
        <v>129</v>
      </c>
      <c r="L1128" s="11">
        <v>85022</v>
      </c>
    </row>
    <row r="1129" spans="1:12" ht="12.65" customHeight="1" x14ac:dyDescent="0.3">
      <c r="A1129" s="9" t="s">
        <v>6931</v>
      </c>
      <c r="B1129" s="9" t="s">
        <v>6931</v>
      </c>
      <c r="C1129" s="9" t="s">
        <v>4432</v>
      </c>
      <c r="D1129" s="9" t="s">
        <v>5907</v>
      </c>
      <c r="E1129" s="9" t="s">
        <v>5908</v>
      </c>
      <c r="F1129" s="9" t="str">
        <f t="shared" si="22"/>
        <v>Lynnette Bole</v>
      </c>
      <c r="G1129" s="9" t="s">
        <v>1163</v>
      </c>
      <c r="H1129" s="10">
        <v>6239331116</v>
      </c>
      <c r="I1129" s="9" t="s">
        <v>1164</v>
      </c>
      <c r="J1129" s="9" t="s">
        <v>1165</v>
      </c>
      <c r="K1129" s="9" t="s">
        <v>424</v>
      </c>
      <c r="L1129" s="11">
        <v>85378</v>
      </c>
    </row>
    <row r="1130" spans="1:12" ht="12.65" customHeight="1" x14ac:dyDescent="0.3">
      <c r="A1130" s="9" t="s">
        <v>1318</v>
      </c>
      <c r="B1130" s="9" t="s">
        <v>1319</v>
      </c>
      <c r="C1130" s="9" t="s">
        <v>4432</v>
      </c>
      <c r="D1130" s="9" t="s">
        <v>5052</v>
      </c>
      <c r="E1130" s="9" t="s">
        <v>5089</v>
      </c>
      <c r="F1130" s="9" t="str">
        <f t="shared" si="22"/>
        <v>Cheryl Sodja</v>
      </c>
      <c r="G1130" s="9" t="s">
        <v>505</v>
      </c>
      <c r="H1130" s="10">
        <v>4803157900</v>
      </c>
      <c r="I1130" s="9" t="s">
        <v>1270</v>
      </c>
      <c r="J1130" s="9" t="s">
        <v>1320</v>
      </c>
      <c r="K1130" s="9" t="s">
        <v>18</v>
      </c>
      <c r="L1130" s="11">
        <v>85706</v>
      </c>
    </row>
    <row r="1131" spans="1:12" ht="12.65" customHeight="1" x14ac:dyDescent="0.3">
      <c r="A1131" s="9" t="s">
        <v>554</v>
      </c>
      <c r="B1131" s="9" t="s">
        <v>555</v>
      </c>
      <c r="C1131" s="9" t="s">
        <v>4432</v>
      </c>
      <c r="D1131" s="9" t="s">
        <v>6932</v>
      </c>
      <c r="E1131" s="9" t="s">
        <v>6933</v>
      </c>
      <c r="F1131" s="9" t="str">
        <f t="shared" si="22"/>
        <v>Baljit (Bill) Rai</v>
      </c>
      <c r="G1131" s="9" t="s">
        <v>556</v>
      </c>
      <c r="H1131" s="10">
        <v>4808344364</v>
      </c>
      <c r="I1131" s="9" t="s">
        <v>6934</v>
      </c>
      <c r="J1131" s="9" t="s">
        <v>557</v>
      </c>
      <c r="K1131" s="9" t="s">
        <v>320</v>
      </c>
      <c r="L1131" s="11">
        <v>85204</v>
      </c>
    </row>
    <row r="1132" spans="1:12" ht="12.65" customHeight="1" x14ac:dyDescent="0.3">
      <c r="A1132" s="9" t="s">
        <v>1426</v>
      </c>
      <c r="B1132" s="9" t="s">
        <v>1427</v>
      </c>
      <c r="C1132" s="9" t="s">
        <v>4432</v>
      </c>
      <c r="D1132" s="9" t="s">
        <v>6059</v>
      </c>
      <c r="E1132" s="9" t="s">
        <v>6935</v>
      </c>
      <c r="F1132" s="9" t="str">
        <f t="shared" si="22"/>
        <v>Shannon Neal</v>
      </c>
      <c r="G1132" s="9" t="s">
        <v>1428</v>
      </c>
      <c r="H1132" s="10">
        <v>5208365030</v>
      </c>
      <c r="I1132" s="9" t="s">
        <v>1429</v>
      </c>
      <c r="J1132" s="9" t="s">
        <v>1430</v>
      </c>
      <c r="K1132" s="9" t="s">
        <v>264</v>
      </c>
      <c r="L1132" s="11">
        <v>85122</v>
      </c>
    </row>
    <row r="1133" spans="1:12" ht="12.65" customHeight="1" x14ac:dyDescent="0.3">
      <c r="A1133" s="9" t="s">
        <v>3970</v>
      </c>
      <c r="B1133" s="9" t="s">
        <v>3982</v>
      </c>
      <c r="C1133" s="9" t="s">
        <v>4433</v>
      </c>
      <c r="D1133" s="9" t="s">
        <v>6936</v>
      </c>
      <c r="E1133" s="9" t="s">
        <v>6937</v>
      </c>
      <c r="F1133" s="9" t="str">
        <f t="shared" si="22"/>
        <v>Janay Watts</v>
      </c>
      <c r="G1133" s="9" t="s">
        <v>3977</v>
      </c>
      <c r="H1133" s="10">
        <v>4806421541</v>
      </c>
      <c r="I1133" s="9" t="s">
        <v>6938</v>
      </c>
      <c r="J1133" s="9" t="s">
        <v>6939</v>
      </c>
      <c r="K1133" s="9" t="s">
        <v>408</v>
      </c>
      <c r="L1133" s="11" t="str">
        <f>"85282"</f>
        <v>85282</v>
      </c>
    </row>
    <row r="1134" spans="1:12" ht="12.65" customHeight="1" x14ac:dyDescent="0.3">
      <c r="A1134" s="9" t="s">
        <v>3970</v>
      </c>
      <c r="B1134" s="9" t="s">
        <v>3980</v>
      </c>
      <c r="C1134" s="9" t="s">
        <v>4433</v>
      </c>
      <c r="D1134" s="9" t="s">
        <v>6936</v>
      </c>
      <c r="E1134" s="9" t="s">
        <v>6937</v>
      </c>
      <c r="F1134" s="9" t="str">
        <f t="shared" si="22"/>
        <v>Janay Watts</v>
      </c>
      <c r="G1134" s="9" t="s">
        <v>3977</v>
      </c>
      <c r="H1134" s="10">
        <v>4806421541</v>
      </c>
      <c r="I1134" s="9" t="s">
        <v>6940</v>
      </c>
      <c r="J1134" s="9" t="s">
        <v>6941</v>
      </c>
      <c r="K1134" s="9" t="s">
        <v>408</v>
      </c>
      <c r="L1134" s="11" t="str">
        <f>"85282"</f>
        <v>85282</v>
      </c>
    </row>
    <row r="1135" spans="1:12" ht="12.65" customHeight="1" x14ac:dyDescent="0.3">
      <c r="A1135" s="9" t="s">
        <v>3970</v>
      </c>
      <c r="B1135" s="9" t="s">
        <v>3995</v>
      </c>
      <c r="C1135" s="9" t="s">
        <v>4433</v>
      </c>
      <c r="D1135" s="9" t="s">
        <v>6936</v>
      </c>
      <c r="E1135" s="9" t="s">
        <v>6937</v>
      </c>
      <c r="F1135" s="9" t="str">
        <f t="shared" si="22"/>
        <v>Janay Watts</v>
      </c>
      <c r="G1135" s="9" t="s">
        <v>3977</v>
      </c>
      <c r="H1135" s="10">
        <v>4806421541</v>
      </c>
      <c r="I1135" s="9" t="s">
        <v>6940</v>
      </c>
      <c r="J1135" s="9" t="s">
        <v>6942</v>
      </c>
      <c r="K1135" s="9" t="s">
        <v>408</v>
      </c>
      <c r="L1135" s="11" t="str">
        <f>"85281"</f>
        <v>85281</v>
      </c>
    </row>
    <row r="1136" spans="1:12" ht="12.65" customHeight="1" x14ac:dyDescent="0.3">
      <c r="A1136" s="9" t="s">
        <v>3970</v>
      </c>
      <c r="B1136" s="9" t="s">
        <v>4003</v>
      </c>
      <c r="C1136" s="9" t="s">
        <v>4433</v>
      </c>
      <c r="D1136" s="9" t="s">
        <v>6936</v>
      </c>
      <c r="E1136" s="9" t="s">
        <v>6937</v>
      </c>
      <c r="F1136" s="9" t="str">
        <f t="shared" si="22"/>
        <v>Janay Watts</v>
      </c>
      <c r="G1136" s="9" t="s">
        <v>4004</v>
      </c>
      <c r="H1136" s="10">
        <v>4806421541</v>
      </c>
      <c r="I1136" s="9" t="s">
        <v>6943</v>
      </c>
      <c r="J1136" s="9" t="s">
        <v>4006</v>
      </c>
      <c r="K1136" s="9" t="s">
        <v>408</v>
      </c>
      <c r="L1136" s="11" t="str">
        <f>"85282"</f>
        <v>85282</v>
      </c>
    </row>
    <row r="1137" spans="1:12" ht="12.65" customHeight="1" x14ac:dyDescent="0.3">
      <c r="A1137" s="9" t="s">
        <v>3970</v>
      </c>
      <c r="B1137" s="9" t="s">
        <v>6944</v>
      </c>
      <c r="C1137" s="9" t="s">
        <v>4433</v>
      </c>
      <c r="D1137" s="9" t="s">
        <v>6936</v>
      </c>
      <c r="E1137" s="9" t="s">
        <v>6937</v>
      </c>
      <c r="F1137" s="9" t="str">
        <f t="shared" si="22"/>
        <v>Janay Watts</v>
      </c>
      <c r="G1137" s="9" t="s">
        <v>3977</v>
      </c>
      <c r="H1137" s="10">
        <v>4806421541</v>
      </c>
      <c r="I1137" s="9" t="s">
        <v>6940</v>
      </c>
      <c r="J1137" s="9" t="s">
        <v>6945</v>
      </c>
      <c r="K1137" s="9" t="s">
        <v>408</v>
      </c>
      <c r="L1137" s="11" t="str">
        <f>"85282"</f>
        <v>85282</v>
      </c>
    </row>
    <row r="1138" spans="1:12" ht="12.65" customHeight="1" x14ac:dyDescent="0.3">
      <c r="A1138" s="9" t="s">
        <v>3970</v>
      </c>
      <c r="B1138" s="9" t="s">
        <v>4011</v>
      </c>
      <c r="C1138" s="9" t="s">
        <v>4433</v>
      </c>
      <c r="D1138" s="9" t="s">
        <v>6936</v>
      </c>
      <c r="E1138" s="9" t="s">
        <v>6937</v>
      </c>
      <c r="F1138" s="9" t="str">
        <f t="shared" si="22"/>
        <v>Janay Watts</v>
      </c>
      <c r="G1138" s="9" t="s">
        <v>4004</v>
      </c>
      <c r="H1138" s="10">
        <v>4806421541</v>
      </c>
      <c r="I1138" s="9" t="s">
        <v>6938</v>
      </c>
      <c r="J1138" s="9" t="s">
        <v>6946</v>
      </c>
      <c r="K1138" s="9" t="s">
        <v>408</v>
      </c>
      <c r="L1138" s="11" t="str">
        <f>"85281"</f>
        <v>85281</v>
      </c>
    </row>
    <row r="1139" spans="1:12" ht="12.65" customHeight="1" x14ac:dyDescent="0.3">
      <c r="A1139" s="9" t="s">
        <v>3970</v>
      </c>
      <c r="B1139" s="9" t="s">
        <v>3984</v>
      </c>
      <c r="C1139" s="9" t="s">
        <v>4433</v>
      </c>
      <c r="D1139" s="9" t="s">
        <v>6936</v>
      </c>
      <c r="E1139" s="9" t="s">
        <v>6937</v>
      </c>
      <c r="F1139" s="9" t="str">
        <f t="shared" si="22"/>
        <v>Janay Watts</v>
      </c>
      <c r="G1139" s="9" t="s">
        <v>3977</v>
      </c>
      <c r="H1139" s="10">
        <v>4806421541</v>
      </c>
      <c r="I1139" s="9" t="s">
        <v>6940</v>
      </c>
      <c r="J1139" s="9" t="s">
        <v>6947</v>
      </c>
      <c r="K1139" s="9" t="s">
        <v>408</v>
      </c>
      <c r="L1139" s="11" t="str">
        <f>"85282"</f>
        <v>85282</v>
      </c>
    </row>
    <row r="1140" spans="1:12" ht="12.65" customHeight="1" x14ac:dyDescent="0.3">
      <c r="A1140" s="9" t="s">
        <v>3970</v>
      </c>
      <c r="B1140" s="9" t="s">
        <v>3976</v>
      </c>
      <c r="C1140" s="9" t="s">
        <v>4433</v>
      </c>
      <c r="D1140" s="9" t="s">
        <v>6936</v>
      </c>
      <c r="E1140" s="9" t="s">
        <v>6937</v>
      </c>
      <c r="F1140" s="9" t="str">
        <f t="shared" si="22"/>
        <v>Janay Watts</v>
      </c>
      <c r="G1140" s="9" t="s">
        <v>3977</v>
      </c>
      <c r="H1140" s="10">
        <v>4806421541</v>
      </c>
      <c r="I1140" s="9" t="s">
        <v>6940</v>
      </c>
      <c r="J1140" s="9" t="s">
        <v>6948</v>
      </c>
      <c r="K1140" s="9" t="s">
        <v>408</v>
      </c>
      <c r="L1140" s="11" t="str">
        <f>"85282"</f>
        <v>85282</v>
      </c>
    </row>
    <row r="1141" spans="1:12" ht="12.65" customHeight="1" x14ac:dyDescent="0.3">
      <c r="A1141" s="9" t="s">
        <v>3970</v>
      </c>
      <c r="B1141" s="9" t="s">
        <v>4014</v>
      </c>
      <c r="C1141" s="9" t="s">
        <v>4433</v>
      </c>
      <c r="D1141" s="9" t="s">
        <v>6936</v>
      </c>
      <c r="E1141" s="9" t="s">
        <v>6937</v>
      </c>
      <c r="F1141" s="9" t="str">
        <f t="shared" si="22"/>
        <v>Janay Watts</v>
      </c>
      <c r="G1141" s="9" t="s">
        <v>4004</v>
      </c>
      <c r="H1141" s="10">
        <v>4806421541</v>
      </c>
      <c r="I1141" s="9" t="s">
        <v>6938</v>
      </c>
      <c r="J1141" s="9" t="s">
        <v>6949</v>
      </c>
      <c r="K1141" s="9" t="s">
        <v>408</v>
      </c>
      <c r="L1141" s="11" t="str">
        <f>"85283"</f>
        <v>85283</v>
      </c>
    </row>
    <row r="1142" spans="1:12" ht="12.65" customHeight="1" x14ac:dyDescent="0.3">
      <c r="A1142" s="9" t="s">
        <v>3970</v>
      </c>
      <c r="B1142" s="9" t="s">
        <v>3971</v>
      </c>
      <c r="C1142" s="9" t="s">
        <v>4433</v>
      </c>
      <c r="D1142" s="9" t="s">
        <v>6936</v>
      </c>
      <c r="E1142" s="9" t="s">
        <v>6937</v>
      </c>
      <c r="F1142" s="9" t="str">
        <f t="shared" si="22"/>
        <v>Janay Watts</v>
      </c>
      <c r="G1142" s="9" t="s">
        <v>6950</v>
      </c>
      <c r="H1142" s="10">
        <v>4806421541</v>
      </c>
      <c r="I1142" s="9" t="s">
        <v>6938</v>
      </c>
      <c r="J1142" s="9" t="s">
        <v>6951</v>
      </c>
      <c r="K1142" s="9" t="s">
        <v>408</v>
      </c>
      <c r="L1142" s="11" t="str">
        <f>"85283"</f>
        <v>85283</v>
      </c>
    </row>
    <row r="1143" spans="1:12" ht="12.65" customHeight="1" x14ac:dyDescent="0.3">
      <c r="A1143" s="9" t="s">
        <v>3970</v>
      </c>
      <c r="B1143" s="9" t="s">
        <v>4009</v>
      </c>
      <c r="C1143" s="9" t="s">
        <v>4433</v>
      </c>
      <c r="D1143" s="9" t="s">
        <v>6936</v>
      </c>
      <c r="E1143" s="9" t="s">
        <v>6937</v>
      </c>
      <c r="F1143" s="9" t="str">
        <f t="shared" si="22"/>
        <v>Janay Watts</v>
      </c>
      <c r="G1143" s="9" t="s">
        <v>3977</v>
      </c>
      <c r="H1143" s="10">
        <v>4806421541</v>
      </c>
      <c r="I1143" s="9" t="s">
        <v>6938</v>
      </c>
      <c r="J1143" s="9" t="s">
        <v>6952</v>
      </c>
      <c r="K1143" s="9" t="s">
        <v>408</v>
      </c>
      <c r="L1143" s="11" t="str">
        <f>"85283"</f>
        <v>85283</v>
      </c>
    </row>
    <row r="1144" spans="1:12" ht="12.65" customHeight="1" x14ac:dyDescent="0.3">
      <c r="A1144" s="9" t="s">
        <v>3970</v>
      </c>
      <c r="B1144" s="9" t="s">
        <v>3992</v>
      </c>
      <c r="C1144" s="9" t="s">
        <v>4433</v>
      </c>
      <c r="D1144" s="9" t="s">
        <v>6936</v>
      </c>
      <c r="E1144" s="9" t="s">
        <v>6937</v>
      </c>
      <c r="F1144" s="9" t="str">
        <f t="shared" si="22"/>
        <v>Janay Watts</v>
      </c>
      <c r="G1144" s="9" t="s">
        <v>4004</v>
      </c>
      <c r="H1144" s="10">
        <v>4806421541</v>
      </c>
      <c r="I1144" s="9" t="s">
        <v>6940</v>
      </c>
      <c r="J1144" s="9" t="s">
        <v>6953</v>
      </c>
      <c r="K1144" s="9" t="s">
        <v>408</v>
      </c>
      <c r="L1144" s="11" t="str">
        <f>"85283"</f>
        <v>85283</v>
      </c>
    </row>
    <row r="1145" spans="1:12" ht="12.65" customHeight="1" x14ac:dyDescent="0.3">
      <c r="A1145" s="9" t="s">
        <v>3970</v>
      </c>
      <c r="B1145" s="9" t="s">
        <v>4013</v>
      </c>
      <c r="C1145" s="9" t="s">
        <v>4433</v>
      </c>
      <c r="D1145" s="9" t="s">
        <v>6936</v>
      </c>
      <c r="E1145" s="9" t="s">
        <v>6937</v>
      </c>
      <c r="F1145" s="9" t="str">
        <f t="shared" si="22"/>
        <v>Janay Watts</v>
      </c>
      <c r="G1145" s="9" t="s">
        <v>3977</v>
      </c>
      <c r="H1145" s="10">
        <v>4806421541</v>
      </c>
      <c r="I1145" s="9" t="s">
        <v>6940</v>
      </c>
      <c r="J1145" s="9" t="s">
        <v>6954</v>
      </c>
      <c r="K1145" s="9" t="s">
        <v>408</v>
      </c>
      <c r="L1145" s="11" t="str">
        <f>"85282"</f>
        <v>85282</v>
      </c>
    </row>
    <row r="1146" spans="1:12" ht="12.65" customHeight="1" x14ac:dyDescent="0.3">
      <c r="A1146" s="9" t="s">
        <v>3970</v>
      </c>
      <c r="B1146" s="9" t="s">
        <v>4001</v>
      </c>
      <c r="C1146" s="9" t="s">
        <v>4433</v>
      </c>
      <c r="D1146" s="9" t="s">
        <v>6936</v>
      </c>
      <c r="E1146" s="9" t="s">
        <v>6937</v>
      </c>
      <c r="F1146" s="9" t="str">
        <f t="shared" si="22"/>
        <v>Janay Watts</v>
      </c>
      <c r="G1146" s="9" t="s">
        <v>4004</v>
      </c>
      <c r="H1146" s="10">
        <v>4806421541</v>
      </c>
      <c r="I1146" s="9" t="s">
        <v>6940</v>
      </c>
      <c r="J1146" s="9" t="s">
        <v>4002</v>
      </c>
      <c r="K1146" s="9" t="s">
        <v>408</v>
      </c>
      <c r="L1146" s="11" t="str">
        <f>"85282"</f>
        <v>85282</v>
      </c>
    </row>
    <row r="1147" spans="1:12" ht="12.65" customHeight="1" x14ac:dyDescent="0.3">
      <c r="A1147" s="9" t="s">
        <v>837</v>
      </c>
      <c r="B1147" s="9" t="s">
        <v>6955</v>
      </c>
      <c r="C1147" s="9" t="s">
        <v>4432</v>
      </c>
      <c r="D1147" s="9" t="s">
        <v>6956</v>
      </c>
      <c r="E1147" s="9" t="s">
        <v>6957</v>
      </c>
      <c r="F1147" s="9" t="str">
        <f t="shared" si="22"/>
        <v>Fernando Fernandez Sr</v>
      </c>
      <c r="G1147" s="9" t="s">
        <v>838</v>
      </c>
      <c r="H1147" s="10">
        <v>6024770100</v>
      </c>
      <c r="I1147" s="9" t="s">
        <v>6958</v>
      </c>
      <c r="J1147" s="9" t="s">
        <v>839</v>
      </c>
      <c r="K1147" s="9" t="s">
        <v>129</v>
      </c>
      <c r="L1147" s="11">
        <v>85009</v>
      </c>
    </row>
    <row r="1148" spans="1:12" ht="14" x14ac:dyDescent="0.3">
      <c r="A1148" s="9" t="s">
        <v>837</v>
      </c>
      <c r="B1148" s="9" t="s">
        <v>6959</v>
      </c>
      <c r="C1148" s="9" t="s">
        <v>4432</v>
      </c>
      <c r="D1148" s="9" t="s">
        <v>6956</v>
      </c>
      <c r="E1148" s="9" t="s">
        <v>6957</v>
      </c>
      <c r="F1148" s="9" t="str">
        <f t="shared" si="22"/>
        <v>Fernando Fernandez Sr</v>
      </c>
      <c r="G1148" s="9" t="s">
        <v>840</v>
      </c>
      <c r="H1148" s="10">
        <v>6024770100</v>
      </c>
      <c r="I1148" s="9" t="s">
        <v>6958</v>
      </c>
      <c r="J1148" s="9" t="s">
        <v>6960</v>
      </c>
      <c r="K1148" s="9" t="s">
        <v>129</v>
      </c>
      <c r="L1148" s="11">
        <v>85017</v>
      </c>
    </row>
    <row r="1149" spans="1:12" ht="12.65" customHeight="1" x14ac:dyDescent="0.3">
      <c r="A1149" s="9" t="s">
        <v>835</v>
      </c>
      <c r="B1149" s="9" t="s">
        <v>835</v>
      </c>
      <c r="C1149" s="9" t="s">
        <v>4432</v>
      </c>
      <c r="D1149" s="9" t="s">
        <v>4651</v>
      </c>
      <c r="E1149" s="9" t="s">
        <v>6961</v>
      </c>
      <c r="F1149" s="9" t="str">
        <f t="shared" si="22"/>
        <v>Sarah Day</v>
      </c>
      <c r="G1149" s="9" t="s">
        <v>836</v>
      </c>
      <c r="H1149" s="10">
        <v>6022525866</v>
      </c>
      <c r="I1149" s="9" t="s">
        <v>6962</v>
      </c>
      <c r="J1149" s="9" t="s">
        <v>6963</v>
      </c>
      <c r="K1149" s="9" t="s">
        <v>129</v>
      </c>
      <c r="L1149" s="11">
        <v>85007</v>
      </c>
    </row>
    <row r="1150" spans="1:12" ht="12.65" customHeight="1" x14ac:dyDescent="0.3">
      <c r="A1150" s="9" t="s">
        <v>1460</v>
      </c>
      <c r="B1150" s="9" t="s">
        <v>1461</v>
      </c>
      <c r="C1150" s="9" t="s">
        <v>4432</v>
      </c>
      <c r="D1150" s="9" t="s">
        <v>5676</v>
      </c>
      <c r="E1150" s="9" t="s">
        <v>5677</v>
      </c>
      <c r="F1150" s="9" t="str">
        <f t="shared" si="22"/>
        <v>Harjinder Kaur</v>
      </c>
      <c r="G1150" s="9" t="s">
        <v>297</v>
      </c>
      <c r="H1150" s="10">
        <v>6239797545</v>
      </c>
      <c r="I1150" s="9" t="s">
        <v>1462</v>
      </c>
      <c r="J1150" s="9" t="s">
        <v>1463</v>
      </c>
      <c r="K1150" s="9" t="s">
        <v>307</v>
      </c>
      <c r="L1150" s="11">
        <v>85381</v>
      </c>
    </row>
    <row r="1151" spans="1:12" ht="12.65" customHeight="1" x14ac:dyDescent="0.3">
      <c r="A1151" s="9" t="s">
        <v>19</v>
      </c>
      <c r="B1151" s="9" t="s">
        <v>20</v>
      </c>
      <c r="C1151" s="9" t="s">
        <v>4436</v>
      </c>
      <c r="D1151" s="9" t="s">
        <v>6964</v>
      </c>
      <c r="E1151" s="9" t="s">
        <v>5674</v>
      </c>
      <c r="F1151" s="9" t="str">
        <f t="shared" si="22"/>
        <v>Anglene Joe</v>
      </c>
      <c r="G1151" s="9" t="s">
        <v>6965</v>
      </c>
      <c r="H1151" s="10">
        <v>9288716902</v>
      </c>
      <c r="I1151" s="9" t="s">
        <v>6966</v>
      </c>
      <c r="J1151" s="9" t="s">
        <v>6967</v>
      </c>
      <c r="K1151" s="9" t="s">
        <v>21</v>
      </c>
      <c r="L1151" s="11">
        <v>86503</v>
      </c>
    </row>
    <row r="1152" spans="1:12" ht="12.65" customHeight="1" x14ac:dyDescent="0.3">
      <c r="A1152" s="9" t="s">
        <v>19</v>
      </c>
      <c r="B1152" s="9" t="s">
        <v>6968</v>
      </c>
      <c r="C1152" s="9" t="s">
        <v>4436</v>
      </c>
      <c r="D1152" s="9" t="s">
        <v>6964</v>
      </c>
      <c r="E1152" s="9" t="s">
        <v>5674</v>
      </c>
      <c r="F1152" s="9" t="str">
        <f t="shared" si="22"/>
        <v>Anglene Joe</v>
      </c>
      <c r="G1152" s="9" t="s">
        <v>6965</v>
      </c>
      <c r="H1152" s="10">
        <v>9288716902</v>
      </c>
      <c r="I1152" s="9" t="s">
        <v>6966</v>
      </c>
      <c r="J1152" s="9" t="s">
        <v>6969</v>
      </c>
      <c r="K1152" s="9" t="s">
        <v>22</v>
      </c>
      <c r="L1152" s="11">
        <v>86507</v>
      </c>
    </row>
    <row r="1153" spans="1:12" ht="12.65" customHeight="1" x14ac:dyDescent="0.3">
      <c r="A1153" s="9" t="s">
        <v>19</v>
      </c>
      <c r="B1153" s="9" t="s">
        <v>6970</v>
      </c>
      <c r="C1153" s="9" t="s">
        <v>4436</v>
      </c>
      <c r="D1153" s="9" t="s">
        <v>6964</v>
      </c>
      <c r="E1153" s="9" t="s">
        <v>5674</v>
      </c>
      <c r="F1153" s="9" t="str">
        <f t="shared" si="22"/>
        <v>Anglene Joe</v>
      </c>
      <c r="G1153" s="9" t="s">
        <v>6965</v>
      </c>
      <c r="H1153" s="10">
        <v>9288716902</v>
      </c>
      <c r="I1153" s="9" t="s">
        <v>6966</v>
      </c>
      <c r="J1153" s="9" t="s">
        <v>6971</v>
      </c>
      <c r="K1153" s="9" t="s">
        <v>23</v>
      </c>
      <c r="L1153" s="11">
        <v>86515</v>
      </c>
    </row>
    <row r="1154" spans="1:12" ht="12.65" customHeight="1" x14ac:dyDescent="0.3">
      <c r="A1154" s="9" t="s">
        <v>19</v>
      </c>
      <c r="B1154" s="9" t="s">
        <v>24</v>
      </c>
      <c r="C1154" s="9" t="s">
        <v>4436</v>
      </c>
      <c r="D1154" s="9" t="s">
        <v>6964</v>
      </c>
      <c r="E1154" s="9" t="s">
        <v>5674</v>
      </c>
      <c r="F1154" s="9" t="str">
        <f t="shared" si="22"/>
        <v>Anglene Joe</v>
      </c>
      <c r="G1154" s="9" t="s">
        <v>6965</v>
      </c>
      <c r="H1154" s="10">
        <v>9288716902</v>
      </c>
      <c r="I1154" s="9" t="s">
        <v>6966</v>
      </c>
      <c r="J1154" s="9" t="s">
        <v>6972</v>
      </c>
      <c r="K1154" s="9" t="s">
        <v>25</v>
      </c>
      <c r="L1154" s="11">
        <v>86503</v>
      </c>
    </row>
    <row r="1155" spans="1:12" ht="12.65" customHeight="1" x14ac:dyDescent="0.3">
      <c r="A1155" s="9" t="s">
        <v>19</v>
      </c>
      <c r="B1155" s="9" t="s">
        <v>26</v>
      </c>
      <c r="C1155" s="9" t="s">
        <v>4436</v>
      </c>
      <c r="D1155" s="9" t="s">
        <v>6964</v>
      </c>
      <c r="E1155" s="9" t="s">
        <v>5674</v>
      </c>
      <c r="F1155" s="9" t="str">
        <f t="shared" si="22"/>
        <v>Anglene Joe</v>
      </c>
      <c r="G1155" s="9" t="s">
        <v>6965</v>
      </c>
      <c r="H1155" s="10">
        <v>9288716902</v>
      </c>
      <c r="I1155" s="9" t="s">
        <v>6966</v>
      </c>
      <c r="J1155" s="9" t="s">
        <v>6973</v>
      </c>
      <c r="K1155" s="9" t="s">
        <v>27</v>
      </c>
      <c r="L1155" s="11">
        <v>86556</v>
      </c>
    </row>
    <row r="1156" spans="1:12" ht="12.65" customHeight="1" x14ac:dyDescent="0.3">
      <c r="A1156" s="9" t="s">
        <v>19</v>
      </c>
      <c r="B1156" s="9" t="s">
        <v>28</v>
      </c>
      <c r="C1156" s="9" t="s">
        <v>4436</v>
      </c>
      <c r="D1156" s="9" t="s">
        <v>6964</v>
      </c>
      <c r="E1156" s="9" t="s">
        <v>5674</v>
      </c>
      <c r="F1156" s="9" t="str">
        <f t="shared" si="22"/>
        <v>Anglene Joe</v>
      </c>
      <c r="G1156" s="9" t="s">
        <v>6965</v>
      </c>
      <c r="H1156" s="10">
        <v>9288716902</v>
      </c>
      <c r="I1156" s="9" t="s">
        <v>6966</v>
      </c>
      <c r="J1156" s="9" t="s">
        <v>6974</v>
      </c>
      <c r="K1156" s="9" t="s">
        <v>29</v>
      </c>
      <c r="L1156" s="11">
        <v>86520</v>
      </c>
    </row>
    <row r="1157" spans="1:12" ht="12.65" customHeight="1" x14ac:dyDescent="0.3">
      <c r="A1157" s="9" t="s">
        <v>19</v>
      </c>
      <c r="B1157" s="9" t="s">
        <v>30</v>
      </c>
      <c r="C1157" s="9" t="s">
        <v>4436</v>
      </c>
      <c r="D1157" s="9" t="s">
        <v>6964</v>
      </c>
      <c r="E1157" s="9" t="s">
        <v>5674</v>
      </c>
      <c r="F1157" s="9" t="str">
        <f t="shared" si="22"/>
        <v>Anglene Joe</v>
      </c>
      <c r="G1157" s="9" t="s">
        <v>6965</v>
      </c>
      <c r="H1157" s="10">
        <v>9288716902</v>
      </c>
      <c r="I1157" s="9" t="s">
        <v>6966</v>
      </c>
      <c r="J1157" s="9" t="s">
        <v>6975</v>
      </c>
      <c r="K1157" s="9" t="s">
        <v>6976</v>
      </c>
      <c r="L1157" s="11">
        <v>86503</v>
      </c>
    </row>
    <row r="1158" spans="1:12" ht="12.65" customHeight="1" x14ac:dyDescent="0.3">
      <c r="A1158" s="9" t="s">
        <v>19</v>
      </c>
      <c r="B1158" s="9" t="s">
        <v>32</v>
      </c>
      <c r="C1158" s="9" t="s">
        <v>4436</v>
      </c>
      <c r="D1158" s="9" t="s">
        <v>6964</v>
      </c>
      <c r="E1158" s="9" t="s">
        <v>5674</v>
      </c>
      <c r="F1158" s="9" t="str">
        <f t="shared" si="22"/>
        <v>Anglene Joe</v>
      </c>
      <c r="G1158" s="9" t="s">
        <v>6965</v>
      </c>
      <c r="H1158" s="10">
        <v>9288716902</v>
      </c>
      <c r="I1158" s="9" t="s">
        <v>6966</v>
      </c>
      <c r="J1158" s="9" t="s">
        <v>6977</v>
      </c>
      <c r="K1158" s="9" t="s">
        <v>21</v>
      </c>
      <c r="L1158" s="11">
        <v>86503</v>
      </c>
    </row>
    <row r="1159" spans="1:12" ht="12.65" customHeight="1" x14ac:dyDescent="0.3">
      <c r="A1159" s="9" t="s">
        <v>19</v>
      </c>
      <c r="B1159" s="9" t="s">
        <v>33</v>
      </c>
      <c r="C1159" s="9" t="s">
        <v>4436</v>
      </c>
      <c r="D1159" s="9" t="s">
        <v>6964</v>
      </c>
      <c r="E1159" s="9" t="s">
        <v>5674</v>
      </c>
      <c r="F1159" s="9" t="str">
        <f t="shared" ref="F1159:F1222" si="23">D1159&amp;" "&amp;E1159</f>
        <v>Anglene Joe</v>
      </c>
      <c r="G1159" s="9" t="s">
        <v>6965</v>
      </c>
      <c r="H1159" s="10">
        <v>9288716902</v>
      </c>
      <c r="I1159" s="9" t="s">
        <v>6966</v>
      </c>
      <c r="J1159" s="9" t="s">
        <v>6978</v>
      </c>
      <c r="K1159" s="9" t="s">
        <v>34</v>
      </c>
      <c r="L1159" s="11">
        <v>86510</v>
      </c>
    </row>
    <row r="1160" spans="1:12" ht="12.65" customHeight="1" x14ac:dyDescent="0.3">
      <c r="A1160" s="9" t="s">
        <v>19</v>
      </c>
      <c r="B1160" s="9" t="s">
        <v>35</v>
      </c>
      <c r="C1160" s="9" t="s">
        <v>4436</v>
      </c>
      <c r="D1160" s="9" t="s">
        <v>6964</v>
      </c>
      <c r="E1160" s="9" t="s">
        <v>5674</v>
      </c>
      <c r="F1160" s="9" t="str">
        <f t="shared" si="23"/>
        <v>Anglene Joe</v>
      </c>
      <c r="G1160" s="9" t="s">
        <v>6965</v>
      </c>
      <c r="H1160" s="10">
        <v>9288716902</v>
      </c>
      <c r="I1160" s="9" t="s">
        <v>6966</v>
      </c>
      <c r="J1160" s="9" t="s">
        <v>6979</v>
      </c>
      <c r="K1160" s="9" t="s">
        <v>36</v>
      </c>
      <c r="L1160" s="11">
        <v>86510</v>
      </c>
    </row>
    <row r="1161" spans="1:12" ht="12.65" customHeight="1" x14ac:dyDescent="0.3">
      <c r="A1161" s="9" t="s">
        <v>19</v>
      </c>
      <c r="B1161" s="9" t="s">
        <v>37</v>
      </c>
      <c r="C1161" s="9" t="s">
        <v>4436</v>
      </c>
      <c r="D1161" s="9" t="s">
        <v>6964</v>
      </c>
      <c r="E1161" s="9" t="s">
        <v>5674</v>
      </c>
      <c r="F1161" s="9" t="str">
        <f t="shared" si="23"/>
        <v>Anglene Joe</v>
      </c>
      <c r="G1161" s="9" t="s">
        <v>6965</v>
      </c>
      <c r="H1161" s="10">
        <v>9288716902</v>
      </c>
      <c r="I1161" s="9" t="s">
        <v>6966</v>
      </c>
      <c r="J1161" s="9" t="s">
        <v>6980</v>
      </c>
      <c r="K1161" s="9" t="s">
        <v>38</v>
      </c>
      <c r="L1161" s="11">
        <v>86504</v>
      </c>
    </row>
    <row r="1162" spans="1:12" ht="12.65" customHeight="1" x14ac:dyDescent="0.3">
      <c r="A1162" s="9" t="s">
        <v>19</v>
      </c>
      <c r="B1162" s="9" t="s">
        <v>39</v>
      </c>
      <c r="C1162" s="9" t="s">
        <v>4436</v>
      </c>
      <c r="D1162" s="9" t="s">
        <v>6964</v>
      </c>
      <c r="E1162" s="9" t="s">
        <v>5674</v>
      </c>
      <c r="F1162" s="9" t="str">
        <f t="shared" si="23"/>
        <v>Anglene Joe</v>
      </c>
      <c r="G1162" s="9" t="s">
        <v>6965</v>
      </c>
      <c r="H1162" s="10">
        <v>9288716902</v>
      </c>
      <c r="I1162" s="9" t="s">
        <v>6966</v>
      </c>
      <c r="J1162" s="9" t="s">
        <v>6981</v>
      </c>
      <c r="K1162" s="9" t="s">
        <v>40</v>
      </c>
      <c r="L1162" s="11">
        <v>86511</v>
      </c>
    </row>
    <row r="1163" spans="1:12" ht="12.65" customHeight="1" x14ac:dyDescent="0.3">
      <c r="A1163" s="9" t="s">
        <v>19</v>
      </c>
      <c r="B1163" s="9" t="s">
        <v>41</v>
      </c>
      <c r="C1163" s="9" t="s">
        <v>4436</v>
      </c>
      <c r="D1163" s="9" t="s">
        <v>6964</v>
      </c>
      <c r="E1163" s="9" t="s">
        <v>5674</v>
      </c>
      <c r="F1163" s="9" t="str">
        <f t="shared" si="23"/>
        <v>Anglene Joe</v>
      </c>
      <c r="G1163" s="9" t="s">
        <v>6965</v>
      </c>
      <c r="H1163" s="10">
        <v>9288716902</v>
      </c>
      <c r="I1163" s="9" t="s">
        <v>6966</v>
      </c>
      <c r="J1163" s="9" t="s">
        <v>6982</v>
      </c>
      <c r="K1163" s="9" t="s">
        <v>42</v>
      </c>
      <c r="L1163" s="11">
        <v>86505</v>
      </c>
    </row>
    <row r="1164" spans="1:12" ht="12.65" customHeight="1" x14ac:dyDescent="0.3">
      <c r="A1164" s="9" t="s">
        <v>19</v>
      </c>
      <c r="B1164" s="9" t="s">
        <v>43</v>
      </c>
      <c r="C1164" s="9" t="s">
        <v>4436</v>
      </c>
      <c r="D1164" s="9" t="s">
        <v>6964</v>
      </c>
      <c r="E1164" s="9" t="s">
        <v>5674</v>
      </c>
      <c r="F1164" s="9" t="str">
        <f t="shared" si="23"/>
        <v>Anglene Joe</v>
      </c>
      <c r="G1164" s="9" t="s">
        <v>6965</v>
      </c>
      <c r="H1164" s="10">
        <v>9288716902</v>
      </c>
      <c r="I1164" s="9" t="s">
        <v>6966</v>
      </c>
      <c r="J1164" s="9" t="s">
        <v>6983</v>
      </c>
      <c r="K1164" s="9" t="s">
        <v>40</v>
      </c>
      <c r="L1164" s="11">
        <v>86511</v>
      </c>
    </row>
    <row r="1165" spans="1:12" ht="12.65" customHeight="1" x14ac:dyDescent="0.3">
      <c r="A1165" s="9" t="s">
        <v>19</v>
      </c>
      <c r="B1165" s="9" t="s">
        <v>6984</v>
      </c>
      <c r="C1165" s="9" t="s">
        <v>4436</v>
      </c>
      <c r="D1165" s="9" t="s">
        <v>6964</v>
      </c>
      <c r="E1165" s="9" t="s">
        <v>5674</v>
      </c>
      <c r="F1165" s="9" t="str">
        <f t="shared" si="23"/>
        <v>Anglene Joe</v>
      </c>
      <c r="G1165" s="9" t="s">
        <v>6965</v>
      </c>
      <c r="H1165" s="10">
        <v>9288716902</v>
      </c>
      <c r="I1165" s="9" t="s">
        <v>6966</v>
      </c>
      <c r="J1165" s="9" t="s">
        <v>6985</v>
      </c>
      <c r="K1165" s="9" t="s">
        <v>44</v>
      </c>
      <c r="L1165" s="11">
        <v>86512</v>
      </c>
    </row>
    <row r="1166" spans="1:12" ht="12.65" customHeight="1" x14ac:dyDescent="0.3">
      <c r="A1166" s="9" t="s">
        <v>19</v>
      </c>
      <c r="B1166" s="9" t="s">
        <v>45</v>
      </c>
      <c r="C1166" s="9" t="s">
        <v>4436</v>
      </c>
      <c r="D1166" s="9" t="s">
        <v>6964</v>
      </c>
      <c r="E1166" s="9" t="s">
        <v>5674</v>
      </c>
      <c r="F1166" s="9" t="str">
        <f t="shared" si="23"/>
        <v>Anglene Joe</v>
      </c>
      <c r="G1166" s="9" t="s">
        <v>6965</v>
      </c>
      <c r="H1166" s="10">
        <v>9288716902</v>
      </c>
      <c r="I1166" s="9" t="s">
        <v>6966</v>
      </c>
      <c r="J1166" s="9" t="s">
        <v>6986</v>
      </c>
      <c r="K1166" s="9" t="s">
        <v>46</v>
      </c>
      <c r="L1166" s="11">
        <v>86020</v>
      </c>
    </row>
    <row r="1167" spans="1:12" ht="12.65" customHeight="1" x14ac:dyDescent="0.3">
      <c r="A1167" s="9" t="s">
        <v>19</v>
      </c>
      <c r="B1167" s="9" t="s">
        <v>47</v>
      </c>
      <c r="C1167" s="9" t="s">
        <v>4436</v>
      </c>
      <c r="D1167" s="9" t="s">
        <v>6964</v>
      </c>
      <c r="E1167" s="9" t="s">
        <v>5674</v>
      </c>
      <c r="F1167" s="9" t="str">
        <f t="shared" si="23"/>
        <v>Anglene Joe</v>
      </c>
      <c r="G1167" s="9" t="s">
        <v>6965</v>
      </c>
      <c r="H1167" s="10">
        <v>9288716902</v>
      </c>
      <c r="I1167" s="9" t="s">
        <v>6966</v>
      </c>
      <c r="J1167" s="9" t="s">
        <v>6987</v>
      </c>
      <c r="K1167" s="9" t="s">
        <v>48</v>
      </c>
      <c r="L1167" s="11">
        <v>86045</v>
      </c>
    </row>
    <row r="1168" spans="1:12" ht="12.65" customHeight="1" x14ac:dyDescent="0.3">
      <c r="A1168" s="9" t="s">
        <v>19</v>
      </c>
      <c r="B1168" s="9" t="s">
        <v>6988</v>
      </c>
      <c r="C1168" s="9" t="s">
        <v>4436</v>
      </c>
      <c r="D1168" s="9" t="s">
        <v>6964</v>
      </c>
      <c r="E1168" s="9" t="s">
        <v>5674</v>
      </c>
      <c r="F1168" s="9" t="str">
        <f t="shared" si="23"/>
        <v>Anglene Joe</v>
      </c>
      <c r="G1168" s="9" t="s">
        <v>6965</v>
      </c>
      <c r="H1168" s="10">
        <v>9288716902</v>
      </c>
      <c r="I1168" s="9" t="s">
        <v>6966</v>
      </c>
      <c r="J1168" s="9" t="s">
        <v>6989</v>
      </c>
      <c r="K1168" s="9" t="s">
        <v>27</v>
      </c>
      <c r="L1168" s="11">
        <v>86556</v>
      </c>
    </row>
    <row r="1169" spans="1:12" ht="12.65" customHeight="1" x14ac:dyDescent="0.3">
      <c r="A1169" s="9" t="s">
        <v>19</v>
      </c>
      <c r="B1169" s="9" t="s">
        <v>50</v>
      </c>
      <c r="C1169" s="9" t="s">
        <v>4436</v>
      </c>
      <c r="D1169" s="9" t="s">
        <v>6964</v>
      </c>
      <c r="E1169" s="9" t="s">
        <v>5674</v>
      </c>
      <c r="F1169" s="9" t="str">
        <f t="shared" si="23"/>
        <v>Anglene Joe</v>
      </c>
      <c r="G1169" s="9" t="s">
        <v>6965</v>
      </c>
      <c r="H1169" s="10">
        <v>9288716902</v>
      </c>
      <c r="I1169" s="9" t="s">
        <v>6966</v>
      </c>
      <c r="J1169" s="9" t="s">
        <v>6990</v>
      </c>
      <c r="K1169" s="9" t="s">
        <v>42</v>
      </c>
      <c r="L1169" s="11">
        <v>86505</v>
      </c>
    </row>
    <row r="1170" spans="1:12" ht="12.65" customHeight="1" x14ac:dyDescent="0.3">
      <c r="A1170" s="9" t="s">
        <v>1500</v>
      </c>
      <c r="B1170" s="9" t="s">
        <v>1501</v>
      </c>
      <c r="C1170" s="9" t="s">
        <v>4432</v>
      </c>
      <c r="D1170" s="9" t="s">
        <v>6203</v>
      </c>
      <c r="E1170" s="9" t="s">
        <v>6991</v>
      </c>
      <c r="F1170" s="9" t="str">
        <f t="shared" si="23"/>
        <v>Marcia Worley</v>
      </c>
      <c r="G1170" s="9" t="s">
        <v>559</v>
      </c>
      <c r="H1170" s="10">
        <v>9282460871</v>
      </c>
      <c r="I1170" s="9" t="s">
        <v>1502</v>
      </c>
      <c r="J1170" s="9" t="s">
        <v>6992</v>
      </c>
      <c r="K1170" s="9" t="s">
        <v>439</v>
      </c>
      <c r="L1170" s="11">
        <v>85365</v>
      </c>
    </row>
    <row r="1171" spans="1:12" ht="12.65" customHeight="1" x14ac:dyDescent="0.3">
      <c r="A1171" s="9" t="s">
        <v>1500</v>
      </c>
      <c r="B1171" s="9" t="s">
        <v>1503</v>
      </c>
      <c r="C1171" s="9" t="s">
        <v>4432</v>
      </c>
      <c r="D1171" s="9" t="s">
        <v>6203</v>
      </c>
      <c r="E1171" s="9" t="s">
        <v>6991</v>
      </c>
      <c r="F1171" s="9" t="str">
        <f t="shared" si="23"/>
        <v>Marcia Worley</v>
      </c>
      <c r="G1171" s="9" t="s">
        <v>449</v>
      </c>
      <c r="H1171" s="10">
        <v>9282460871</v>
      </c>
      <c r="I1171" s="9" t="s">
        <v>1502</v>
      </c>
      <c r="J1171" s="9" t="s">
        <v>1504</v>
      </c>
      <c r="K1171" s="9" t="s">
        <v>439</v>
      </c>
      <c r="L1171" s="11">
        <v>85364</v>
      </c>
    </row>
    <row r="1172" spans="1:12" ht="12.65" customHeight="1" x14ac:dyDescent="0.3">
      <c r="A1172" s="9" t="s">
        <v>1293</v>
      </c>
      <c r="B1172" s="9" t="s">
        <v>6993</v>
      </c>
      <c r="C1172" s="9" t="s">
        <v>4432</v>
      </c>
      <c r="D1172" s="9" t="s">
        <v>6994</v>
      </c>
      <c r="E1172" s="9" t="s">
        <v>6995</v>
      </c>
      <c r="F1172" s="9" t="str">
        <f t="shared" si="23"/>
        <v>Misty Dolan</v>
      </c>
      <c r="G1172" s="9" t="s">
        <v>297</v>
      </c>
      <c r="H1172" s="10">
        <v>5208039534</v>
      </c>
      <c r="I1172" s="9" t="s">
        <v>6996</v>
      </c>
      <c r="J1172" s="9" t="s">
        <v>1294</v>
      </c>
      <c r="K1172" s="9" t="s">
        <v>191</v>
      </c>
      <c r="L1172" s="11">
        <v>85650</v>
      </c>
    </row>
    <row r="1173" spans="1:12" ht="12.65" customHeight="1" x14ac:dyDescent="0.3">
      <c r="A1173" s="9" t="s">
        <v>909</v>
      </c>
      <c r="B1173" s="9" t="s">
        <v>6997</v>
      </c>
      <c r="C1173" s="9" t="s">
        <v>4432</v>
      </c>
      <c r="D1173" s="9" t="s">
        <v>6106</v>
      </c>
      <c r="E1173" s="9" t="s">
        <v>6998</v>
      </c>
      <c r="F1173" s="9" t="str">
        <f t="shared" si="23"/>
        <v>Bertha Higareda</v>
      </c>
      <c r="G1173" s="9" t="s">
        <v>297</v>
      </c>
      <c r="H1173" s="10">
        <v>6022664100</v>
      </c>
      <c r="I1173" s="9" t="s">
        <v>910</v>
      </c>
      <c r="J1173" s="9" t="s">
        <v>6999</v>
      </c>
      <c r="K1173" s="9" t="s">
        <v>129</v>
      </c>
      <c r="L1173" s="11">
        <v>85015</v>
      </c>
    </row>
    <row r="1174" spans="1:12" ht="12.65" customHeight="1" x14ac:dyDescent="0.3">
      <c r="A1174" s="9" t="s">
        <v>1490</v>
      </c>
      <c r="B1174" s="9" t="s">
        <v>1491</v>
      </c>
      <c r="C1174" s="9" t="s">
        <v>4432</v>
      </c>
      <c r="D1174" s="9" t="s">
        <v>4938</v>
      </c>
      <c r="E1174" s="9" t="s">
        <v>7000</v>
      </c>
      <c r="F1174" s="9" t="str">
        <f t="shared" si="23"/>
        <v>Jessica Sumner</v>
      </c>
      <c r="G1174" s="9" t="s">
        <v>297</v>
      </c>
      <c r="H1174" s="10">
        <v>6029446500</v>
      </c>
      <c r="I1174" s="9" t="s">
        <v>1183</v>
      </c>
      <c r="J1174" s="9" t="s">
        <v>7001</v>
      </c>
      <c r="K1174" s="9" t="s">
        <v>129</v>
      </c>
      <c r="L1174" s="11">
        <v>85029</v>
      </c>
    </row>
    <row r="1175" spans="1:12" ht="12.65" customHeight="1" x14ac:dyDescent="0.3">
      <c r="A1175" s="9" t="s">
        <v>231</v>
      </c>
      <c r="B1175" s="9" t="s">
        <v>7002</v>
      </c>
      <c r="C1175" s="9" t="s">
        <v>4436</v>
      </c>
      <c r="D1175" s="9" t="s">
        <v>5052</v>
      </c>
      <c r="E1175" s="9" t="s">
        <v>7003</v>
      </c>
      <c r="F1175" s="9" t="str">
        <f t="shared" si="23"/>
        <v>Cheryl Conde</v>
      </c>
      <c r="G1175" s="9" t="s">
        <v>7004</v>
      </c>
      <c r="H1175" s="10">
        <v>5203837800</v>
      </c>
      <c r="I1175" s="9" t="s">
        <v>7005</v>
      </c>
      <c r="J1175" s="9" t="s">
        <v>232</v>
      </c>
      <c r="K1175" s="9" t="s">
        <v>233</v>
      </c>
      <c r="L1175" s="11">
        <v>85634</v>
      </c>
    </row>
    <row r="1176" spans="1:12" ht="12.65" customHeight="1" x14ac:dyDescent="0.3">
      <c r="A1176" s="9" t="s">
        <v>231</v>
      </c>
      <c r="B1176" s="9" t="s">
        <v>234</v>
      </c>
      <c r="C1176" s="9" t="s">
        <v>4436</v>
      </c>
      <c r="D1176" s="9" t="s">
        <v>5052</v>
      </c>
      <c r="E1176" s="9" t="s">
        <v>7003</v>
      </c>
      <c r="F1176" s="9" t="str">
        <f t="shared" si="23"/>
        <v>Cheryl Conde</v>
      </c>
      <c r="G1176" s="9" t="s">
        <v>7004</v>
      </c>
      <c r="H1176" s="10">
        <v>5203837800</v>
      </c>
      <c r="I1176" s="9" t="s">
        <v>7005</v>
      </c>
      <c r="J1176" s="9" t="s">
        <v>235</v>
      </c>
      <c r="K1176" s="9" t="s">
        <v>233</v>
      </c>
      <c r="L1176" s="11">
        <v>85634</v>
      </c>
    </row>
    <row r="1177" spans="1:12" ht="12.65" customHeight="1" x14ac:dyDescent="0.3">
      <c r="A1177" s="9" t="s">
        <v>231</v>
      </c>
      <c r="B1177" s="9" t="s">
        <v>236</v>
      </c>
      <c r="C1177" s="9" t="s">
        <v>4436</v>
      </c>
      <c r="D1177" s="9" t="s">
        <v>5052</v>
      </c>
      <c r="E1177" s="9" t="s">
        <v>7003</v>
      </c>
      <c r="F1177" s="9" t="str">
        <f t="shared" si="23"/>
        <v>Cheryl Conde</v>
      </c>
      <c r="G1177" s="9" t="s">
        <v>7004</v>
      </c>
      <c r="H1177" s="10">
        <v>5203837800</v>
      </c>
      <c r="I1177" s="9" t="s">
        <v>7005</v>
      </c>
      <c r="J1177" s="9" t="s">
        <v>232</v>
      </c>
      <c r="K1177" s="9" t="s">
        <v>233</v>
      </c>
      <c r="L1177" s="11">
        <v>85634</v>
      </c>
    </row>
    <row r="1178" spans="1:12" ht="12.65" customHeight="1" x14ac:dyDescent="0.3">
      <c r="A1178" s="9" t="s">
        <v>231</v>
      </c>
      <c r="B1178" s="9" t="s">
        <v>168</v>
      </c>
      <c r="C1178" s="9" t="s">
        <v>4436</v>
      </c>
      <c r="D1178" s="9" t="s">
        <v>5052</v>
      </c>
      <c r="E1178" s="9" t="s">
        <v>7003</v>
      </c>
      <c r="F1178" s="9" t="str">
        <f t="shared" si="23"/>
        <v>Cheryl Conde</v>
      </c>
      <c r="G1178" s="9" t="s">
        <v>7004</v>
      </c>
      <c r="H1178" s="10">
        <v>5203837800</v>
      </c>
      <c r="I1178" s="9" t="s">
        <v>7005</v>
      </c>
      <c r="J1178" s="9" t="s">
        <v>232</v>
      </c>
      <c r="K1178" s="9" t="s">
        <v>233</v>
      </c>
      <c r="L1178" s="11">
        <v>85634</v>
      </c>
    </row>
    <row r="1179" spans="1:12" ht="12.65" customHeight="1" x14ac:dyDescent="0.3">
      <c r="A1179" s="9" t="s">
        <v>231</v>
      </c>
      <c r="B1179" s="9" t="s">
        <v>237</v>
      </c>
      <c r="C1179" s="9" t="s">
        <v>4436</v>
      </c>
      <c r="D1179" s="9" t="s">
        <v>5052</v>
      </c>
      <c r="E1179" s="9" t="s">
        <v>7003</v>
      </c>
      <c r="F1179" s="9" t="str">
        <f t="shared" si="23"/>
        <v>Cheryl Conde</v>
      </c>
      <c r="G1179" s="9" t="s">
        <v>7004</v>
      </c>
      <c r="H1179" s="10">
        <v>5203837800</v>
      </c>
      <c r="I1179" s="9" t="s">
        <v>7005</v>
      </c>
      <c r="J1179" s="9" t="s">
        <v>232</v>
      </c>
      <c r="K1179" s="9" t="s">
        <v>233</v>
      </c>
      <c r="L1179" s="11">
        <v>85634</v>
      </c>
    </row>
    <row r="1180" spans="1:12" ht="12.65" customHeight="1" x14ac:dyDescent="0.3">
      <c r="A1180" s="9" t="s">
        <v>231</v>
      </c>
      <c r="B1180" s="9" t="s">
        <v>238</v>
      </c>
      <c r="C1180" s="9" t="s">
        <v>4436</v>
      </c>
      <c r="D1180" s="9" t="s">
        <v>5052</v>
      </c>
      <c r="E1180" s="9" t="s">
        <v>7003</v>
      </c>
      <c r="F1180" s="9" t="str">
        <f t="shared" si="23"/>
        <v>Cheryl Conde</v>
      </c>
      <c r="G1180" s="9" t="s">
        <v>7004</v>
      </c>
      <c r="H1180" s="10">
        <v>5203837800</v>
      </c>
      <c r="I1180" s="9" t="s">
        <v>7005</v>
      </c>
      <c r="J1180" s="9" t="s">
        <v>232</v>
      </c>
      <c r="K1180" s="9" t="s">
        <v>233</v>
      </c>
      <c r="L1180" s="11">
        <v>85634</v>
      </c>
    </row>
    <row r="1181" spans="1:12" ht="12.65" customHeight="1" x14ac:dyDescent="0.3">
      <c r="A1181" s="9" t="s">
        <v>231</v>
      </c>
      <c r="B1181" s="9" t="s">
        <v>239</v>
      </c>
      <c r="C1181" s="9" t="s">
        <v>4436</v>
      </c>
      <c r="D1181" s="9" t="s">
        <v>5052</v>
      </c>
      <c r="E1181" s="9" t="s">
        <v>7003</v>
      </c>
      <c r="F1181" s="9" t="str">
        <f t="shared" si="23"/>
        <v>Cheryl Conde</v>
      </c>
      <c r="G1181" s="9" t="s">
        <v>7004</v>
      </c>
      <c r="H1181" s="10">
        <v>5203837800</v>
      </c>
      <c r="I1181" s="9" t="s">
        <v>7005</v>
      </c>
      <c r="J1181" s="9" t="s">
        <v>232</v>
      </c>
      <c r="K1181" s="9" t="s">
        <v>233</v>
      </c>
      <c r="L1181" s="11">
        <v>85634</v>
      </c>
    </row>
    <row r="1182" spans="1:12" ht="12.65" customHeight="1" x14ac:dyDescent="0.3">
      <c r="A1182" s="9" t="s">
        <v>231</v>
      </c>
      <c r="B1182" s="9" t="s">
        <v>240</v>
      </c>
      <c r="C1182" s="9" t="s">
        <v>4436</v>
      </c>
      <c r="D1182" s="9" t="s">
        <v>5052</v>
      </c>
      <c r="E1182" s="9" t="s">
        <v>7003</v>
      </c>
      <c r="F1182" s="9" t="str">
        <f t="shared" si="23"/>
        <v>Cheryl Conde</v>
      </c>
      <c r="G1182" s="9" t="s">
        <v>7004</v>
      </c>
      <c r="H1182" s="10">
        <v>5203837800</v>
      </c>
      <c r="I1182" s="9" t="s">
        <v>7006</v>
      </c>
      <c r="J1182" s="9" t="s">
        <v>232</v>
      </c>
      <c r="K1182" s="9" t="s">
        <v>233</v>
      </c>
      <c r="L1182" s="11">
        <v>85634</v>
      </c>
    </row>
    <row r="1183" spans="1:12" ht="12.65" customHeight="1" x14ac:dyDescent="0.3">
      <c r="A1183" s="9" t="s">
        <v>231</v>
      </c>
      <c r="B1183" s="9" t="s">
        <v>241</v>
      </c>
      <c r="C1183" s="9" t="s">
        <v>4436</v>
      </c>
      <c r="D1183" s="9" t="s">
        <v>5052</v>
      </c>
      <c r="E1183" s="9" t="s">
        <v>7003</v>
      </c>
      <c r="F1183" s="9" t="str">
        <f t="shared" si="23"/>
        <v>Cheryl Conde</v>
      </c>
      <c r="G1183" s="9" t="s">
        <v>7004</v>
      </c>
      <c r="H1183" s="10">
        <v>5203837800</v>
      </c>
      <c r="I1183" s="9" t="s">
        <v>7005</v>
      </c>
      <c r="J1183" s="9" t="s">
        <v>232</v>
      </c>
      <c r="K1183" s="9" t="s">
        <v>233</v>
      </c>
      <c r="L1183" s="11">
        <v>85634</v>
      </c>
    </row>
    <row r="1184" spans="1:12" ht="12.65" customHeight="1" x14ac:dyDescent="0.3">
      <c r="A1184" s="9" t="s">
        <v>231</v>
      </c>
      <c r="B1184" s="9" t="s">
        <v>242</v>
      </c>
      <c r="C1184" s="9" t="s">
        <v>4436</v>
      </c>
      <c r="D1184" s="9" t="s">
        <v>5052</v>
      </c>
      <c r="E1184" s="9" t="s">
        <v>7003</v>
      </c>
      <c r="F1184" s="9" t="str">
        <f t="shared" si="23"/>
        <v>Cheryl Conde</v>
      </c>
      <c r="G1184" s="9" t="s">
        <v>7004</v>
      </c>
      <c r="H1184" s="10">
        <v>5203837800</v>
      </c>
      <c r="I1184" s="9" t="s">
        <v>7005</v>
      </c>
      <c r="J1184" s="9" t="s">
        <v>232</v>
      </c>
      <c r="K1184" s="9" t="s">
        <v>233</v>
      </c>
      <c r="L1184" s="11">
        <v>85634</v>
      </c>
    </row>
    <row r="1185" spans="1:12" ht="12.65" customHeight="1" x14ac:dyDescent="0.3">
      <c r="A1185" s="9" t="s">
        <v>231</v>
      </c>
      <c r="B1185" s="9" t="s">
        <v>243</v>
      </c>
      <c r="C1185" s="9" t="s">
        <v>4436</v>
      </c>
      <c r="D1185" s="9" t="s">
        <v>5052</v>
      </c>
      <c r="E1185" s="9" t="s">
        <v>7003</v>
      </c>
      <c r="F1185" s="9" t="str">
        <f t="shared" si="23"/>
        <v>Cheryl Conde</v>
      </c>
      <c r="G1185" s="9" t="s">
        <v>7004</v>
      </c>
      <c r="H1185" s="10">
        <v>5203837800</v>
      </c>
      <c r="I1185" s="9" t="s">
        <v>7005</v>
      </c>
      <c r="J1185" s="9" t="s">
        <v>232</v>
      </c>
      <c r="K1185" s="9" t="s">
        <v>233</v>
      </c>
      <c r="L1185" s="11">
        <v>85634</v>
      </c>
    </row>
    <row r="1186" spans="1:12" ht="12.65" customHeight="1" x14ac:dyDescent="0.3">
      <c r="A1186" s="9" t="s">
        <v>4015</v>
      </c>
      <c r="B1186" s="9" t="s">
        <v>4031</v>
      </c>
      <c r="C1186" s="9" t="s">
        <v>4433</v>
      </c>
      <c r="D1186" s="9" t="s">
        <v>7007</v>
      </c>
      <c r="E1186" s="9" t="s">
        <v>7008</v>
      </c>
      <c r="F1186" s="9" t="str">
        <f t="shared" si="23"/>
        <v>Anita Percell</v>
      </c>
      <c r="G1186" s="9" t="s">
        <v>4018</v>
      </c>
      <c r="H1186" s="10">
        <v>6235333930</v>
      </c>
      <c r="I1186" s="9" t="s">
        <v>7009</v>
      </c>
      <c r="J1186" s="9" t="s">
        <v>4033</v>
      </c>
      <c r="K1186" s="9" t="s">
        <v>340</v>
      </c>
      <c r="L1186" s="11" t="str">
        <f>"85353"</f>
        <v>85353</v>
      </c>
    </row>
    <row r="1187" spans="1:12" ht="12.65" customHeight="1" x14ac:dyDescent="0.3">
      <c r="A1187" s="9" t="s">
        <v>4015</v>
      </c>
      <c r="B1187" s="9" t="s">
        <v>4016</v>
      </c>
      <c r="C1187" s="9" t="s">
        <v>4433</v>
      </c>
      <c r="D1187" s="9" t="s">
        <v>7007</v>
      </c>
      <c r="E1187" s="9" t="s">
        <v>7008</v>
      </c>
      <c r="F1187" s="9" t="str">
        <f t="shared" si="23"/>
        <v>Anita Percell</v>
      </c>
      <c r="G1187" s="9" t="s">
        <v>4018</v>
      </c>
      <c r="H1187" s="10">
        <v>6235333930</v>
      </c>
      <c r="I1187" s="9" t="s">
        <v>7009</v>
      </c>
      <c r="J1187" s="9" t="s">
        <v>4021</v>
      </c>
      <c r="K1187" s="9" t="s">
        <v>4022</v>
      </c>
      <c r="L1187" s="11" t="str">
        <f>"85353"</f>
        <v>85353</v>
      </c>
    </row>
    <row r="1188" spans="1:12" ht="12.65" customHeight="1" x14ac:dyDescent="0.3">
      <c r="A1188" s="9" t="s">
        <v>4015</v>
      </c>
      <c r="B1188" s="9" t="s">
        <v>4034</v>
      </c>
      <c r="C1188" s="9" t="s">
        <v>4433</v>
      </c>
      <c r="D1188" s="9" t="s">
        <v>7007</v>
      </c>
      <c r="E1188" s="9" t="s">
        <v>7008</v>
      </c>
      <c r="F1188" s="9" t="str">
        <f t="shared" si="23"/>
        <v>Anita Percell</v>
      </c>
      <c r="G1188" s="9" t="s">
        <v>4018</v>
      </c>
      <c r="H1188" s="10">
        <v>6235333930</v>
      </c>
      <c r="I1188" s="9" t="s">
        <v>7009</v>
      </c>
      <c r="J1188" s="9" t="s">
        <v>4035</v>
      </c>
      <c r="K1188" s="9" t="s">
        <v>129</v>
      </c>
      <c r="L1188" s="11" t="str">
        <f>"85037"</f>
        <v>85037</v>
      </c>
    </row>
    <row r="1189" spans="1:12" ht="12.65" customHeight="1" x14ac:dyDescent="0.3">
      <c r="A1189" s="9" t="s">
        <v>4015</v>
      </c>
      <c r="B1189" s="9" t="s">
        <v>4023</v>
      </c>
      <c r="C1189" s="9" t="s">
        <v>4433</v>
      </c>
      <c r="D1189" s="9" t="s">
        <v>7007</v>
      </c>
      <c r="E1189" s="9" t="s">
        <v>7008</v>
      </c>
      <c r="F1189" s="9" t="str">
        <f t="shared" si="23"/>
        <v>Anita Percell</v>
      </c>
      <c r="G1189" s="9" t="s">
        <v>4018</v>
      </c>
      <c r="H1189" s="10">
        <v>6235333930</v>
      </c>
      <c r="I1189" s="9" t="s">
        <v>7009</v>
      </c>
      <c r="J1189" s="9" t="s">
        <v>4024</v>
      </c>
      <c r="K1189" s="9" t="s">
        <v>129</v>
      </c>
      <c r="L1189" s="11" t="str">
        <f>"85037"</f>
        <v>85037</v>
      </c>
    </row>
    <row r="1190" spans="1:12" ht="12.65" customHeight="1" x14ac:dyDescent="0.3">
      <c r="A1190" s="9" t="s">
        <v>4015</v>
      </c>
      <c r="B1190" s="9" t="s">
        <v>7010</v>
      </c>
      <c r="C1190" s="9" t="s">
        <v>4433</v>
      </c>
      <c r="D1190" s="9" t="s">
        <v>4766</v>
      </c>
      <c r="E1190" s="9" t="s">
        <v>7011</v>
      </c>
      <c r="F1190" s="9" t="str">
        <f t="shared" si="23"/>
        <v>Melissa Acosta</v>
      </c>
      <c r="G1190" s="9" t="s">
        <v>4027</v>
      </c>
      <c r="H1190" s="10">
        <v>6235333908</v>
      </c>
      <c r="I1190" s="9" t="s">
        <v>7012</v>
      </c>
      <c r="J1190" s="9" t="s">
        <v>4037</v>
      </c>
      <c r="K1190" s="9" t="s">
        <v>340</v>
      </c>
      <c r="L1190" s="11" t="str">
        <f>"85353"</f>
        <v>85353</v>
      </c>
    </row>
    <row r="1191" spans="1:12" ht="12.65" customHeight="1" x14ac:dyDescent="0.3">
      <c r="A1191" s="9" t="s">
        <v>4038</v>
      </c>
      <c r="B1191" s="9" t="s">
        <v>4054</v>
      </c>
      <c r="C1191" s="9" t="s">
        <v>4433</v>
      </c>
      <c r="D1191" s="9" t="s">
        <v>5276</v>
      </c>
      <c r="E1191" s="9" t="s">
        <v>7013</v>
      </c>
      <c r="F1191" s="9" t="str">
        <f t="shared" si="23"/>
        <v>Ivonne Tamayo</v>
      </c>
      <c r="G1191" s="9" t="s">
        <v>2245</v>
      </c>
      <c r="H1191" s="10">
        <v>6234784236</v>
      </c>
      <c r="I1191" s="9" t="s">
        <v>7014</v>
      </c>
      <c r="J1191" s="9" t="s">
        <v>4056</v>
      </c>
      <c r="K1191" s="9" t="s">
        <v>340</v>
      </c>
      <c r="L1191" s="11" t="str">
        <f>"85353"</f>
        <v>85353</v>
      </c>
    </row>
    <row r="1192" spans="1:12" ht="12.65" customHeight="1" x14ac:dyDescent="0.3">
      <c r="A1192" s="9" t="s">
        <v>4038</v>
      </c>
      <c r="B1192" s="9" t="s">
        <v>4062</v>
      </c>
      <c r="C1192" s="9" t="s">
        <v>4433</v>
      </c>
      <c r="D1192" s="9" t="s">
        <v>5228</v>
      </c>
      <c r="E1192" s="9" t="s">
        <v>4665</v>
      </c>
      <c r="F1192" s="9" t="str">
        <f t="shared" si="23"/>
        <v>Alex Morales</v>
      </c>
      <c r="G1192" s="9" t="s">
        <v>457</v>
      </c>
      <c r="H1192" s="10">
        <v>6234784633</v>
      </c>
      <c r="I1192" s="9" t="s">
        <v>7015</v>
      </c>
      <c r="J1192" s="9" t="s">
        <v>4065</v>
      </c>
      <c r="K1192" s="9" t="s">
        <v>309</v>
      </c>
      <c r="L1192" s="11" t="str">
        <f>"85323"</f>
        <v>85323</v>
      </c>
    </row>
    <row r="1193" spans="1:12" ht="12.65" customHeight="1" x14ac:dyDescent="0.3">
      <c r="A1193" s="9" t="s">
        <v>4038</v>
      </c>
      <c r="B1193" s="9" t="s">
        <v>4044</v>
      </c>
      <c r="C1193" s="9" t="s">
        <v>4433</v>
      </c>
      <c r="D1193" s="9" t="s">
        <v>5231</v>
      </c>
      <c r="E1193" s="9" t="s">
        <v>7016</v>
      </c>
      <c r="F1193" s="9" t="str">
        <f t="shared" si="23"/>
        <v>Diana Barraza</v>
      </c>
      <c r="G1193" s="9" t="s">
        <v>2245</v>
      </c>
      <c r="H1193" s="10">
        <v>6234784457</v>
      </c>
      <c r="I1193" s="9" t="s">
        <v>7017</v>
      </c>
      <c r="J1193" s="9" t="s">
        <v>4048</v>
      </c>
      <c r="K1193" s="9" t="s">
        <v>309</v>
      </c>
      <c r="L1193" s="11" t="str">
        <f>"85323"</f>
        <v>85323</v>
      </c>
    </row>
    <row r="1194" spans="1:12" ht="12.65" customHeight="1" x14ac:dyDescent="0.3">
      <c r="A1194" s="9" t="s">
        <v>4038</v>
      </c>
      <c r="B1194" s="9" t="s">
        <v>4039</v>
      </c>
      <c r="C1194" s="9" t="s">
        <v>4433</v>
      </c>
      <c r="D1194" s="9" t="s">
        <v>6256</v>
      </c>
      <c r="E1194" s="9" t="s">
        <v>5001</v>
      </c>
      <c r="F1194" s="9" t="str">
        <f t="shared" si="23"/>
        <v>Roxana Campos</v>
      </c>
      <c r="G1194" s="9" t="s">
        <v>457</v>
      </c>
      <c r="H1194" s="10">
        <v>6234784843</v>
      </c>
      <c r="I1194" s="9" t="s">
        <v>7018</v>
      </c>
      <c r="J1194" s="9" t="s">
        <v>4043</v>
      </c>
      <c r="K1194" s="9" t="s">
        <v>301</v>
      </c>
      <c r="L1194" s="11" t="str">
        <f>"85305"</f>
        <v>85305</v>
      </c>
    </row>
    <row r="1195" spans="1:12" ht="12.65" customHeight="1" x14ac:dyDescent="0.3">
      <c r="A1195" s="9" t="s">
        <v>4038</v>
      </c>
      <c r="B1195" s="9" t="s">
        <v>4049</v>
      </c>
      <c r="C1195" s="9" t="s">
        <v>4433</v>
      </c>
      <c r="D1195" s="9" t="s">
        <v>4998</v>
      </c>
      <c r="E1195" s="9" t="s">
        <v>4743</v>
      </c>
      <c r="F1195" s="9" t="str">
        <f t="shared" si="23"/>
        <v>Ana Jimenez</v>
      </c>
      <c r="G1195" s="9" t="s">
        <v>457</v>
      </c>
      <c r="H1195" s="10">
        <v>6234747757</v>
      </c>
      <c r="I1195" s="9" t="s">
        <v>7019</v>
      </c>
      <c r="J1195" s="9" t="s">
        <v>4053</v>
      </c>
      <c r="K1195" s="9" t="s">
        <v>129</v>
      </c>
      <c r="L1195" s="11" t="str">
        <f>"85043"</f>
        <v>85043</v>
      </c>
    </row>
    <row r="1196" spans="1:12" ht="12.65" customHeight="1" x14ac:dyDescent="0.3">
      <c r="A1196" s="9" t="s">
        <v>4038</v>
      </c>
      <c r="B1196" s="9" t="s">
        <v>4057</v>
      </c>
      <c r="C1196" s="9" t="s">
        <v>4433</v>
      </c>
      <c r="D1196" s="9" t="s">
        <v>4565</v>
      </c>
      <c r="E1196" s="9" t="s">
        <v>7020</v>
      </c>
      <c r="F1196" s="9" t="str">
        <f t="shared" si="23"/>
        <v>Karen Chase</v>
      </c>
      <c r="G1196" s="9" t="s">
        <v>457</v>
      </c>
      <c r="H1196" s="10">
        <v>6234748738</v>
      </c>
      <c r="I1196" s="9" t="s">
        <v>4060</v>
      </c>
      <c r="J1196" s="9" t="s">
        <v>4061</v>
      </c>
      <c r="K1196" s="9" t="s">
        <v>309</v>
      </c>
      <c r="L1196" s="11" t="str">
        <f>"85392"</f>
        <v>85392</v>
      </c>
    </row>
    <row r="1197" spans="1:12" ht="12.65" customHeight="1" x14ac:dyDescent="0.3">
      <c r="A1197" s="9" t="s">
        <v>1563</v>
      </c>
      <c r="B1197" s="9" t="s">
        <v>1564</v>
      </c>
      <c r="C1197" s="9" t="s">
        <v>4432</v>
      </c>
      <c r="D1197" s="9" t="s">
        <v>4534</v>
      </c>
      <c r="E1197" s="9" t="s">
        <v>7021</v>
      </c>
      <c r="F1197" s="9" t="str">
        <f t="shared" si="23"/>
        <v>Tracy Ison</v>
      </c>
      <c r="G1197" s="9" t="s">
        <v>1565</v>
      </c>
      <c r="H1197" s="10">
        <v>9283581249</v>
      </c>
      <c r="I1197" s="9" t="s">
        <v>1566</v>
      </c>
      <c r="J1197" s="9" t="s">
        <v>1567</v>
      </c>
      <c r="K1197" s="9" t="s">
        <v>109</v>
      </c>
      <c r="L1197" s="11">
        <v>85929</v>
      </c>
    </row>
    <row r="1198" spans="1:12" ht="12.65" customHeight="1" x14ac:dyDescent="0.3">
      <c r="A1198" s="9" t="s">
        <v>7022</v>
      </c>
      <c r="B1198" s="9" t="s">
        <v>7023</v>
      </c>
      <c r="C1198" s="9" t="s">
        <v>4432</v>
      </c>
      <c r="D1198" s="9" t="s">
        <v>4437</v>
      </c>
      <c r="E1198" s="9" t="s">
        <v>7024</v>
      </c>
      <c r="F1198" s="9" t="str">
        <f t="shared" si="23"/>
        <v>Theresa Kraus</v>
      </c>
      <c r="G1198" s="9" t="s">
        <v>52</v>
      </c>
      <c r="H1198" s="10">
        <v>4805767272</v>
      </c>
      <c r="I1198" s="9" t="s">
        <v>7025</v>
      </c>
      <c r="J1198" s="9" t="s">
        <v>7026</v>
      </c>
      <c r="K1198" s="9" t="s">
        <v>129</v>
      </c>
      <c r="L1198" s="11">
        <v>85048</v>
      </c>
    </row>
    <row r="1199" spans="1:12" ht="12.65" customHeight="1" x14ac:dyDescent="0.3">
      <c r="A1199" s="9" t="s">
        <v>663</v>
      </c>
      <c r="B1199" s="9" t="s">
        <v>664</v>
      </c>
      <c r="C1199" s="9" t="s">
        <v>4432</v>
      </c>
      <c r="D1199" s="9" t="s">
        <v>7027</v>
      </c>
      <c r="E1199" s="9" t="s">
        <v>7028</v>
      </c>
      <c r="F1199" s="9" t="str">
        <f t="shared" si="23"/>
        <v>Renee Meeks</v>
      </c>
      <c r="G1199" s="9" t="s">
        <v>297</v>
      </c>
      <c r="H1199" s="10">
        <v>9287720460</v>
      </c>
      <c r="I1199" s="9" t="s">
        <v>665</v>
      </c>
      <c r="J1199" s="9" t="s">
        <v>666</v>
      </c>
      <c r="K1199" s="9" t="s">
        <v>64</v>
      </c>
      <c r="L1199" s="11">
        <v>86314</v>
      </c>
    </row>
    <row r="1200" spans="1:12" ht="12.65" customHeight="1" x14ac:dyDescent="0.3">
      <c r="A1200" s="9" t="s">
        <v>1274</v>
      </c>
      <c r="B1200" s="9" t="s">
        <v>1275</v>
      </c>
      <c r="C1200" s="9" t="s">
        <v>4432</v>
      </c>
      <c r="D1200" s="9" t="s">
        <v>5052</v>
      </c>
      <c r="E1200" s="9" t="s">
        <v>5089</v>
      </c>
      <c r="F1200" s="9" t="str">
        <f t="shared" si="23"/>
        <v>Cheryl Sodja</v>
      </c>
      <c r="G1200" s="9" t="s">
        <v>505</v>
      </c>
      <c r="H1200" s="10">
        <v>4803157900</v>
      </c>
      <c r="I1200" s="9" t="s">
        <v>1270</v>
      </c>
      <c r="J1200" s="9" t="s">
        <v>1276</v>
      </c>
      <c r="K1200" s="9" t="s">
        <v>18</v>
      </c>
      <c r="L1200" s="11">
        <v>85741</v>
      </c>
    </row>
    <row r="1201" spans="1:12" ht="12.65" customHeight="1" x14ac:dyDescent="0.3">
      <c r="A1201" s="9" t="s">
        <v>4105</v>
      </c>
      <c r="B1201" s="9" t="s">
        <v>229</v>
      </c>
      <c r="C1201" s="9" t="s">
        <v>4436</v>
      </c>
      <c r="D1201" s="9" t="s">
        <v>7029</v>
      </c>
      <c r="E1201" s="9" t="s">
        <v>7030</v>
      </c>
      <c r="F1201" s="9" t="str">
        <f t="shared" si="23"/>
        <v>Stephen Protz</v>
      </c>
      <c r="G1201" s="9" t="s">
        <v>3619</v>
      </c>
      <c r="H1201" s="10">
        <v>5202254705</v>
      </c>
      <c r="I1201" s="9" t="s">
        <v>4174</v>
      </c>
      <c r="J1201" s="9" t="s">
        <v>7031</v>
      </c>
      <c r="K1201" s="9" t="s">
        <v>18</v>
      </c>
      <c r="L1201" s="11">
        <v>85757</v>
      </c>
    </row>
    <row r="1202" spans="1:12" ht="12.65" customHeight="1" x14ac:dyDescent="0.3">
      <c r="A1202" s="9" t="s">
        <v>4105</v>
      </c>
      <c r="B1202" s="9" t="s">
        <v>4121</v>
      </c>
      <c r="C1202" s="9" t="s">
        <v>4433</v>
      </c>
      <c r="D1202" s="9" t="s">
        <v>7032</v>
      </c>
      <c r="E1202" s="9" t="s">
        <v>5111</v>
      </c>
      <c r="F1202" s="9" t="str">
        <f t="shared" si="23"/>
        <v>Lindsay Aguilar</v>
      </c>
      <c r="G1202" s="9" t="s">
        <v>4108</v>
      </c>
      <c r="H1202" s="10">
        <v>5202254700</v>
      </c>
      <c r="I1202" s="9" t="s">
        <v>4110</v>
      </c>
      <c r="J1202" s="9" t="s">
        <v>4122</v>
      </c>
      <c r="K1202" s="9" t="s">
        <v>18</v>
      </c>
      <c r="L1202" s="11" t="str">
        <f>"85716"</f>
        <v>85716</v>
      </c>
    </row>
    <row r="1203" spans="1:12" ht="12.65" customHeight="1" x14ac:dyDescent="0.3">
      <c r="A1203" s="9" t="s">
        <v>4105</v>
      </c>
      <c r="B1203" s="9" t="s">
        <v>4124</v>
      </c>
      <c r="C1203" s="9" t="s">
        <v>4433</v>
      </c>
      <c r="D1203" s="9" t="s">
        <v>7032</v>
      </c>
      <c r="E1203" s="9" t="s">
        <v>5111</v>
      </c>
      <c r="F1203" s="9" t="str">
        <f t="shared" si="23"/>
        <v>Lindsay Aguilar</v>
      </c>
      <c r="G1203" s="9" t="s">
        <v>4108</v>
      </c>
      <c r="H1203" s="10">
        <v>5202254700</v>
      </c>
      <c r="I1203" s="9" t="s">
        <v>4110</v>
      </c>
      <c r="J1203" s="9" t="s">
        <v>7033</v>
      </c>
      <c r="K1203" s="9" t="s">
        <v>18</v>
      </c>
      <c r="L1203" s="11" t="str">
        <f>"85715"</f>
        <v>85715</v>
      </c>
    </row>
    <row r="1204" spans="1:12" ht="12.65" customHeight="1" x14ac:dyDescent="0.3">
      <c r="A1204" s="9" t="s">
        <v>4105</v>
      </c>
      <c r="B1204" s="9" t="s">
        <v>4127</v>
      </c>
      <c r="C1204" s="9" t="s">
        <v>4433</v>
      </c>
      <c r="D1204" s="9" t="s">
        <v>7032</v>
      </c>
      <c r="E1204" s="9" t="s">
        <v>5111</v>
      </c>
      <c r="F1204" s="9" t="str">
        <f t="shared" si="23"/>
        <v>Lindsay Aguilar</v>
      </c>
      <c r="G1204" s="9" t="s">
        <v>4108</v>
      </c>
      <c r="H1204" s="10">
        <v>5202254700</v>
      </c>
      <c r="I1204" s="9" t="s">
        <v>4110</v>
      </c>
      <c r="J1204" s="9" t="s">
        <v>4128</v>
      </c>
      <c r="K1204" s="9" t="s">
        <v>18</v>
      </c>
      <c r="L1204" s="11" t="str">
        <f>"85711"</f>
        <v>85711</v>
      </c>
    </row>
    <row r="1205" spans="1:12" ht="12.65" customHeight="1" x14ac:dyDescent="0.3">
      <c r="A1205" s="9" t="s">
        <v>4105</v>
      </c>
      <c r="B1205" s="9" t="s">
        <v>7034</v>
      </c>
      <c r="C1205" s="9" t="s">
        <v>4433</v>
      </c>
      <c r="D1205" s="9" t="s">
        <v>7032</v>
      </c>
      <c r="E1205" s="9" t="s">
        <v>5111</v>
      </c>
      <c r="F1205" s="9" t="str">
        <f t="shared" si="23"/>
        <v>Lindsay Aguilar</v>
      </c>
      <c r="G1205" s="9" t="s">
        <v>4108</v>
      </c>
      <c r="H1205" s="10">
        <v>5202254700</v>
      </c>
      <c r="I1205" s="9" t="s">
        <v>4110</v>
      </c>
      <c r="J1205" s="9" t="s">
        <v>4132</v>
      </c>
      <c r="K1205" s="9" t="s">
        <v>18</v>
      </c>
      <c r="L1205" s="11" t="str">
        <f>"85708"</f>
        <v>85708</v>
      </c>
    </row>
    <row r="1206" spans="1:12" ht="12.65" customHeight="1" x14ac:dyDescent="0.3">
      <c r="A1206" s="9" t="s">
        <v>4105</v>
      </c>
      <c r="B1206" s="9" t="s">
        <v>4134</v>
      </c>
      <c r="C1206" s="9" t="s">
        <v>4433</v>
      </c>
      <c r="D1206" s="9" t="s">
        <v>7032</v>
      </c>
      <c r="E1206" s="9" t="s">
        <v>5111</v>
      </c>
      <c r="F1206" s="9" t="str">
        <f t="shared" si="23"/>
        <v>Lindsay Aguilar</v>
      </c>
      <c r="G1206" s="9" t="s">
        <v>4108</v>
      </c>
      <c r="H1206" s="10">
        <v>5202254700</v>
      </c>
      <c r="I1206" s="9" t="s">
        <v>4110</v>
      </c>
      <c r="J1206" s="9" t="s">
        <v>4135</v>
      </c>
      <c r="K1206" s="9" t="s">
        <v>18</v>
      </c>
      <c r="L1206" s="11" t="str">
        <f>"85713"</f>
        <v>85713</v>
      </c>
    </row>
    <row r="1207" spans="1:12" ht="12.65" customHeight="1" x14ac:dyDescent="0.3">
      <c r="A1207" s="9" t="s">
        <v>4105</v>
      </c>
      <c r="B1207" s="9" t="s">
        <v>4144</v>
      </c>
      <c r="C1207" s="9" t="s">
        <v>4433</v>
      </c>
      <c r="D1207" s="9" t="s">
        <v>7032</v>
      </c>
      <c r="E1207" s="9" t="s">
        <v>5111</v>
      </c>
      <c r="F1207" s="9" t="str">
        <f t="shared" si="23"/>
        <v>Lindsay Aguilar</v>
      </c>
      <c r="G1207" s="9" t="s">
        <v>4108</v>
      </c>
      <c r="H1207" s="10">
        <v>5202254700</v>
      </c>
      <c r="I1207" s="9" t="s">
        <v>4110</v>
      </c>
      <c r="J1207" s="9" t="s">
        <v>4145</v>
      </c>
      <c r="K1207" s="9" t="s">
        <v>18</v>
      </c>
      <c r="L1207" s="11" t="str">
        <f>"85701"</f>
        <v>85701</v>
      </c>
    </row>
    <row r="1208" spans="1:12" ht="12.65" customHeight="1" x14ac:dyDescent="0.3">
      <c r="A1208" s="9" t="s">
        <v>4105</v>
      </c>
      <c r="B1208" s="9" t="s">
        <v>4149</v>
      </c>
      <c r="C1208" s="9" t="s">
        <v>4433</v>
      </c>
      <c r="D1208" s="9" t="s">
        <v>7032</v>
      </c>
      <c r="E1208" s="9" t="s">
        <v>5111</v>
      </c>
      <c r="F1208" s="9" t="str">
        <f t="shared" si="23"/>
        <v>Lindsay Aguilar</v>
      </c>
      <c r="G1208" s="9" t="s">
        <v>4108</v>
      </c>
      <c r="H1208" s="10">
        <v>5202254700</v>
      </c>
      <c r="I1208" s="9" t="s">
        <v>4110</v>
      </c>
      <c r="J1208" s="9" t="s">
        <v>4150</v>
      </c>
      <c r="K1208" s="9" t="s">
        <v>18</v>
      </c>
      <c r="L1208" s="11" t="str">
        <f>"85713"</f>
        <v>85713</v>
      </c>
    </row>
    <row r="1209" spans="1:12" ht="12.65" customHeight="1" x14ac:dyDescent="0.3">
      <c r="A1209" s="9" t="s">
        <v>4105</v>
      </c>
      <c r="B1209" s="9" t="s">
        <v>2900</v>
      </c>
      <c r="C1209" s="9" t="s">
        <v>4433</v>
      </c>
      <c r="D1209" s="9" t="s">
        <v>7032</v>
      </c>
      <c r="E1209" s="9" t="s">
        <v>5111</v>
      </c>
      <c r="F1209" s="9" t="str">
        <f t="shared" si="23"/>
        <v>Lindsay Aguilar</v>
      </c>
      <c r="G1209" s="9" t="s">
        <v>4153</v>
      </c>
      <c r="H1209" s="10">
        <v>5202254700</v>
      </c>
      <c r="I1209" s="9" t="s">
        <v>4110</v>
      </c>
      <c r="J1209" s="9" t="s">
        <v>4154</v>
      </c>
      <c r="K1209" s="9" t="s">
        <v>18</v>
      </c>
      <c r="L1209" s="11" t="str">
        <f>"85749"</f>
        <v>85749</v>
      </c>
    </row>
    <row r="1210" spans="1:12" ht="12.65" customHeight="1" x14ac:dyDescent="0.3">
      <c r="A1210" s="9" t="s">
        <v>4105</v>
      </c>
      <c r="B1210" s="9" t="s">
        <v>4156</v>
      </c>
      <c r="C1210" s="9" t="s">
        <v>4433</v>
      </c>
      <c r="D1210" s="9" t="s">
        <v>7032</v>
      </c>
      <c r="E1210" s="9" t="s">
        <v>5111</v>
      </c>
      <c r="F1210" s="9" t="str">
        <f t="shared" si="23"/>
        <v>Lindsay Aguilar</v>
      </c>
      <c r="G1210" s="9" t="s">
        <v>4153</v>
      </c>
      <c r="H1210" s="10">
        <v>5202254700</v>
      </c>
      <c r="I1210" s="9" t="s">
        <v>4110</v>
      </c>
      <c r="J1210" s="9" t="s">
        <v>4157</v>
      </c>
      <c r="K1210" s="9" t="s">
        <v>18</v>
      </c>
      <c r="L1210" s="11" t="str">
        <f>"85716"</f>
        <v>85716</v>
      </c>
    </row>
    <row r="1211" spans="1:12" ht="12.65" customHeight="1" x14ac:dyDescent="0.3">
      <c r="A1211" s="9" t="s">
        <v>4105</v>
      </c>
      <c r="B1211" s="9" t="s">
        <v>4158</v>
      </c>
      <c r="C1211" s="9" t="s">
        <v>4433</v>
      </c>
      <c r="D1211" s="9" t="s">
        <v>7032</v>
      </c>
      <c r="E1211" s="9" t="s">
        <v>5111</v>
      </c>
      <c r="F1211" s="9" t="str">
        <f t="shared" si="23"/>
        <v>Lindsay Aguilar</v>
      </c>
      <c r="G1211" s="9" t="s">
        <v>4108</v>
      </c>
      <c r="H1211" s="10">
        <v>5202254700</v>
      </c>
      <c r="I1211" s="9" t="s">
        <v>4110</v>
      </c>
      <c r="J1211" s="9" t="s">
        <v>4159</v>
      </c>
      <c r="K1211" s="9" t="s">
        <v>18</v>
      </c>
      <c r="L1211" s="11" t="str">
        <f>"85712"</f>
        <v>85712</v>
      </c>
    </row>
    <row r="1212" spans="1:12" ht="12.65" customHeight="1" x14ac:dyDescent="0.3">
      <c r="A1212" s="9" t="s">
        <v>4105</v>
      </c>
      <c r="B1212" s="9" t="s">
        <v>4160</v>
      </c>
      <c r="C1212" s="9" t="s">
        <v>4433</v>
      </c>
      <c r="D1212" s="9" t="s">
        <v>7032</v>
      </c>
      <c r="E1212" s="9" t="s">
        <v>5111</v>
      </c>
      <c r="F1212" s="9" t="str">
        <f t="shared" si="23"/>
        <v>Lindsay Aguilar</v>
      </c>
      <c r="G1212" s="9" t="s">
        <v>4153</v>
      </c>
      <c r="H1212" s="10">
        <v>5202254700</v>
      </c>
      <c r="I1212" s="9" t="s">
        <v>4110</v>
      </c>
      <c r="J1212" s="9" t="s">
        <v>4161</v>
      </c>
      <c r="K1212" s="9" t="s">
        <v>18</v>
      </c>
      <c r="L1212" s="11" t="str">
        <f>"85705"</f>
        <v>85705</v>
      </c>
    </row>
    <row r="1213" spans="1:12" ht="12.65" customHeight="1" x14ac:dyDescent="0.3">
      <c r="A1213" s="9" t="s">
        <v>4105</v>
      </c>
      <c r="B1213" s="9" t="s">
        <v>4162</v>
      </c>
      <c r="C1213" s="9" t="s">
        <v>4433</v>
      </c>
      <c r="D1213" s="9" t="s">
        <v>7032</v>
      </c>
      <c r="E1213" s="9" t="s">
        <v>5111</v>
      </c>
      <c r="F1213" s="9" t="str">
        <f t="shared" si="23"/>
        <v>Lindsay Aguilar</v>
      </c>
      <c r="G1213" s="9" t="s">
        <v>4153</v>
      </c>
      <c r="H1213" s="10">
        <v>5202254700</v>
      </c>
      <c r="I1213" s="9" t="s">
        <v>4110</v>
      </c>
      <c r="J1213" s="9" t="s">
        <v>4163</v>
      </c>
      <c r="K1213" s="9" t="s">
        <v>18</v>
      </c>
      <c r="L1213" s="11" t="str">
        <f>"85710"</f>
        <v>85710</v>
      </c>
    </row>
    <row r="1214" spans="1:12" ht="12.65" customHeight="1" x14ac:dyDescent="0.3">
      <c r="A1214" s="9" t="s">
        <v>4105</v>
      </c>
      <c r="B1214" s="9" t="s">
        <v>4166</v>
      </c>
      <c r="C1214" s="9" t="s">
        <v>4433</v>
      </c>
      <c r="D1214" s="9" t="s">
        <v>7032</v>
      </c>
      <c r="E1214" s="9" t="s">
        <v>5111</v>
      </c>
      <c r="F1214" s="9" t="str">
        <f t="shared" si="23"/>
        <v>Lindsay Aguilar</v>
      </c>
      <c r="G1214" s="9" t="s">
        <v>4153</v>
      </c>
      <c r="H1214" s="10">
        <v>5202254700</v>
      </c>
      <c r="I1214" s="9" t="s">
        <v>4110</v>
      </c>
      <c r="J1214" s="9" t="s">
        <v>4167</v>
      </c>
      <c r="K1214" s="9" t="s">
        <v>18</v>
      </c>
      <c r="L1214" s="11" t="str">
        <f>"85701"</f>
        <v>85701</v>
      </c>
    </row>
    <row r="1215" spans="1:12" ht="14" x14ac:dyDescent="0.3">
      <c r="A1215" s="9" t="s">
        <v>4105</v>
      </c>
      <c r="B1215" s="9" t="s">
        <v>4168</v>
      </c>
      <c r="C1215" s="9" t="s">
        <v>4433</v>
      </c>
      <c r="D1215" s="9" t="s">
        <v>7032</v>
      </c>
      <c r="E1215" s="9" t="s">
        <v>5111</v>
      </c>
      <c r="F1215" s="9" t="str">
        <f t="shared" si="23"/>
        <v>Lindsay Aguilar</v>
      </c>
      <c r="G1215" s="9" t="s">
        <v>4153</v>
      </c>
      <c r="H1215" s="10">
        <v>5202254700</v>
      </c>
      <c r="I1215" s="9" t="s">
        <v>4110</v>
      </c>
      <c r="J1215" s="9" t="s">
        <v>4169</v>
      </c>
      <c r="K1215" s="9" t="s">
        <v>18</v>
      </c>
      <c r="L1215" s="11" t="str">
        <f>"85748"</f>
        <v>85748</v>
      </c>
    </row>
    <row r="1216" spans="1:12" ht="12.65" customHeight="1" x14ac:dyDescent="0.3">
      <c r="A1216" s="9" t="s">
        <v>4105</v>
      </c>
      <c r="B1216" s="9" t="s">
        <v>4209</v>
      </c>
      <c r="C1216" s="9" t="s">
        <v>4433</v>
      </c>
      <c r="D1216" s="9" t="s">
        <v>7032</v>
      </c>
      <c r="E1216" s="9" t="s">
        <v>5111</v>
      </c>
      <c r="F1216" s="9" t="str">
        <f t="shared" si="23"/>
        <v>Lindsay Aguilar</v>
      </c>
      <c r="G1216" s="9" t="s">
        <v>4153</v>
      </c>
      <c r="H1216" s="10">
        <v>5202254700</v>
      </c>
      <c r="I1216" s="9" t="s">
        <v>4110</v>
      </c>
      <c r="J1216" s="9" t="s">
        <v>4210</v>
      </c>
      <c r="K1216" s="9" t="s">
        <v>18</v>
      </c>
      <c r="L1216" s="11" t="str">
        <f>"85730"</f>
        <v>85730</v>
      </c>
    </row>
    <row r="1217" spans="1:12" ht="12.65" customHeight="1" x14ac:dyDescent="0.3">
      <c r="A1217" s="9" t="s">
        <v>4105</v>
      </c>
      <c r="B1217" s="9" t="s">
        <v>4176</v>
      </c>
      <c r="C1217" s="9" t="s">
        <v>4433</v>
      </c>
      <c r="D1217" s="9" t="s">
        <v>7032</v>
      </c>
      <c r="E1217" s="9" t="s">
        <v>5111</v>
      </c>
      <c r="F1217" s="9" t="str">
        <f t="shared" si="23"/>
        <v>Lindsay Aguilar</v>
      </c>
      <c r="G1217" s="9" t="s">
        <v>4153</v>
      </c>
      <c r="H1217" s="10">
        <v>5202254700</v>
      </c>
      <c r="I1217" s="9" t="s">
        <v>4110</v>
      </c>
      <c r="J1217" s="9" t="s">
        <v>4177</v>
      </c>
      <c r="K1217" s="9" t="s">
        <v>18</v>
      </c>
      <c r="L1217" s="11" t="str">
        <f>"85730"</f>
        <v>85730</v>
      </c>
    </row>
    <row r="1218" spans="1:12" ht="12.65" customHeight="1" x14ac:dyDescent="0.3">
      <c r="A1218" s="9" t="s">
        <v>4105</v>
      </c>
      <c r="B1218" s="9" t="s">
        <v>4182</v>
      </c>
      <c r="C1218" s="9" t="s">
        <v>4433</v>
      </c>
      <c r="D1218" s="9" t="s">
        <v>7032</v>
      </c>
      <c r="E1218" s="9" t="s">
        <v>5111</v>
      </c>
      <c r="F1218" s="9" t="str">
        <f t="shared" si="23"/>
        <v>Lindsay Aguilar</v>
      </c>
      <c r="G1218" s="9" t="s">
        <v>4153</v>
      </c>
      <c r="H1218" s="10">
        <v>5202254700</v>
      </c>
      <c r="I1218" s="9" t="s">
        <v>4110</v>
      </c>
      <c r="J1218" s="9" t="s">
        <v>4183</v>
      </c>
      <c r="K1218" s="9" t="s">
        <v>18</v>
      </c>
      <c r="L1218" s="11" t="str">
        <f>"85715"</f>
        <v>85715</v>
      </c>
    </row>
    <row r="1219" spans="1:12" ht="12.65" customHeight="1" x14ac:dyDescent="0.3">
      <c r="A1219" s="9" t="s">
        <v>4105</v>
      </c>
      <c r="B1219" s="9" t="s">
        <v>4184</v>
      </c>
      <c r="C1219" s="9" t="s">
        <v>4433</v>
      </c>
      <c r="D1219" s="9" t="s">
        <v>7032</v>
      </c>
      <c r="E1219" s="9" t="s">
        <v>5111</v>
      </c>
      <c r="F1219" s="9" t="str">
        <f t="shared" si="23"/>
        <v>Lindsay Aguilar</v>
      </c>
      <c r="G1219" s="9" t="s">
        <v>4153</v>
      </c>
      <c r="H1219" s="10">
        <v>5202254700</v>
      </c>
      <c r="I1219" s="9" t="s">
        <v>4110</v>
      </c>
      <c r="J1219" s="9" t="s">
        <v>4185</v>
      </c>
      <c r="K1219" s="9" t="s">
        <v>18</v>
      </c>
      <c r="L1219" s="11" t="str">
        <f>"85710"</f>
        <v>85710</v>
      </c>
    </row>
    <row r="1220" spans="1:12" ht="12.65" customHeight="1" x14ac:dyDescent="0.3">
      <c r="A1220" s="9" t="s">
        <v>4105</v>
      </c>
      <c r="B1220" s="9" t="s">
        <v>4266</v>
      </c>
      <c r="C1220" s="9" t="s">
        <v>4433</v>
      </c>
      <c r="D1220" s="9" t="s">
        <v>7032</v>
      </c>
      <c r="E1220" s="9" t="s">
        <v>5111</v>
      </c>
      <c r="F1220" s="9" t="str">
        <f t="shared" si="23"/>
        <v>Lindsay Aguilar</v>
      </c>
      <c r="G1220" s="9" t="s">
        <v>4153</v>
      </c>
      <c r="H1220" s="10">
        <v>5202254700</v>
      </c>
      <c r="I1220" s="9" t="s">
        <v>4110</v>
      </c>
      <c r="J1220" s="9" t="s">
        <v>4267</v>
      </c>
      <c r="K1220" s="9" t="s">
        <v>18</v>
      </c>
      <c r="L1220" s="11" t="str">
        <f>"85746"</f>
        <v>85746</v>
      </c>
    </row>
    <row r="1221" spans="1:12" ht="12.65" customHeight="1" x14ac:dyDescent="0.3">
      <c r="A1221" s="9" t="s">
        <v>4105</v>
      </c>
      <c r="B1221" s="9" t="s">
        <v>4196</v>
      </c>
      <c r="C1221" s="9" t="s">
        <v>4433</v>
      </c>
      <c r="D1221" s="9" t="s">
        <v>7032</v>
      </c>
      <c r="E1221" s="9" t="s">
        <v>5111</v>
      </c>
      <c r="F1221" s="9" t="str">
        <f t="shared" si="23"/>
        <v>Lindsay Aguilar</v>
      </c>
      <c r="G1221" s="9" t="s">
        <v>4153</v>
      </c>
      <c r="H1221" s="10">
        <v>5202254700</v>
      </c>
      <c r="I1221" s="9" t="s">
        <v>4110</v>
      </c>
      <c r="J1221" s="9" t="s">
        <v>4197</v>
      </c>
      <c r="K1221" s="9" t="s">
        <v>18</v>
      </c>
      <c r="L1221" s="11" t="str">
        <f>"85713"</f>
        <v>85713</v>
      </c>
    </row>
    <row r="1222" spans="1:12" ht="12.65" customHeight="1" x14ac:dyDescent="0.3">
      <c r="A1222" s="9" t="s">
        <v>4105</v>
      </c>
      <c r="B1222" s="9" t="s">
        <v>4113</v>
      </c>
      <c r="C1222" s="9" t="s">
        <v>4433</v>
      </c>
      <c r="D1222" s="9" t="s">
        <v>7032</v>
      </c>
      <c r="E1222" s="9" t="s">
        <v>5111</v>
      </c>
      <c r="F1222" s="9" t="str">
        <f t="shared" si="23"/>
        <v>Lindsay Aguilar</v>
      </c>
      <c r="G1222" s="9" t="s">
        <v>4108</v>
      </c>
      <c r="H1222" s="10">
        <v>5202254700</v>
      </c>
      <c r="I1222" s="9" t="s">
        <v>4110</v>
      </c>
      <c r="J1222" s="9" t="s">
        <v>4114</v>
      </c>
      <c r="K1222" s="9" t="s">
        <v>18</v>
      </c>
      <c r="L1222" s="11" t="str">
        <f>"85710"</f>
        <v>85710</v>
      </c>
    </row>
    <row r="1223" spans="1:12" ht="12.65" customHeight="1" x14ac:dyDescent="0.3">
      <c r="A1223" s="9" t="s">
        <v>4105</v>
      </c>
      <c r="B1223" s="9" t="s">
        <v>4194</v>
      </c>
      <c r="C1223" s="9" t="s">
        <v>4433</v>
      </c>
      <c r="D1223" s="9" t="s">
        <v>7032</v>
      </c>
      <c r="E1223" s="9" t="s">
        <v>5111</v>
      </c>
      <c r="F1223" s="9" t="str">
        <f t="shared" ref="F1223:F1286" si="24">D1223&amp;" "&amp;E1223</f>
        <v>Lindsay Aguilar</v>
      </c>
      <c r="G1223" s="9" t="s">
        <v>4153</v>
      </c>
      <c r="H1223" s="10">
        <v>5202254700</v>
      </c>
      <c r="I1223" s="9" t="s">
        <v>4110</v>
      </c>
      <c r="J1223" s="9" t="s">
        <v>4195</v>
      </c>
      <c r="K1223" s="9" t="s">
        <v>18</v>
      </c>
      <c r="L1223" s="11" t="str">
        <f>"85713"</f>
        <v>85713</v>
      </c>
    </row>
    <row r="1224" spans="1:12" ht="12.65" customHeight="1" x14ac:dyDescent="0.3">
      <c r="A1224" s="9" t="s">
        <v>4105</v>
      </c>
      <c r="B1224" s="9" t="s">
        <v>4200</v>
      </c>
      <c r="C1224" s="9" t="s">
        <v>4433</v>
      </c>
      <c r="D1224" s="9" t="s">
        <v>7032</v>
      </c>
      <c r="E1224" s="9" t="s">
        <v>5111</v>
      </c>
      <c r="F1224" s="9" t="str">
        <f t="shared" si="24"/>
        <v>Lindsay Aguilar</v>
      </c>
      <c r="G1224" s="9" t="s">
        <v>4153</v>
      </c>
      <c r="H1224" s="10">
        <v>5202254700</v>
      </c>
      <c r="I1224" s="9" t="s">
        <v>4110</v>
      </c>
      <c r="J1224" s="9" t="s">
        <v>4201</v>
      </c>
      <c r="K1224" s="9" t="s">
        <v>18</v>
      </c>
      <c r="L1224" s="11" t="str">
        <f>"85711"</f>
        <v>85711</v>
      </c>
    </row>
    <row r="1225" spans="1:12" ht="12.65" customHeight="1" x14ac:dyDescent="0.3">
      <c r="A1225" s="9" t="s">
        <v>4105</v>
      </c>
      <c r="B1225" s="9" t="s">
        <v>4286</v>
      </c>
      <c r="C1225" s="9" t="s">
        <v>4433</v>
      </c>
      <c r="D1225" s="9" t="s">
        <v>7032</v>
      </c>
      <c r="E1225" s="9" t="s">
        <v>5111</v>
      </c>
      <c r="F1225" s="9" t="str">
        <f t="shared" si="24"/>
        <v>Lindsay Aguilar</v>
      </c>
      <c r="G1225" s="9" t="s">
        <v>4153</v>
      </c>
      <c r="H1225" s="10">
        <v>5202254700</v>
      </c>
      <c r="I1225" s="9" t="s">
        <v>4110</v>
      </c>
      <c r="J1225" s="9" t="s">
        <v>4287</v>
      </c>
      <c r="K1225" s="9" t="s">
        <v>18</v>
      </c>
      <c r="L1225" s="11" t="str">
        <f>"85719"</f>
        <v>85719</v>
      </c>
    </row>
    <row r="1226" spans="1:12" ht="12.65" customHeight="1" x14ac:dyDescent="0.3">
      <c r="A1226" s="9" t="s">
        <v>4105</v>
      </c>
      <c r="B1226" s="9" t="s">
        <v>4119</v>
      </c>
      <c r="C1226" s="9" t="s">
        <v>4433</v>
      </c>
      <c r="D1226" s="9" t="s">
        <v>7032</v>
      </c>
      <c r="E1226" s="9" t="s">
        <v>5111</v>
      </c>
      <c r="F1226" s="9" t="str">
        <f t="shared" si="24"/>
        <v>Lindsay Aguilar</v>
      </c>
      <c r="G1226" s="9" t="s">
        <v>4108</v>
      </c>
      <c r="H1226" s="10">
        <v>5202254700</v>
      </c>
      <c r="I1226" s="9" t="s">
        <v>4110</v>
      </c>
      <c r="J1226" s="9" t="s">
        <v>4120</v>
      </c>
      <c r="K1226" s="9" t="s">
        <v>18</v>
      </c>
      <c r="L1226" s="11" t="str">
        <f>"85710"</f>
        <v>85710</v>
      </c>
    </row>
    <row r="1227" spans="1:12" ht="12.65" customHeight="1" x14ac:dyDescent="0.3">
      <c r="A1227" s="9" t="s">
        <v>4105</v>
      </c>
      <c r="B1227" s="9" t="s">
        <v>4221</v>
      </c>
      <c r="C1227" s="9" t="s">
        <v>4433</v>
      </c>
      <c r="D1227" s="9" t="s">
        <v>7032</v>
      </c>
      <c r="E1227" s="9" t="s">
        <v>5111</v>
      </c>
      <c r="F1227" s="9" t="str">
        <f t="shared" si="24"/>
        <v>Lindsay Aguilar</v>
      </c>
      <c r="G1227" s="9" t="s">
        <v>4153</v>
      </c>
      <c r="H1227" s="10">
        <v>5202254700</v>
      </c>
      <c r="I1227" s="9" t="s">
        <v>4110</v>
      </c>
      <c r="J1227" s="9" t="s">
        <v>4222</v>
      </c>
      <c r="K1227" s="9" t="s">
        <v>18</v>
      </c>
      <c r="L1227" s="11" t="str">
        <f>"85711"</f>
        <v>85711</v>
      </c>
    </row>
    <row r="1228" spans="1:12" ht="12.65" customHeight="1" x14ac:dyDescent="0.3">
      <c r="A1228" s="9" t="s">
        <v>4105</v>
      </c>
      <c r="B1228" s="9" t="s">
        <v>4227</v>
      </c>
      <c r="C1228" s="9" t="s">
        <v>4433</v>
      </c>
      <c r="D1228" s="9" t="s">
        <v>7032</v>
      </c>
      <c r="E1228" s="9" t="s">
        <v>5111</v>
      </c>
      <c r="F1228" s="9" t="str">
        <f t="shared" si="24"/>
        <v>Lindsay Aguilar</v>
      </c>
      <c r="G1228" s="9" t="s">
        <v>4153</v>
      </c>
      <c r="H1228" s="10">
        <v>5202254700</v>
      </c>
      <c r="I1228" s="9" t="s">
        <v>4110</v>
      </c>
      <c r="J1228" s="9" t="s">
        <v>4228</v>
      </c>
      <c r="K1228" s="9" t="s">
        <v>18</v>
      </c>
      <c r="L1228" s="11" t="str">
        <f>"85746"</f>
        <v>85746</v>
      </c>
    </row>
    <row r="1229" spans="1:12" ht="14" x14ac:dyDescent="0.3">
      <c r="A1229" s="9" t="s">
        <v>4105</v>
      </c>
      <c r="B1229" s="9" t="s">
        <v>4232</v>
      </c>
      <c r="C1229" s="9" t="s">
        <v>4433</v>
      </c>
      <c r="D1229" s="9" t="s">
        <v>7032</v>
      </c>
      <c r="E1229" s="9" t="s">
        <v>5111</v>
      </c>
      <c r="F1229" s="9" t="str">
        <f t="shared" si="24"/>
        <v>Lindsay Aguilar</v>
      </c>
      <c r="G1229" s="9" t="s">
        <v>4153</v>
      </c>
      <c r="H1229" s="10">
        <v>5202254700</v>
      </c>
      <c r="I1229" s="9" t="s">
        <v>4110</v>
      </c>
      <c r="J1229" s="9" t="s">
        <v>4233</v>
      </c>
      <c r="K1229" s="9" t="s">
        <v>18</v>
      </c>
      <c r="L1229" s="11" t="str">
        <f>"85745"</f>
        <v>85745</v>
      </c>
    </row>
    <row r="1230" spans="1:12" ht="14" x14ac:dyDescent="0.3">
      <c r="A1230" s="9" t="s">
        <v>4105</v>
      </c>
      <c r="B1230" s="9" t="s">
        <v>4235</v>
      </c>
      <c r="C1230" s="9" t="s">
        <v>4433</v>
      </c>
      <c r="D1230" s="9" t="s">
        <v>7032</v>
      </c>
      <c r="E1230" s="9" t="s">
        <v>5111</v>
      </c>
      <c r="F1230" s="9" t="str">
        <f t="shared" si="24"/>
        <v>Lindsay Aguilar</v>
      </c>
      <c r="G1230" s="9" t="s">
        <v>4153</v>
      </c>
      <c r="H1230" s="10">
        <v>5202254700</v>
      </c>
      <c r="I1230" s="9" t="s">
        <v>4110</v>
      </c>
      <c r="J1230" s="9" t="s">
        <v>4236</v>
      </c>
      <c r="K1230" s="9" t="s">
        <v>18</v>
      </c>
      <c r="L1230" s="11" t="str">
        <f>"85710"</f>
        <v>85710</v>
      </c>
    </row>
    <row r="1231" spans="1:12" ht="12.65" customHeight="1" x14ac:dyDescent="0.3">
      <c r="A1231" s="9" t="s">
        <v>4105</v>
      </c>
      <c r="B1231" s="9" t="s">
        <v>4241</v>
      </c>
      <c r="C1231" s="9" t="s">
        <v>4433</v>
      </c>
      <c r="D1231" s="9" t="s">
        <v>7032</v>
      </c>
      <c r="E1231" s="9" t="s">
        <v>5111</v>
      </c>
      <c r="F1231" s="9" t="str">
        <f t="shared" si="24"/>
        <v>Lindsay Aguilar</v>
      </c>
      <c r="G1231" s="9" t="s">
        <v>4153</v>
      </c>
      <c r="H1231" s="10">
        <v>5202254700</v>
      </c>
      <c r="I1231" s="9" t="s">
        <v>4110</v>
      </c>
      <c r="J1231" s="9" t="s">
        <v>4242</v>
      </c>
      <c r="K1231" s="9" t="s">
        <v>18</v>
      </c>
      <c r="L1231" s="11" t="str">
        <f>"85719"</f>
        <v>85719</v>
      </c>
    </row>
    <row r="1232" spans="1:12" ht="12.65" customHeight="1" x14ac:dyDescent="0.3">
      <c r="A1232" s="9" t="s">
        <v>4105</v>
      </c>
      <c r="B1232" s="9" t="s">
        <v>4243</v>
      </c>
      <c r="C1232" s="9" t="s">
        <v>4433</v>
      </c>
      <c r="D1232" s="9" t="s">
        <v>7032</v>
      </c>
      <c r="E1232" s="9" t="s">
        <v>5111</v>
      </c>
      <c r="F1232" s="9" t="str">
        <f t="shared" si="24"/>
        <v>Lindsay Aguilar</v>
      </c>
      <c r="G1232" s="9" t="s">
        <v>4153</v>
      </c>
      <c r="H1232" s="10">
        <v>5202254700</v>
      </c>
      <c r="I1232" s="9" t="s">
        <v>4110</v>
      </c>
      <c r="J1232" s="9" t="s">
        <v>4244</v>
      </c>
      <c r="K1232" s="9" t="s">
        <v>18</v>
      </c>
      <c r="L1232" s="11" t="str">
        <f>"85746"</f>
        <v>85746</v>
      </c>
    </row>
    <row r="1233" spans="1:12" ht="12.65" customHeight="1" x14ac:dyDescent="0.3">
      <c r="A1233" s="9" t="s">
        <v>4105</v>
      </c>
      <c r="B1233" s="9" t="s">
        <v>4245</v>
      </c>
      <c r="C1233" s="9" t="s">
        <v>4433</v>
      </c>
      <c r="D1233" s="9" t="s">
        <v>7032</v>
      </c>
      <c r="E1233" s="9" t="s">
        <v>5111</v>
      </c>
      <c r="F1233" s="9" t="str">
        <f t="shared" si="24"/>
        <v>Lindsay Aguilar</v>
      </c>
      <c r="G1233" s="9" t="s">
        <v>4153</v>
      </c>
      <c r="H1233" s="10">
        <v>5202254700</v>
      </c>
      <c r="I1233" s="9" t="s">
        <v>4110</v>
      </c>
      <c r="J1233" s="9" t="s">
        <v>4246</v>
      </c>
      <c r="K1233" s="9" t="s">
        <v>18</v>
      </c>
      <c r="L1233" s="11" t="str">
        <f>"85713"</f>
        <v>85713</v>
      </c>
    </row>
    <row r="1234" spans="1:12" ht="12.65" customHeight="1" x14ac:dyDescent="0.3">
      <c r="A1234" s="9" t="s">
        <v>4105</v>
      </c>
      <c r="B1234" s="9" t="s">
        <v>4249</v>
      </c>
      <c r="C1234" s="9" t="s">
        <v>4433</v>
      </c>
      <c r="D1234" s="9" t="s">
        <v>7032</v>
      </c>
      <c r="E1234" s="9" t="s">
        <v>5111</v>
      </c>
      <c r="F1234" s="9" t="str">
        <f t="shared" si="24"/>
        <v>Lindsay Aguilar</v>
      </c>
      <c r="G1234" s="9" t="s">
        <v>4153</v>
      </c>
      <c r="H1234" s="10">
        <v>5202254700</v>
      </c>
      <c r="I1234" s="9" t="s">
        <v>4110</v>
      </c>
      <c r="J1234" s="9" t="s">
        <v>7035</v>
      </c>
      <c r="K1234" s="9" t="s">
        <v>18</v>
      </c>
      <c r="L1234" s="11" t="str">
        <f>"85711"</f>
        <v>85711</v>
      </c>
    </row>
    <row r="1235" spans="1:12" ht="12.65" customHeight="1" x14ac:dyDescent="0.3">
      <c r="A1235" s="9" t="s">
        <v>4105</v>
      </c>
      <c r="B1235" s="9" t="s">
        <v>4251</v>
      </c>
      <c r="C1235" s="9" t="s">
        <v>4433</v>
      </c>
      <c r="D1235" s="9" t="s">
        <v>7032</v>
      </c>
      <c r="E1235" s="9" t="s">
        <v>5111</v>
      </c>
      <c r="F1235" s="9" t="str">
        <f t="shared" si="24"/>
        <v>Lindsay Aguilar</v>
      </c>
      <c r="G1235" s="9" t="s">
        <v>4153</v>
      </c>
      <c r="H1235" s="10">
        <v>5202254700</v>
      </c>
      <c r="I1235" s="9" t="s">
        <v>4110</v>
      </c>
      <c r="J1235" s="9" t="s">
        <v>4252</v>
      </c>
      <c r="K1235" s="9" t="s">
        <v>18</v>
      </c>
      <c r="L1235" s="11" t="str">
        <f>"85713"</f>
        <v>85713</v>
      </c>
    </row>
    <row r="1236" spans="1:12" ht="12.65" customHeight="1" x14ac:dyDescent="0.3">
      <c r="A1236" s="9" t="s">
        <v>4105</v>
      </c>
      <c r="B1236" s="9" t="s">
        <v>4262</v>
      </c>
      <c r="C1236" s="9" t="s">
        <v>4433</v>
      </c>
      <c r="D1236" s="9" t="s">
        <v>7032</v>
      </c>
      <c r="E1236" s="9" t="s">
        <v>5111</v>
      </c>
      <c r="F1236" s="9" t="str">
        <f t="shared" si="24"/>
        <v>Lindsay Aguilar</v>
      </c>
      <c r="G1236" s="9" t="s">
        <v>4153</v>
      </c>
      <c r="H1236" s="10">
        <v>5202254700</v>
      </c>
      <c r="I1236" s="9" t="s">
        <v>4110</v>
      </c>
      <c r="J1236" s="9" t="s">
        <v>4263</v>
      </c>
      <c r="K1236" s="9" t="s">
        <v>18</v>
      </c>
      <c r="L1236" s="11" t="str">
        <f>"85713"</f>
        <v>85713</v>
      </c>
    </row>
    <row r="1237" spans="1:12" ht="12.65" customHeight="1" x14ac:dyDescent="0.3">
      <c r="A1237" s="9" t="s">
        <v>4105</v>
      </c>
      <c r="B1237" s="9" t="s">
        <v>4272</v>
      </c>
      <c r="C1237" s="9" t="s">
        <v>4433</v>
      </c>
      <c r="D1237" s="9" t="s">
        <v>7032</v>
      </c>
      <c r="E1237" s="9" t="s">
        <v>5111</v>
      </c>
      <c r="F1237" s="9" t="str">
        <f t="shared" si="24"/>
        <v>Lindsay Aguilar</v>
      </c>
      <c r="G1237" s="9" t="s">
        <v>4153</v>
      </c>
      <c r="H1237" s="10">
        <v>5202254700</v>
      </c>
      <c r="I1237" s="9" t="s">
        <v>4110</v>
      </c>
      <c r="J1237" s="9" t="s">
        <v>4273</v>
      </c>
      <c r="K1237" s="9" t="s">
        <v>18</v>
      </c>
      <c r="L1237" s="11" t="str">
        <f>"85745"</f>
        <v>85745</v>
      </c>
    </row>
    <row r="1238" spans="1:12" ht="12.65" customHeight="1" x14ac:dyDescent="0.3">
      <c r="A1238" s="9" t="s">
        <v>4105</v>
      </c>
      <c r="B1238" s="9" t="s">
        <v>4274</v>
      </c>
      <c r="C1238" s="9" t="s">
        <v>4433</v>
      </c>
      <c r="D1238" s="9" t="s">
        <v>7032</v>
      </c>
      <c r="E1238" s="9" t="s">
        <v>5111</v>
      </c>
      <c r="F1238" s="9" t="str">
        <f t="shared" si="24"/>
        <v>Lindsay Aguilar</v>
      </c>
      <c r="G1238" s="9" t="s">
        <v>4153</v>
      </c>
      <c r="H1238" s="10">
        <v>5202254700</v>
      </c>
      <c r="I1238" s="9" t="s">
        <v>4110</v>
      </c>
      <c r="J1238" s="9" t="s">
        <v>4275</v>
      </c>
      <c r="K1238" s="9" t="s">
        <v>18</v>
      </c>
      <c r="L1238" s="11" t="str">
        <f>"85716"</f>
        <v>85716</v>
      </c>
    </row>
    <row r="1239" spans="1:12" ht="12.65" customHeight="1" x14ac:dyDescent="0.3">
      <c r="A1239" s="9" t="s">
        <v>4105</v>
      </c>
      <c r="B1239" s="9" t="s">
        <v>4141</v>
      </c>
      <c r="C1239" s="9" t="s">
        <v>4433</v>
      </c>
      <c r="D1239" s="9" t="s">
        <v>7032</v>
      </c>
      <c r="E1239" s="9" t="s">
        <v>5111</v>
      </c>
      <c r="F1239" s="9" t="str">
        <f t="shared" si="24"/>
        <v>Lindsay Aguilar</v>
      </c>
      <c r="G1239" s="9" t="s">
        <v>4108</v>
      </c>
      <c r="H1239" s="10">
        <v>5202254700</v>
      </c>
      <c r="I1239" s="9" t="s">
        <v>4110</v>
      </c>
      <c r="J1239" s="9" t="s">
        <v>4142</v>
      </c>
      <c r="K1239" s="9" t="s">
        <v>18</v>
      </c>
      <c r="L1239" s="11" t="str">
        <f>"85714"</f>
        <v>85714</v>
      </c>
    </row>
    <row r="1240" spans="1:12" ht="12.65" customHeight="1" x14ac:dyDescent="0.3">
      <c r="A1240" s="9" t="s">
        <v>4105</v>
      </c>
      <c r="B1240" s="9" t="s">
        <v>4314</v>
      </c>
      <c r="C1240" s="9" t="s">
        <v>4433</v>
      </c>
      <c r="D1240" s="9" t="s">
        <v>7032</v>
      </c>
      <c r="E1240" s="9" t="s">
        <v>5111</v>
      </c>
      <c r="F1240" s="9" t="str">
        <f t="shared" si="24"/>
        <v>Lindsay Aguilar</v>
      </c>
      <c r="G1240" s="9" t="s">
        <v>4153</v>
      </c>
      <c r="H1240" s="10">
        <v>5202254700</v>
      </c>
      <c r="I1240" s="9" t="s">
        <v>4110</v>
      </c>
      <c r="J1240" s="9" t="s">
        <v>7036</v>
      </c>
      <c r="K1240" s="9" t="s">
        <v>18</v>
      </c>
      <c r="L1240" s="11" t="str">
        <f>"85711"</f>
        <v>85711</v>
      </c>
    </row>
    <row r="1241" spans="1:12" ht="12.65" customHeight="1" x14ac:dyDescent="0.3">
      <c r="A1241" s="9" t="s">
        <v>4105</v>
      </c>
      <c r="B1241" s="9" t="s">
        <v>4292</v>
      </c>
      <c r="C1241" s="9" t="s">
        <v>4433</v>
      </c>
      <c r="D1241" s="9" t="s">
        <v>7032</v>
      </c>
      <c r="E1241" s="9" t="s">
        <v>5111</v>
      </c>
      <c r="F1241" s="9" t="str">
        <f t="shared" si="24"/>
        <v>Lindsay Aguilar</v>
      </c>
      <c r="G1241" s="9" t="s">
        <v>4153</v>
      </c>
      <c r="H1241" s="10">
        <v>5202254700</v>
      </c>
      <c r="I1241" s="9" t="s">
        <v>4110</v>
      </c>
      <c r="J1241" s="9" t="s">
        <v>4293</v>
      </c>
      <c r="K1241" s="9" t="s">
        <v>18</v>
      </c>
      <c r="L1241" s="11" t="str">
        <f>"85748"</f>
        <v>85748</v>
      </c>
    </row>
    <row r="1242" spans="1:12" ht="12.65" customHeight="1" x14ac:dyDescent="0.3">
      <c r="A1242" s="9" t="s">
        <v>4105</v>
      </c>
      <c r="B1242" s="9" t="s">
        <v>4188</v>
      </c>
      <c r="C1242" s="9" t="s">
        <v>4433</v>
      </c>
      <c r="D1242" s="9" t="s">
        <v>7032</v>
      </c>
      <c r="E1242" s="9" t="s">
        <v>5111</v>
      </c>
      <c r="F1242" s="9" t="str">
        <f t="shared" si="24"/>
        <v>Lindsay Aguilar</v>
      </c>
      <c r="G1242" s="9" t="s">
        <v>4153</v>
      </c>
      <c r="H1242" s="10">
        <v>5202254700</v>
      </c>
      <c r="I1242" s="9" t="s">
        <v>4110</v>
      </c>
      <c r="J1242" s="9" t="s">
        <v>4189</v>
      </c>
      <c r="K1242" s="9" t="s">
        <v>18</v>
      </c>
      <c r="L1242" s="11" t="str">
        <f>"85710"</f>
        <v>85710</v>
      </c>
    </row>
    <row r="1243" spans="1:12" ht="12.65" customHeight="1" x14ac:dyDescent="0.3">
      <c r="A1243" s="9" t="s">
        <v>4105</v>
      </c>
      <c r="B1243" s="9" t="s">
        <v>4300</v>
      </c>
      <c r="C1243" s="9" t="s">
        <v>4433</v>
      </c>
      <c r="D1243" s="9" t="s">
        <v>7032</v>
      </c>
      <c r="E1243" s="9" t="s">
        <v>5111</v>
      </c>
      <c r="F1243" s="9" t="str">
        <f t="shared" si="24"/>
        <v>Lindsay Aguilar</v>
      </c>
      <c r="G1243" s="9" t="s">
        <v>4153</v>
      </c>
      <c r="H1243" s="10">
        <v>5202254700</v>
      </c>
      <c r="I1243" s="9" t="s">
        <v>4110</v>
      </c>
      <c r="J1243" s="9" t="s">
        <v>4301</v>
      </c>
      <c r="K1243" s="9" t="s">
        <v>18</v>
      </c>
      <c r="L1243" s="11" t="str">
        <f>"85745"</f>
        <v>85745</v>
      </c>
    </row>
    <row r="1244" spans="1:12" ht="12.65" customHeight="1" x14ac:dyDescent="0.3">
      <c r="A1244" s="9" t="s">
        <v>4105</v>
      </c>
      <c r="B1244" s="9" t="s">
        <v>4304</v>
      </c>
      <c r="C1244" s="9" t="s">
        <v>4433</v>
      </c>
      <c r="D1244" s="9" t="s">
        <v>7032</v>
      </c>
      <c r="E1244" s="9" t="s">
        <v>5111</v>
      </c>
      <c r="F1244" s="9" t="str">
        <f t="shared" si="24"/>
        <v>Lindsay Aguilar</v>
      </c>
      <c r="G1244" s="9" t="s">
        <v>4153</v>
      </c>
      <c r="H1244" s="10">
        <v>5202254700</v>
      </c>
      <c r="I1244" s="9" t="s">
        <v>4110</v>
      </c>
      <c r="J1244" s="9" t="s">
        <v>4305</v>
      </c>
      <c r="K1244" s="9" t="s">
        <v>18</v>
      </c>
      <c r="L1244" s="11" t="str">
        <f>"85745"</f>
        <v>85745</v>
      </c>
    </row>
    <row r="1245" spans="1:12" ht="12.65" customHeight="1" x14ac:dyDescent="0.3">
      <c r="A1245" s="9" t="s">
        <v>4105</v>
      </c>
      <c r="B1245" s="9" t="s">
        <v>4320</v>
      </c>
      <c r="C1245" s="9" t="s">
        <v>4433</v>
      </c>
      <c r="D1245" s="9" t="s">
        <v>7032</v>
      </c>
      <c r="E1245" s="9" t="s">
        <v>5111</v>
      </c>
      <c r="F1245" s="9" t="str">
        <f t="shared" si="24"/>
        <v>Lindsay Aguilar</v>
      </c>
      <c r="G1245" s="9" t="s">
        <v>4153</v>
      </c>
      <c r="H1245" s="10">
        <v>5202254700</v>
      </c>
      <c r="I1245" s="9" t="s">
        <v>4110</v>
      </c>
      <c r="J1245" s="9" t="s">
        <v>4321</v>
      </c>
      <c r="K1245" s="9" t="s">
        <v>18</v>
      </c>
      <c r="L1245" s="11" t="str">
        <f>"85710"</f>
        <v>85710</v>
      </c>
    </row>
    <row r="1246" spans="1:12" ht="12.65" customHeight="1" x14ac:dyDescent="0.3">
      <c r="A1246" s="9" t="s">
        <v>4105</v>
      </c>
      <c r="B1246" s="9" t="s">
        <v>4215</v>
      </c>
      <c r="C1246" s="9" t="s">
        <v>4433</v>
      </c>
      <c r="D1246" s="9" t="s">
        <v>7032</v>
      </c>
      <c r="E1246" s="9" t="s">
        <v>5111</v>
      </c>
      <c r="F1246" s="9" t="str">
        <f t="shared" si="24"/>
        <v>Lindsay Aguilar</v>
      </c>
      <c r="G1246" s="9" t="s">
        <v>4153</v>
      </c>
      <c r="H1246" s="10">
        <v>5202254700</v>
      </c>
      <c r="I1246" s="9" t="s">
        <v>4110</v>
      </c>
      <c r="J1246" s="9" t="s">
        <v>4216</v>
      </c>
      <c r="K1246" s="9" t="s">
        <v>18</v>
      </c>
      <c r="L1246" s="11" t="str">
        <f>"85746"</f>
        <v>85746</v>
      </c>
    </row>
    <row r="1247" spans="1:12" ht="12.65" customHeight="1" x14ac:dyDescent="0.3">
      <c r="A1247" s="9" t="s">
        <v>4105</v>
      </c>
      <c r="B1247" s="9" t="s">
        <v>4316</v>
      </c>
      <c r="C1247" s="9" t="s">
        <v>4433</v>
      </c>
      <c r="D1247" s="9" t="s">
        <v>7032</v>
      </c>
      <c r="E1247" s="9" t="s">
        <v>5111</v>
      </c>
      <c r="F1247" s="9" t="str">
        <f t="shared" si="24"/>
        <v>Lindsay Aguilar</v>
      </c>
      <c r="G1247" s="9" t="s">
        <v>4153</v>
      </c>
      <c r="H1247" s="10">
        <v>5202254700</v>
      </c>
      <c r="I1247" s="9" t="s">
        <v>4110</v>
      </c>
      <c r="J1247" s="9" t="s">
        <v>4317</v>
      </c>
      <c r="K1247" s="9" t="s">
        <v>18</v>
      </c>
      <c r="L1247" s="11" t="str">
        <f>"85712"</f>
        <v>85712</v>
      </c>
    </row>
    <row r="1248" spans="1:12" ht="12.65" customHeight="1" x14ac:dyDescent="0.3">
      <c r="A1248" s="9" t="s">
        <v>4105</v>
      </c>
      <c r="B1248" s="9" t="s">
        <v>4213</v>
      </c>
      <c r="C1248" s="9" t="s">
        <v>4433</v>
      </c>
      <c r="D1248" s="9" t="s">
        <v>7032</v>
      </c>
      <c r="E1248" s="9" t="s">
        <v>5111</v>
      </c>
      <c r="F1248" s="9" t="str">
        <f t="shared" si="24"/>
        <v>Lindsay Aguilar</v>
      </c>
      <c r="G1248" s="9" t="s">
        <v>4153</v>
      </c>
      <c r="H1248" s="10">
        <v>5202254700</v>
      </c>
      <c r="I1248" s="9" t="s">
        <v>4110</v>
      </c>
      <c r="J1248" s="9" t="s">
        <v>4214</v>
      </c>
      <c r="K1248" s="9" t="s">
        <v>18</v>
      </c>
      <c r="L1248" s="11" t="str">
        <f>"85712"</f>
        <v>85712</v>
      </c>
    </row>
    <row r="1249" spans="1:12" ht="12.65" customHeight="1" x14ac:dyDescent="0.3">
      <c r="A1249" s="9" t="s">
        <v>4105</v>
      </c>
      <c r="B1249" s="9" t="s">
        <v>4129</v>
      </c>
      <c r="C1249" s="9" t="s">
        <v>4433</v>
      </c>
      <c r="D1249" s="9" t="s">
        <v>7032</v>
      </c>
      <c r="E1249" s="9" t="s">
        <v>5111</v>
      </c>
      <c r="F1249" s="9" t="str">
        <f t="shared" si="24"/>
        <v>Lindsay Aguilar</v>
      </c>
      <c r="G1249" s="9" t="s">
        <v>4108</v>
      </c>
      <c r="H1249" s="10">
        <v>5202254700</v>
      </c>
      <c r="I1249" s="9" t="s">
        <v>4110</v>
      </c>
      <c r="J1249" s="9" t="s">
        <v>4130</v>
      </c>
      <c r="K1249" s="9" t="s">
        <v>18</v>
      </c>
      <c r="L1249" s="11" t="str">
        <f>"85710"</f>
        <v>85710</v>
      </c>
    </row>
    <row r="1250" spans="1:12" ht="12.65" customHeight="1" x14ac:dyDescent="0.3">
      <c r="A1250" s="9" t="s">
        <v>4105</v>
      </c>
      <c r="B1250" s="9" t="s">
        <v>4186</v>
      </c>
      <c r="C1250" s="9" t="s">
        <v>4433</v>
      </c>
      <c r="D1250" s="9" t="s">
        <v>7032</v>
      </c>
      <c r="E1250" s="9" t="s">
        <v>5111</v>
      </c>
      <c r="F1250" s="9" t="str">
        <f t="shared" si="24"/>
        <v>Lindsay Aguilar</v>
      </c>
      <c r="G1250" s="9" t="s">
        <v>4153</v>
      </c>
      <c r="H1250" s="10">
        <v>5202254700</v>
      </c>
      <c r="I1250" s="9" t="s">
        <v>4110</v>
      </c>
      <c r="J1250" s="9" t="s">
        <v>4187</v>
      </c>
      <c r="K1250" s="9" t="s">
        <v>18</v>
      </c>
      <c r="L1250" s="11" t="str">
        <f>"85748"</f>
        <v>85748</v>
      </c>
    </row>
    <row r="1251" spans="1:12" ht="14" x14ac:dyDescent="0.3">
      <c r="A1251" s="9" t="s">
        <v>4105</v>
      </c>
      <c r="B1251" s="9" t="s">
        <v>4225</v>
      </c>
      <c r="C1251" s="9" t="s">
        <v>4433</v>
      </c>
      <c r="D1251" s="9" t="s">
        <v>7032</v>
      </c>
      <c r="E1251" s="9" t="s">
        <v>5111</v>
      </c>
      <c r="F1251" s="9" t="str">
        <f t="shared" si="24"/>
        <v>Lindsay Aguilar</v>
      </c>
      <c r="G1251" s="9" t="s">
        <v>4153</v>
      </c>
      <c r="H1251" s="10">
        <v>5202254700</v>
      </c>
      <c r="I1251" s="9" t="s">
        <v>4110</v>
      </c>
      <c r="J1251" s="9" t="s">
        <v>4226</v>
      </c>
      <c r="K1251" s="9" t="s">
        <v>18</v>
      </c>
      <c r="L1251" s="11" t="str">
        <f>"85710"</f>
        <v>85710</v>
      </c>
    </row>
    <row r="1252" spans="1:12" ht="12.65" customHeight="1" x14ac:dyDescent="0.3">
      <c r="A1252" s="9" t="s">
        <v>4105</v>
      </c>
      <c r="B1252" s="9" t="s">
        <v>4229</v>
      </c>
      <c r="C1252" s="9" t="s">
        <v>4433</v>
      </c>
      <c r="D1252" s="9" t="s">
        <v>7032</v>
      </c>
      <c r="E1252" s="9" t="s">
        <v>5111</v>
      </c>
      <c r="F1252" s="9" t="str">
        <f t="shared" si="24"/>
        <v>Lindsay Aguilar</v>
      </c>
      <c r="G1252" s="9" t="s">
        <v>4153</v>
      </c>
      <c r="H1252" s="10">
        <v>5202254700</v>
      </c>
      <c r="I1252" s="9" t="s">
        <v>4110</v>
      </c>
      <c r="J1252" s="9" t="s">
        <v>4230</v>
      </c>
      <c r="K1252" s="9" t="s">
        <v>4231</v>
      </c>
      <c r="L1252" s="11" t="str">
        <f>"85719"</f>
        <v>85719</v>
      </c>
    </row>
    <row r="1253" spans="1:12" ht="12.65" customHeight="1" x14ac:dyDescent="0.3">
      <c r="A1253" s="9" t="s">
        <v>4105</v>
      </c>
      <c r="B1253" s="9" t="s">
        <v>4270</v>
      </c>
      <c r="C1253" s="9" t="s">
        <v>4433</v>
      </c>
      <c r="D1253" s="9" t="s">
        <v>7032</v>
      </c>
      <c r="E1253" s="9" t="s">
        <v>5111</v>
      </c>
      <c r="F1253" s="9" t="str">
        <f t="shared" si="24"/>
        <v>Lindsay Aguilar</v>
      </c>
      <c r="G1253" s="9" t="s">
        <v>4153</v>
      </c>
      <c r="H1253" s="10">
        <v>5202254700</v>
      </c>
      <c r="I1253" s="9" t="s">
        <v>4110</v>
      </c>
      <c r="J1253" s="9" t="s">
        <v>4271</v>
      </c>
      <c r="K1253" s="9" t="s">
        <v>18</v>
      </c>
      <c r="L1253" s="11" t="str">
        <f>"85711"</f>
        <v>85711</v>
      </c>
    </row>
    <row r="1254" spans="1:12" ht="12.65" customHeight="1" x14ac:dyDescent="0.3">
      <c r="A1254" s="9" t="s">
        <v>4105</v>
      </c>
      <c r="B1254" s="9" t="s">
        <v>4258</v>
      </c>
      <c r="C1254" s="9" t="s">
        <v>4433</v>
      </c>
      <c r="D1254" s="9" t="s">
        <v>7032</v>
      </c>
      <c r="E1254" s="9" t="s">
        <v>5111</v>
      </c>
      <c r="F1254" s="9" t="str">
        <f t="shared" si="24"/>
        <v>Lindsay Aguilar</v>
      </c>
      <c r="G1254" s="9" t="s">
        <v>4153</v>
      </c>
      <c r="H1254" s="10">
        <v>5202254700</v>
      </c>
      <c r="I1254" s="9" t="s">
        <v>4110</v>
      </c>
      <c r="J1254" s="9" t="s">
        <v>4259</v>
      </c>
      <c r="K1254" s="9" t="s">
        <v>18</v>
      </c>
      <c r="L1254" s="11" t="str">
        <f>"85746"</f>
        <v>85746</v>
      </c>
    </row>
    <row r="1255" spans="1:12" ht="12.65" customHeight="1" x14ac:dyDescent="0.3">
      <c r="A1255" s="9" t="s">
        <v>4105</v>
      </c>
      <c r="B1255" s="9" t="s">
        <v>4282</v>
      </c>
      <c r="C1255" s="9" t="s">
        <v>4433</v>
      </c>
      <c r="D1255" s="9" t="s">
        <v>7032</v>
      </c>
      <c r="E1255" s="9" t="s">
        <v>5111</v>
      </c>
      <c r="F1255" s="9" t="str">
        <f t="shared" si="24"/>
        <v>Lindsay Aguilar</v>
      </c>
      <c r="G1255" s="9" t="s">
        <v>4153</v>
      </c>
      <c r="H1255" s="10">
        <v>5202254700</v>
      </c>
      <c r="I1255" s="9" t="s">
        <v>4110</v>
      </c>
      <c r="J1255" s="9" t="s">
        <v>4283</v>
      </c>
      <c r="K1255" s="9" t="s">
        <v>18</v>
      </c>
      <c r="L1255" s="11" t="str">
        <f>"85701"</f>
        <v>85701</v>
      </c>
    </row>
    <row r="1256" spans="1:12" ht="12.65" customHeight="1" x14ac:dyDescent="0.3">
      <c r="A1256" s="9" t="s">
        <v>4105</v>
      </c>
      <c r="B1256" s="9" t="s">
        <v>4290</v>
      </c>
      <c r="C1256" s="9" t="s">
        <v>4433</v>
      </c>
      <c r="D1256" s="9" t="s">
        <v>7032</v>
      </c>
      <c r="E1256" s="9" t="s">
        <v>5111</v>
      </c>
      <c r="F1256" s="9" t="str">
        <f t="shared" si="24"/>
        <v>Lindsay Aguilar</v>
      </c>
      <c r="G1256" s="9" t="s">
        <v>4153</v>
      </c>
      <c r="H1256" s="10">
        <v>5202254700</v>
      </c>
      <c r="I1256" s="9" t="s">
        <v>4110</v>
      </c>
      <c r="J1256" s="9" t="s">
        <v>4291</v>
      </c>
      <c r="K1256" s="9" t="s">
        <v>18</v>
      </c>
      <c r="L1256" s="11" t="str">
        <f>"85730"</f>
        <v>85730</v>
      </c>
    </row>
    <row r="1257" spans="1:12" ht="14" x14ac:dyDescent="0.3">
      <c r="A1257" s="9" t="s">
        <v>4105</v>
      </c>
      <c r="B1257" s="9" t="s">
        <v>4306</v>
      </c>
      <c r="C1257" s="9" t="s">
        <v>4433</v>
      </c>
      <c r="D1257" s="9" t="s">
        <v>7032</v>
      </c>
      <c r="E1257" s="9" t="s">
        <v>5111</v>
      </c>
      <c r="F1257" s="9" t="str">
        <f t="shared" si="24"/>
        <v>Lindsay Aguilar</v>
      </c>
      <c r="G1257" s="9" t="s">
        <v>4153</v>
      </c>
      <c r="H1257" s="10">
        <v>5202254700</v>
      </c>
      <c r="I1257" s="9" t="s">
        <v>4110</v>
      </c>
      <c r="J1257" s="9" t="s">
        <v>4307</v>
      </c>
      <c r="K1257" s="9" t="s">
        <v>18</v>
      </c>
      <c r="L1257" s="11" t="str">
        <f>"85713"</f>
        <v>85713</v>
      </c>
    </row>
    <row r="1258" spans="1:12" ht="14" x14ac:dyDescent="0.3">
      <c r="A1258" s="9" t="s">
        <v>4105</v>
      </c>
      <c r="B1258" s="9" t="s">
        <v>4106</v>
      </c>
      <c r="C1258" s="9" t="s">
        <v>4433</v>
      </c>
      <c r="D1258" s="9" t="s">
        <v>7032</v>
      </c>
      <c r="E1258" s="9" t="s">
        <v>5111</v>
      </c>
      <c r="F1258" s="9" t="str">
        <f t="shared" si="24"/>
        <v>Lindsay Aguilar</v>
      </c>
      <c r="G1258" s="9" t="s">
        <v>4108</v>
      </c>
      <c r="H1258" s="10">
        <v>5202254700</v>
      </c>
      <c r="I1258" s="9" t="s">
        <v>4110</v>
      </c>
      <c r="J1258" s="9" t="s">
        <v>4111</v>
      </c>
      <c r="K1258" s="9" t="s">
        <v>18</v>
      </c>
      <c r="L1258" s="11" t="str">
        <f>"85711"</f>
        <v>85711</v>
      </c>
    </row>
    <row r="1259" spans="1:12" ht="12.65" customHeight="1" x14ac:dyDescent="0.3">
      <c r="A1259" s="9" t="s">
        <v>4105</v>
      </c>
      <c r="B1259" s="9" t="s">
        <v>4308</v>
      </c>
      <c r="C1259" s="9" t="s">
        <v>4433</v>
      </c>
      <c r="D1259" s="9" t="s">
        <v>7032</v>
      </c>
      <c r="E1259" s="9" t="s">
        <v>5111</v>
      </c>
      <c r="F1259" s="9" t="str">
        <f t="shared" si="24"/>
        <v>Lindsay Aguilar</v>
      </c>
      <c r="G1259" s="9" t="s">
        <v>4153</v>
      </c>
      <c r="H1259" s="10">
        <v>5202254700</v>
      </c>
      <c r="I1259" s="9" t="s">
        <v>4110</v>
      </c>
      <c r="J1259" s="9" t="s">
        <v>4309</v>
      </c>
      <c r="K1259" s="9" t="s">
        <v>18</v>
      </c>
      <c r="L1259" s="11" t="str">
        <f>"85746"</f>
        <v>85746</v>
      </c>
    </row>
    <row r="1260" spans="1:12" ht="12.65" customHeight="1" x14ac:dyDescent="0.3">
      <c r="A1260" s="9" t="s">
        <v>4105</v>
      </c>
      <c r="B1260" s="9" t="s">
        <v>4318</v>
      </c>
      <c r="C1260" s="9" t="s">
        <v>4433</v>
      </c>
      <c r="D1260" s="9" t="s">
        <v>7032</v>
      </c>
      <c r="E1260" s="9" t="s">
        <v>5111</v>
      </c>
      <c r="F1260" s="9" t="str">
        <f t="shared" si="24"/>
        <v>Lindsay Aguilar</v>
      </c>
      <c r="G1260" s="9" t="s">
        <v>4207</v>
      </c>
      <c r="H1260" s="10">
        <v>5202254700</v>
      </c>
      <c r="I1260" s="9" t="s">
        <v>4110</v>
      </c>
      <c r="J1260" s="9" t="s">
        <v>4319</v>
      </c>
      <c r="K1260" s="9" t="s">
        <v>18</v>
      </c>
      <c r="L1260" s="11" t="str">
        <f>"85713"</f>
        <v>85713</v>
      </c>
    </row>
    <row r="1261" spans="1:12" ht="12.65" customHeight="1" x14ac:dyDescent="0.3">
      <c r="A1261" s="9" t="s">
        <v>4105</v>
      </c>
      <c r="B1261" s="9" t="s">
        <v>4276</v>
      </c>
      <c r="C1261" s="9" t="s">
        <v>4433</v>
      </c>
      <c r="D1261" s="9" t="s">
        <v>7032</v>
      </c>
      <c r="E1261" s="9" t="s">
        <v>5111</v>
      </c>
      <c r="F1261" s="9" t="str">
        <f t="shared" si="24"/>
        <v>Lindsay Aguilar</v>
      </c>
      <c r="G1261" s="9" t="s">
        <v>4153</v>
      </c>
      <c r="H1261" s="10">
        <v>5202254700</v>
      </c>
      <c r="I1261" s="9" t="s">
        <v>4110</v>
      </c>
      <c r="J1261" s="9" t="s">
        <v>4277</v>
      </c>
      <c r="K1261" s="9" t="s">
        <v>18</v>
      </c>
      <c r="L1261" s="11" t="str">
        <f>"85705"</f>
        <v>85705</v>
      </c>
    </row>
    <row r="1262" spans="1:12" ht="12.65" customHeight="1" x14ac:dyDescent="0.3">
      <c r="A1262" s="9" t="s">
        <v>4105</v>
      </c>
      <c r="B1262" s="9" t="s">
        <v>4147</v>
      </c>
      <c r="C1262" s="9" t="s">
        <v>4433</v>
      </c>
      <c r="D1262" s="9" t="s">
        <v>7032</v>
      </c>
      <c r="E1262" s="9" t="s">
        <v>5111</v>
      </c>
      <c r="F1262" s="9" t="str">
        <f t="shared" si="24"/>
        <v>Lindsay Aguilar</v>
      </c>
      <c r="G1262" s="9" t="s">
        <v>4108</v>
      </c>
      <c r="H1262" s="10">
        <v>5202254700</v>
      </c>
      <c r="I1262" s="9" t="s">
        <v>4110</v>
      </c>
      <c r="J1262" s="9" t="s">
        <v>4148</v>
      </c>
      <c r="K1262" s="9" t="s">
        <v>18</v>
      </c>
      <c r="L1262" s="11" t="str">
        <f>"85716"</f>
        <v>85716</v>
      </c>
    </row>
    <row r="1263" spans="1:12" ht="12.65" customHeight="1" x14ac:dyDescent="0.3">
      <c r="A1263" s="9" t="s">
        <v>4105</v>
      </c>
      <c r="B1263" s="9" t="s">
        <v>4151</v>
      </c>
      <c r="C1263" s="9" t="s">
        <v>4433</v>
      </c>
      <c r="D1263" s="9" t="s">
        <v>7032</v>
      </c>
      <c r="E1263" s="9" t="s">
        <v>5111</v>
      </c>
      <c r="F1263" s="9" t="str">
        <f t="shared" si="24"/>
        <v>Lindsay Aguilar</v>
      </c>
      <c r="G1263" s="9" t="s">
        <v>4108</v>
      </c>
      <c r="H1263" s="10">
        <v>5202254700</v>
      </c>
      <c r="I1263" s="9" t="s">
        <v>4110</v>
      </c>
      <c r="J1263" s="9" t="s">
        <v>4152</v>
      </c>
      <c r="K1263" s="9" t="s">
        <v>18</v>
      </c>
      <c r="L1263" s="11" t="str">
        <f>"85713"</f>
        <v>85713</v>
      </c>
    </row>
    <row r="1264" spans="1:12" ht="12.65" customHeight="1" x14ac:dyDescent="0.3">
      <c r="A1264" s="9" t="s">
        <v>4105</v>
      </c>
      <c r="B1264" s="9" t="s">
        <v>4264</v>
      </c>
      <c r="C1264" s="9" t="s">
        <v>4433</v>
      </c>
      <c r="D1264" s="9" t="s">
        <v>7032</v>
      </c>
      <c r="E1264" s="9" t="s">
        <v>5111</v>
      </c>
      <c r="F1264" s="9" t="str">
        <f t="shared" si="24"/>
        <v>Lindsay Aguilar</v>
      </c>
      <c r="G1264" s="9" t="s">
        <v>4153</v>
      </c>
      <c r="H1264" s="10">
        <v>5202254700</v>
      </c>
      <c r="I1264" s="9" t="s">
        <v>4110</v>
      </c>
      <c r="J1264" s="9" t="s">
        <v>4265</v>
      </c>
      <c r="K1264" s="9" t="s">
        <v>18</v>
      </c>
      <c r="L1264" s="11">
        <v>85713</v>
      </c>
    </row>
    <row r="1265" spans="1:12" ht="12.65" customHeight="1" x14ac:dyDescent="0.3">
      <c r="A1265" s="9" t="s">
        <v>4105</v>
      </c>
      <c r="B1265" s="9" t="s">
        <v>4268</v>
      </c>
      <c r="C1265" s="9" t="s">
        <v>4433</v>
      </c>
      <c r="D1265" s="9" t="s">
        <v>7032</v>
      </c>
      <c r="E1265" s="9" t="s">
        <v>5111</v>
      </c>
      <c r="F1265" s="9" t="str">
        <f t="shared" si="24"/>
        <v>Lindsay Aguilar</v>
      </c>
      <c r="G1265" s="9" t="s">
        <v>4153</v>
      </c>
      <c r="H1265" s="10">
        <v>5202254700</v>
      </c>
      <c r="I1265" s="9" t="s">
        <v>4110</v>
      </c>
      <c r="J1265" s="9" t="s">
        <v>7037</v>
      </c>
      <c r="K1265" s="9" t="s">
        <v>18</v>
      </c>
      <c r="L1265" s="11">
        <v>85711</v>
      </c>
    </row>
    <row r="1266" spans="1:12" ht="12.65" customHeight="1" x14ac:dyDescent="0.3">
      <c r="A1266" s="9" t="s">
        <v>4105</v>
      </c>
      <c r="B1266" s="9" t="s">
        <v>4280</v>
      </c>
      <c r="C1266" s="9" t="s">
        <v>4433</v>
      </c>
      <c r="D1266" s="9" t="s">
        <v>7032</v>
      </c>
      <c r="E1266" s="9" t="s">
        <v>5111</v>
      </c>
      <c r="F1266" s="9" t="str">
        <f t="shared" si="24"/>
        <v>Lindsay Aguilar</v>
      </c>
      <c r="G1266" s="9" t="s">
        <v>4153</v>
      </c>
      <c r="H1266" s="10">
        <v>5202254700</v>
      </c>
      <c r="I1266" s="9" t="s">
        <v>4110</v>
      </c>
      <c r="J1266" s="9" t="s">
        <v>4281</v>
      </c>
      <c r="K1266" s="9" t="s">
        <v>18</v>
      </c>
      <c r="L1266" s="11">
        <v>85749</v>
      </c>
    </row>
    <row r="1267" spans="1:12" ht="12.65" customHeight="1" x14ac:dyDescent="0.3">
      <c r="A1267" s="9" t="s">
        <v>4105</v>
      </c>
      <c r="B1267" s="9" t="s">
        <v>4284</v>
      </c>
      <c r="C1267" s="9" t="s">
        <v>4433</v>
      </c>
      <c r="D1267" s="9" t="s">
        <v>7032</v>
      </c>
      <c r="E1267" s="9" t="s">
        <v>5111</v>
      </c>
      <c r="F1267" s="9" t="str">
        <f t="shared" si="24"/>
        <v>Lindsay Aguilar</v>
      </c>
      <c r="G1267" s="9" t="s">
        <v>4153</v>
      </c>
      <c r="H1267" s="10">
        <v>5202254700</v>
      </c>
      <c r="I1267" s="9" t="s">
        <v>4110</v>
      </c>
      <c r="J1267" s="9" t="s">
        <v>4285</v>
      </c>
      <c r="K1267" s="9" t="s">
        <v>18</v>
      </c>
      <c r="L1267" s="11">
        <v>85710</v>
      </c>
    </row>
    <row r="1268" spans="1:12" ht="12.65" customHeight="1" x14ac:dyDescent="0.3">
      <c r="A1268" s="9" t="s">
        <v>4105</v>
      </c>
      <c r="B1268" s="9" t="s">
        <v>4288</v>
      </c>
      <c r="C1268" s="9" t="s">
        <v>4433</v>
      </c>
      <c r="D1268" s="9" t="s">
        <v>7032</v>
      </c>
      <c r="E1268" s="9" t="s">
        <v>5111</v>
      </c>
      <c r="F1268" s="9" t="str">
        <f t="shared" si="24"/>
        <v>Lindsay Aguilar</v>
      </c>
      <c r="G1268" s="9" t="s">
        <v>4153</v>
      </c>
      <c r="H1268" s="10">
        <v>5202254700</v>
      </c>
      <c r="I1268" s="9" t="s">
        <v>4110</v>
      </c>
      <c r="J1268" s="9" t="s">
        <v>4289</v>
      </c>
      <c r="K1268" s="9" t="s">
        <v>18</v>
      </c>
      <c r="L1268" s="11">
        <v>85730</v>
      </c>
    </row>
    <row r="1269" spans="1:12" ht="12.65" customHeight="1" x14ac:dyDescent="0.3">
      <c r="A1269" s="9" t="s">
        <v>4105</v>
      </c>
      <c r="B1269" s="9" t="s">
        <v>7038</v>
      </c>
      <c r="C1269" s="9" t="s">
        <v>4433</v>
      </c>
      <c r="D1269" s="9" t="s">
        <v>7032</v>
      </c>
      <c r="E1269" s="9" t="s">
        <v>5111</v>
      </c>
      <c r="F1269" s="9" t="str">
        <f t="shared" si="24"/>
        <v>Lindsay Aguilar</v>
      </c>
      <c r="G1269" s="9" t="s">
        <v>4153</v>
      </c>
      <c r="H1269" s="10">
        <v>5202254700</v>
      </c>
      <c r="I1269" s="9" t="s">
        <v>4110</v>
      </c>
      <c r="J1269" s="9" t="s">
        <v>4303</v>
      </c>
      <c r="K1269" s="9" t="s">
        <v>18</v>
      </c>
      <c r="L1269" s="11">
        <v>85711</v>
      </c>
    </row>
    <row r="1270" spans="1:12" ht="12.65" customHeight="1" x14ac:dyDescent="0.3">
      <c r="A1270" s="9" t="s">
        <v>4105</v>
      </c>
      <c r="B1270" s="9" t="s">
        <v>4192</v>
      </c>
      <c r="C1270" s="9" t="s">
        <v>4433</v>
      </c>
      <c r="D1270" s="9" t="s">
        <v>7032</v>
      </c>
      <c r="E1270" s="9" t="s">
        <v>5111</v>
      </c>
      <c r="F1270" s="9" t="str">
        <f t="shared" si="24"/>
        <v>Lindsay Aguilar</v>
      </c>
      <c r="G1270" s="9" t="s">
        <v>4153</v>
      </c>
      <c r="H1270" s="10">
        <v>5202254700</v>
      </c>
      <c r="I1270" s="9" t="s">
        <v>4110</v>
      </c>
      <c r="J1270" s="9" t="s">
        <v>4193</v>
      </c>
      <c r="K1270" s="9" t="s">
        <v>18</v>
      </c>
      <c r="L1270" s="11" t="s">
        <v>2515</v>
      </c>
    </row>
    <row r="1271" spans="1:12" ht="12.65" customHeight="1" x14ac:dyDescent="0.3">
      <c r="A1271" s="9" t="s">
        <v>4105</v>
      </c>
      <c r="B1271" s="9" t="s">
        <v>7039</v>
      </c>
      <c r="C1271" s="9" t="s">
        <v>4433</v>
      </c>
      <c r="D1271" s="9" t="s">
        <v>7040</v>
      </c>
      <c r="E1271" s="9" t="s">
        <v>7041</v>
      </c>
      <c r="F1271" s="9" t="str">
        <f t="shared" si="24"/>
        <v>Madelyn Evenson</v>
      </c>
      <c r="G1271" s="9" t="s">
        <v>4138</v>
      </c>
      <c r="H1271" s="10">
        <v>5202254700</v>
      </c>
      <c r="I1271" s="9" t="s">
        <v>7042</v>
      </c>
      <c r="J1271" s="9" t="s">
        <v>4297</v>
      </c>
      <c r="K1271" s="9" t="s">
        <v>18</v>
      </c>
      <c r="L1271" s="11" t="s">
        <v>4234</v>
      </c>
    </row>
    <row r="1272" spans="1:12" ht="12.65" customHeight="1" x14ac:dyDescent="0.3">
      <c r="A1272" s="9" t="s">
        <v>4105</v>
      </c>
      <c r="B1272" s="9" t="s">
        <v>4136</v>
      </c>
      <c r="C1272" s="9" t="s">
        <v>4433</v>
      </c>
      <c r="D1272" s="9" t="s">
        <v>7040</v>
      </c>
      <c r="E1272" s="9" t="s">
        <v>7041</v>
      </c>
      <c r="F1272" s="9" t="str">
        <f t="shared" si="24"/>
        <v>Madelyn Evenson</v>
      </c>
      <c r="G1272" s="9" t="s">
        <v>4138</v>
      </c>
      <c r="H1272" s="10">
        <v>5202254700</v>
      </c>
      <c r="I1272" s="9" t="s">
        <v>7042</v>
      </c>
      <c r="J1272" s="9" t="s">
        <v>4140</v>
      </c>
      <c r="K1272" s="9" t="s">
        <v>18</v>
      </c>
      <c r="L1272" s="11" t="s">
        <v>4123</v>
      </c>
    </row>
    <row r="1273" spans="1:12" ht="12.65" customHeight="1" x14ac:dyDescent="0.3">
      <c r="A1273" s="9" t="s">
        <v>4105</v>
      </c>
      <c r="B1273" s="9" t="s">
        <v>7043</v>
      </c>
      <c r="C1273" s="9" t="s">
        <v>4433</v>
      </c>
      <c r="D1273" s="9" t="s">
        <v>7040</v>
      </c>
      <c r="E1273" s="9" t="s">
        <v>7041</v>
      </c>
      <c r="F1273" s="9" t="str">
        <f t="shared" si="24"/>
        <v>Madelyn Evenson</v>
      </c>
      <c r="G1273" s="9" t="s">
        <v>4138</v>
      </c>
      <c r="H1273" s="10">
        <v>5202254700</v>
      </c>
      <c r="I1273" s="9" t="s">
        <v>7042</v>
      </c>
      <c r="J1273" s="9" t="s">
        <v>4212</v>
      </c>
      <c r="K1273" s="9" t="s">
        <v>18</v>
      </c>
      <c r="L1273" s="11" t="s">
        <v>4112</v>
      </c>
    </row>
    <row r="1274" spans="1:12" ht="12.65" customHeight="1" x14ac:dyDescent="0.3">
      <c r="A1274" s="9" t="s">
        <v>4105</v>
      </c>
      <c r="B1274" s="9" t="s">
        <v>4239</v>
      </c>
      <c r="C1274" s="9" t="s">
        <v>4433</v>
      </c>
      <c r="D1274" s="9" t="s">
        <v>7032</v>
      </c>
      <c r="E1274" s="9" t="s">
        <v>5111</v>
      </c>
      <c r="F1274" s="9" t="str">
        <f t="shared" si="24"/>
        <v>Lindsay Aguilar</v>
      </c>
      <c r="G1274" s="9" t="s">
        <v>4153</v>
      </c>
      <c r="H1274" s="10">
        <v>5202254700</v>
      </c>
      <c r="I1274" s="9" t="s">
        <v>4110</v>
      </c>
      <c r="J1274" s="9" t="s">
        <v>4240</v>
      </c>
      <c r="K1274" s="9" t="s">
        <v>18</v>
      </c>
      <c r="L1274" s="11" t="s">
        <v>4118</v>
      </c>
    </row>
    <row r="1275" spans="1:12" ht="12.65" customHeight="1" x14ac:dyDescent="0.3">
      <c r="A1275" s="9" t="s">
        <v>4105</v>
      </c>
      <c r="B1275" s="9" t="s">
        <v>7044</v>
      </c>
      <c r="C1275" s="9" t="s">
        <v>4433</v>
      </c>
      <c r="D1275" s="9" t="s">
        <v>7040</v>
      </c>
      <c r="E1275" s="9" t="s">
        <v>7041</v>
      </c>
      <c r="F1275" s="9" t="str">
        <f t="shared" si="24"/>
        <v>Madelyn Evenson</v>
      </c>
      <c r="G1275" s="9" t="s">
        <v>4138</v>
      </c>
      <c r="H1275" s="10">
        <v>5202254700</v>
      </c>
      <c r="I1275" s="9" t="s">
        <v>7042</v>
      </c>
      <c r="J1275" s="9" t="s">
        <v>4279</v>
      </c>
      <c r="K1275" s="9" t="s">
        <v>18</v>
      </c>
      <c r="L1275" s="11" t="s">
        <v>1747</v>
      </c>
    </row>
    <row r="1276" spans="1:12" ht="12.65" customHeight="1" x14ac:dyDescent="0.3">
      <c r="A1276" s="9" t="s">
        <v>4105</v>
      </c>
      <c r="B1276" s="9" t="s">
        <v>4247</v>
      </c>
      <c r="C1276" s="9" t="s">
        <v>4433</v>
      </c>
      <c r="D1276" s="9" t="s">
        <v>7032</v>
      </c>
      <c r="E1276" s="9" t="s">
        <v>5111</v>
      </c>
      <c r="F1276" s="9" t="str">
        <f t="shared" si="24"/>
        <v>Lindsay Aguilar</v>
      </c>
      <c r="G1276" s="9" t="s">
        <v>4153</v>
      </c>
      <c r="H1276" s="10">
        <v>5202254700</v>
      </c>
      <c r="I1276" s="9" t="s">
        <v>4110</v>
      </c>
      <c r="J1276" s="9" t="s">
        <v>4248</v>
      </c>
      <c r="K1276" s="9" t="s">
        <v>18</v>
      </c>
      <c r="L1276" s="11" t="s">
        <v>4234</v>
      </c>
    </row>
    <row r="1277" spans="1:12" ht="12.65" customHeight="1" x14ac:dyDescent="0.3">
      <c r="A1277" s="9" t="s">
        <v>4105</v>
      </c>
      <c r="B1277" s="9" t="s">
        <v>4217</v>
      </c>
      <c r="C1277" s="9" t="s">
        <v>4433</v>
      </c>
      <c r="D1277" s="9" t="s">
        <v>7032</v>
      </c>
      <c r="E1277" s="9" t="s">
        <v>5111</v>
      </c>
      <c r="F1277" s="9" t="str">
        <f t="shared" si="24"/>
        <v>Lindsay Aguilar</v>
      </c>
      <c r="G1277" s="9" t="s">
        <v>4207</v>
      </c>
      <c r="H1277" s="10">
        <v>5202254700</v>
      </c>
      <c r="I1277" s="9" t="s">
        <v>4110</v>
      </c>
      <c r="J1277" s="9" t="s">
        <v>4218</v>
      </c>
      <c r="K1277" s="9" t="s">
        <v>18</v>
      </c>
      <c r="L1277" s="11" t="s">
        <v>2515</v>
      </c>
    </row>
    <row r="1278" spans="1:12" ht="12.65" customHeight="1" x14ac:dyDescent="0.3">
      <c r="A1278" s="9" t="s">
        <v>4105</v>
      </c>
      <c r="B1278" s="9" t="s">
        <v>7045</v>
      </c>
      <c r="C1278" s="9" t="s">
        <v>4433</v>
      </c>
      <c r="D1278" s="9" t="s">
        <v>7040</v>
      </c>
      <c r="E1278" s="9" t="s">
        <v>7041</v>
      </c>
      <c r="F1278" s="9" t="str">
        <f t="shared" si="24"/>
        <v>Madelyn Evenson</v>
      </c>
      <c r="G1278" s="9" t="s">
        <v>4138</v>
      </c>
      <c r="H1278" s="10">
        <v>5202254700</v>
      </c>
      <c r="I1278" s="9" t="s">
        <v>7042</v>
      </c>
      <c r="J1278" s="9" t="s">
        <v>7046</v>
      </c>
      <c r="K1278" s="9" t="s">
        <v>18</v>
      </c>
      <c r="L1278" s="11" t="s">
        <v>4118</v>
      </c>
    </row>
    <row r="1279" spans="1:12" ht="12.65" customHeight="1" x14ac:dyDescent="0.3">
      <c r="A1279" s="9" t="s">
        <v>4105</v>
      </c>
      <c r="B1279" s="9" t="s">
        <v>4206</v>
      </c>
      <c r="C1279" s="9" t="s">
        <v>4433</v>
      </c>
      <c r="D1279" s="9" t="s">
        <v>7032</v>
      </c>
      <c r="E1279" s="9" t="s">
        <v>5111</v>
      </c>
      <c r="F1279" s="9" t="str">
        <f t="shared" si="24"/>
        <v>Lindsay Aguilar</v>
      </c>
      <c r="G1279" s="9" t="s">
        <v>4207</v>
      </c>
      <c r="H1279" s="10">
        <v>5202254700</v>
      </c>
      <c r="I1279" s="9" t="s">
        <v>4110</v>
      </c>
      <c r="J1279" s="9" t="s">
        <v>4208</v>
      </c>
      <c r="K1279" s="9" t="s">
        <v>18</v>
      </c>
      <c r="L1279" s="11" t="s">
        <v>2515</v>
      </c>
    </row>
    <row r="1280" spans="1:12" ht="12.65" customHeight="1" x14ac:dyDescent="0.3">
      <c r="A1280" s="9" t="s">
        <v>1201</v>
      </c>
      <c r="B1280" s="9" t="s">
        <v>7047</v>
      </c>
      <c r="C1280" s="9" t="s">
        <v>4432</v>
      </c>
      <c r="D1280" s="9" t="s">
        <v>7048</v>
      </c>
      <c r="E1280" s="9" t="s">
        <v>7049</v>
      </c>
      <c r="F1280" s="9" t="str">
        <f t="shared" si="24"/>
        <v>Natelia Dalgai</v>
      </c>
      <c r="G1280" s="9" t="s">
        <v>544</v>
      </c>
      <c r="H1280" s="10">
        <v>6029387050</v>
      </c>
      <c r="I1280" s="9" t="s">
        <v>1202</v>
      </c>
      <c r="J1280" s="9" t="s">
        <v>1203</v>
      </c>
      <c r="K1280" s="9" t="s">
        <v>129</v>
      </c>
      <c r="L1280" s="11">
        <v>85022</v>
      </c>
    </row>
    <row r="1281" spans="1:12" ht="14" x14ac:dyDescent="0.3">
      <c r="A1281" s="9" t="s">
        <v>1201</v>
      </c>
      <c r="B1281" s="9" t="s">
        <v>7050</v>
      </c>
      <c r="C1281" s="9" t="s">
        <v>4432</v>
      </c>
      <c r="D1281" s="9" t="s">
        <v>5031</v>
      </c>
      <c r="E1281" s="9" t="s">
        <v>7051</v>
      </c>
      <c r="F1281" s="9" t="str">
        <f t="shared" si="24"/>
        <v>Christina Rawls</v>
      </c>
      <c r="G1281" s="9" t="s">
        <v>544</v>
      </c>
      <c r="H1281" s="10">
        <v>4807336977</v>
      </c>
      <c r="I1281" s="9" t="s">
        <v>1204</v>
      </c>
      <c r="J1281" s="9" t="s">
        <v>1205</v>
      </c>
      <c r="K1281" s="9" t="s">
        <v>320</v>
      </c>
      <c r="L1281" s="11">
        <v>85203</v>
      </c>
    </row>
    <row r="1282" spans="1:12" ht="14" x14ac:dyDescent="0.3">
      <c r="A1282" s="9" t="s">
        <v>1201</v>
      </c>
      <c r="B1282" s="9" t="s">
        <v>7052</v>
      </c>
      <c r="C1282" s="9" t="s">
        <v>4432</v>
      </c>
      <c r="D1282" s="9" t="s">
        <v>7053</v>
      </c>
      <c r="E1282" s="9" t="s">
        <v>5845</v>
      </c>
      <c r="F1282" s="9" t="str">
        <f t="shared" si="24"/>
        <v>DeeDee Chavez</v>
      </c>
      <c r="G1282" s="9" t="s">
        <v>544</v>
      </c>
      <c r="H1282" s="10">
        <v>4806333737</v>
      </c>
      <c r="I1282" s="9" t="s">
        <v>1206</v>
      </c>
      <c r="J1282" s="9" t="s">
        <v>1207</v>
      </c>
      <c r="K1282" s="9" t="s">
        <v>403</v>
      </c>
      <c r="L1282" s="11">
        <v>85234</v>
      </c>
    </row>
    <row r="1283" spans="1:12" ht="12.65" customHeight="1" x14ac:dyDescent="0.3">
      <c r="A1283" s="9" t="s">
        <v>1201</v>
      </c>
      <c r="B1283" s="9" t="s">
        <v>7054</v>
      </c>
      <c r="C1283" s="9" t="s">
        <v>4432</v>
      </c>
      <c r="D1283" s="9" t="s">
        <v>4888</v>
      </c>
      <c r="E1283" s="9" t="s">
        <v>5999</v>
      </c>
      <c r="F1283" s="9" t="str">
        <f t="shared" si="24"/>
        <v>Amber Arnold</v>
      </c>
      <c r="G1283" s="9" t="s">
        <v>297</v>
      </c>
      <c r="H1283" s="10">
        <v>6024936941</v>
      </c>
      <c r="I1283" s="9" t="s">
        <v>1208</v>
      </c>
      <c r="J1283" s="9" t="s">
        <v>1209</v>
      </c>
      <c r="K1283" s="9" t="s">
        <v>129</v>
      </c>
      <c r="L1283" s="11">
        <v>85032</v>
      </c>
    </row>
    <row r="1284" spans="1:12" ht="12.65" customHeight="1" x14ac:dyDescent="0.3">
      <c r="A1284" s="9" t="s">
        <v>1201</v>
      </c>
      <c r="B1284" s="9" t="s">
        <v>7055</v>
      </c>
      <c r="C1284" s="9" t="s">
        <v>4432</v>
      </c>
      <c r="D1284" s="9" t="s">
        <v>7056</v>
      </c>
      <c r="E1284" s="9" t="s">
        <v>7057</v>
      </c>
      <c r="F1284" s="9" t="str">
        <f t="shared" si="24"/>
        <v>Sue Gibbs</v>
      </c>
      <c r="G1284" s="9" t="s">
        <v>297</v>
      </c>
      <c r="H1284" s="10">
        <v>6238259840</v>
      </c>
      <c r="I1284" s="9" t="s">
        <v>7058</v>
      </c>
      <c r="J1284" s="9" t="s">
        <v>7059</v>
      </c>
      <c r="K1284" s="9" t="s">
        <v>307</v>
      </c>
      <c r="L1284" s="11">
        <v>85382</v>
      </c>
    </row>
    <row r="1285" spans="1:12" ht="12.65" customHeight="1" x14ac:dyDescent="0.3">
      <c r="A1285" s="9" t="s">
        <v>1201</v>
      </c>
      <c r="B1285" s="9" t="s">
        <v>7060</v>
      </c>
      <c r="C1285" s="9" t="s">
        <v>4432</v>
      </c>
      <c r="D1285" s="9" t="s">
        <v>7061</v>
      </c>
      <c r="E1285" s="9" t="s">
        <v>7062</v>
      </c>
      <c r="F1285" s="9" t="str">
        <f t="shared" si="24"/>
        <v>Roya Mohammadzadeh</v>
      </c>
      <c r="G1285" s="9" t="s">
        <v>544</v>
      </c>
      <c r="H1285" s="10">
        <v>6235720080</v>
      </c>
      <c r="I1285" s="9" t="s">
        <v>1210</v>
      </c>
      <c r="J1285" s="9" t="s">
        <v>7063</v>
      </c>
      <c r="K1285" s="9" t="s">
        <v>301</v>
      </c>
      <c r="L1285" s="11">
        <v>85302</v>
      </c>
    </row>
    <row r="1286" spans="1:12" ht="12.65" customHeight="1" x14ac:dyDescent="0.3">
      <c r="A1286" s="9" t="s">
        <v>1201</v>
      </c>
      <c r="B1286" s="9" t="s">
        <v>7064</v>
      </c>
      <c r="C1286" s="9" t="s">
        <v>4432</v>
      </c>
      <c r="D1286" s="9" t="s">
        <v>4698</v>
      </c>
      <c r="E1286" s="9" t="s">
        <v>7065</v>
      </c>
      <c r="F1286" s="9" t="str">
        <f t="shared" si="24"/>
        <v>Ashley Teague</v>
      </c>
      <c r="G1286" s="9" t="s">
        <v>297</v>
      </c>
      <c r="H1286" s="10">
        <v>4808207111</v>
      </c>
      <c r="I1286" s="9" t="s">
        <v>1211</v>
      </c>
      <c r="J1286" s="9" t="s">
        <v>1212</v>
      </c>
      <c r="K1286" s="9" t="s">
        <v>401</v>
      </c>
      <c r="L1286" s="11">
        <v>85224</v>
      </c>
    </row>
    <row r="1287" spans="1:12" ht="12.65" customHeight="1" x14ac:dyDescent="0.3">
      <c r="A1287" s="9" t="s">
        <v>1201</v>
      </c>
      <c r="B1287" s="9" t="s">
        <v>7066</v>
      </c>
      <c r="C1287" s="9" t="s">
        <v>4432</v>
      </c>
      <c r="D1287" s="9" t="s">
        <v>4888</v>
      </c>
      <c r="E1287" s="9" t="s">
        <v>7067</v>
      </c>
      <c r="F1287" s="9" t="str">
        <f t="shared" ref="F1287:F1350" si="25">D1287&amp;" "&amp;E1287</f>
        <v>Amber Power</v>
      </c>
      <c r="G1287" s="9" t="s">
        <v>836</v>
      </c>
      <c r="H1287" s="10">
        <v>6025041510</v>
      </c>
      <c r="I1287" s="9" t="s">
        <v>1213</v>
      </c>
      <c r="J1287" s="9" t="s">
        <v>1214</v>
      </c>
      <c r="K1287" s="9" t="s">
        <v>301</v>
      </c>
      <c r="L1287" s="11">
        <v>85308</v>
      </c>
    </row>
    <row r="1288" spans="1:12" ht="12.65" customHeight="1" x14ac:dyDescent="0.3">
      <c r="A1288" s="9" t="s">
        <v>1201</v>
      </c>
      <c r="B1288" s="9" t="s">
        <v>7068</v>
      </c>
      <c r="C1288" s="9" t="s">
        <v>4432</v>
      </c>
      <c r="D1288" s="9" t="s">
        <v>7069</v>
      </c>
      <c r="E1288" s="9" t="s">
        <v>7070</v>
      </c>
      <c r="F1288" s="9" t="str">
        <f t="shared" si="25"/>
        <v>Ericka Mercado</v>
      </c>
      <c r="G1288" s="9" t="s">
        <v>297</v>
      </c>
      <c r="H1288" s="10">
        <v>6235362900</v>
      </c>
      <c r="I1288" s="9" t="s">
        <v>1215</v>
      </c>
      <c r="J1288" s="9" t="s">
        <v>1216</v>
      </c>
      <c r="K1288" s="9" t="s">
        <v>635</v>
      </c>
      <c r="L1288" s="11">
        <v>85395</v>
      </c>
    </row>
    <row r="1289" spans="1:12" ht="12.65" customHeight="1" x14ac:dyDescent="0.3">
      <c r="A1289" s="9" t="s">
        <v>1201</v>
      </c>
      <c r="B1289" s="9" t="s">
        <v>7071</v>
      </c>
      <c r="C1289" s="9" t="s">
        <v>4432</v>
      </c>
      <c r="D1289" s="9" t="s">
        <v>7072</v>
      </c>
      <c r="E1289" s="9" t="s">
        <v>7073</v>
      </c>
      <c r="F1289" s="9" t="str">
        <f t="shared" si="25"/>
        <v>Caitlyn Willicombe</v>
      </c>
      <c r="G1289" s="9" t="s">
        <v>544</v>
      </c>
      <c r="H1289" s="10">
        <v>6029384125</v>
      </c>
      <c r="I1289" s="9" t="s">
        <v>1217</v>
      </c>
      <c r="J1289" s="9" t="s">
        <v>1218</v>
      </c>
      <c r="K1289" s="9" t="s">
        <v>301</v>
      </c>
      <c r="L1289" s="11">
        <v>85306</v>
      </c>
    </row>
    <row r="1290" spans="1:12" ht="12.65" customHeight="1" x14ac:dyDescent="0.3">
      <c r="A1290" s="9" t="s">
        <v>1201</v>
      </c>
      <c r="B1290" s="9" t="s">
        <v>7074</v>
      </c>
      <c r="C1290" s="9" t="s">
        <v>4432</v>
      </c>
      <c r="D1290" s="9" t="s">
        <v>7075</v>
      </c>
      <c r="E1290" s="9" t="s">
        <v>7076</v>
      </c>
      <c r="F1290" s="9" t="str">
        <f t="shared" si="25"/>
        <v>Jeanette Jepsen</v>
      </c>
      <c r="G1290" s="9" t="s">
        <v>297</v>
      </c>
      <c r="H1290" s="10">
        <v>6024370404</v>
      </c>
      <c r="I1290" s="9" t="s">
        <v>1219</v>
      </c>
      <c r="J1290" s="9" t="s">
        <v>1220</v>
      </c>
      <c r="K1290" s="9" t="s">
        <v>129</v>
      </c>
      <c r="L1290" s="11">
        <v>85040</v>
      </c>
    </row>
    <row r="1291" spans="1:12" ht="12.65" customHeight="1" x14ac:dyDescent="0.3">
      <c r="A1291" s="9" t="s">
        <v>1201</v>
      </c>
      <c r="B1291" s="9" t="s">
        <v>7077</v>
      </c>
      <c r="C1291" s="9" t="s">
        <v>4432</v>
      </c>
      <c r="D1291" s="9" t="s">
        <v>4544</v>
      </c>
      <c r="E1291" s="9" t="s">
        <v>7078</v>
      </c>
      <c r="F1291" s="9" t="str">
        <f t="shared" si="25"/>
        <v>Amanda Gryzkewicz</v>
      </c>
      <c r="G1291" s="9" t="s">
        <v>297</v>
      </c>
      <c r="H1291" s="10">
        <v>6236916705</v>
      </c>
      <c r="I1291" s="9" t="s">
        <v>1221</v>
      </c>
      <c r="J1291" s="9" t="s">
        <v>1222</v>
      </c>
      <c r="K1291" s="9" t="s">
        <v>129</v>
      </c>
      <c r="L1291" s="11">
        <v>85043</v>
      </c>
    </row>
    <row r="1292" spans="1:12" ht="12.65" customHeight="1" x14ac:dyDescent="0.3">
      <c r="A1292" s="9" t="s">
        <v>1201</v>
      </c>
      <c r="B1292" s="9" t="s">
        <v>7079</v>
      </c>
      <c r="C1292" s="9" t="s">
        <v>4432</v>
      </c>
      <c r="D1292" s="9" t="s">
        <v>4565</v>
      </c>
      <c r="E1292" s="9" t="s">
        <v>7080</v>
      </c>
      <c r="F1292" s="9" t="str">
        <f t="shared" si="25"/>
        <v>Karen McDermott</v>
      </c>
      <c r="G1292" s="9" t="s">
        <v>297</v>
      </c>
      <c r="H1292" s="10">
        <v>4807040536</v>
      </c>
      <c r="I1292" s="9" t="s">
        <v>1223</v>
      </c>
      <c r="J1292" s="9" t="s">
        <v>7081</v>
      </c>
      <c r="K1292" s="9" t="s">
        <v>129</v>
      </c>
      <c r="L1292" s="11">
        <v>85044</v>
      </c>
    </row>
    <row r="1293" spans="1:12" ht="12.65" customHeight="1" x14ac:dyDescent="0.3">
      <c r="A1293" s="9" t="s">
        <v>1201</v>
      </c>
      <c r="B1293" s="9" t="s">
        <v>7082</v>
      </c>
      <c r="C1293" s="9" t="s">
        <v>4432</v>
      </c>
      <c r="D1293" s="9" t="s">
        <v>7083</v>
      </c>
      <c r="E1293" s="9" t="s">
        <v>7084</v>
      </c>
      <c r="F1293" s="9" t="str">
        <f t="shared" si="25"/>
        <v>Jaimie Otterson</v>
      </c>
      <c r="G1293" s="9" t="s">
        <v>297</v>
      </c>
      <c r="H1293" s="10">
        <v>4806320531</v>
      </c>
      <c r="I1293" s="9" t="s">
        <v>1224</v>
      </c>
      <c r="J1293" s="9" t="s">
        <v>1225</v>
      </c>
      <c r="K1293" s="9" t="s">
        <v>129</v>
      </c>
      <c r="L1293" s="11">
        <v>85234</v>
      </c>
    </row>
    <row r="1294" spans="1:12" ht="12.65" customHeight="1" x14ac:dyDescent="0.3">
      <c r="A1294" s="9" t="s">
        <v>1201</v>
      </c>
      <c r="B1294" s="9" t="s">
        <v>7085</v>
      </c>
      <c r="C1294" s="9" t="s">
        <v>4432</v>
      </c>
      <c r="D1294" s="9" t="s">
        <v>7086</v>
      </c>
      <c r="E1294" s="9" t="s">
        <v>7087</v>
      </c>
      <c r="F1294" s="9" t="str">
        <f t="shared" si="25"/>
        <v>Genesis Murello</v>
      </c>
      <c r="G1294" s="9" t="s">
        <v>297</v>
      </c>
      <c r="H1294" s="10">
        <v>4808406095</v>
      </c>
      <c r="I1294" s="9" t="s">
        <v>1226</v>
      </c>
      <c r="J1294" s="9" t="s">
        <v>1227</v>
      </c>
      <c r="K1294" s="9" t="s">
        <v>420</v>
      </c>
      <c r="L1294" s="11">
        <v>85142</v>
      </c>
    </row>
    <row r="1295" spans="1:12" ht="12.65" customHeight="1" x14ac:dyDescent="0.3">
      <c r="A1295" s="9" t="s">
        <v>1201</v>
      </c>
      <c r="B1295" s="9" t="s">
        <v>7088</v>
      </c>
      <c r="C1295" s="9" t="s">
        <v>4432</v>
      </c>
      <c r="D1295" s="9" t="s">
        <v>7089</v>
      </c>
      <c r="E1295" s="9" t="s">
        <v>7090</v>
      </c>
      <c r="F1295" s="9" t="str">
        <f t="shared" si="25"/>
        <v>Jen Westcott</v>
      </c>
      <c r="G1295" s="9" t="s">
        <v>297</v>
      </c>
      <c r="H1295" s="10">
        <v>6234658644</v>
      </c>
      <c r="I1295" s="9" t="s">
        <v>1228</v>
      </c>
      <c r="J1295" s="9" t="s">
        <v>1229</v>
      </c>
      <c r="K1295" s="9" t="s">
        <v>1230</v>
      </c>
      <c r="L1295" s="11">
        <v>85086</v>
      </c>
    </row>
    <row r="1296" spans="1:12" ht="12.65" customHeight="1" x14ac:dyDescent="0.3">
      <c r="A1296" s="9" t="s">
        <v>1201</v>
      </c>
      <c r="B1296" s="9" t="s">
        <v>7091</v>
      </c>
      <c r="C1296" s="9" t="s">
        <v>4432</v>
      </c>
      <c r="D1296" s="9" t="s">
        <v>6775</v>
      </c>
      <c r="E1296" s="9" t="s">
        <v>7092</v>
      </c>
      <c r="F1296" s="9" t="str">
        <f t="shared" si="25"/>
        <v>Megan Bryngelson</v>
      </c>
      <c r="G1296" s="9" t="s">
        <v>297</v>
      </c>
      <c r="H1296" s="10">
        <v>4807829119</v>
      </c>
      <c r="I1296" s="9" t="s">
        <v>1231</v>
      </c>
      <c r="J1296" s="9" t="s">
        <v>1232</v>
      </c>
      <c r="K1296" s="9" t="s">
        <v>403</v>
      </c>
      <c r="L1296" s="11">
        <v>85233</v>
      </c>
    </row>
    <row r="1297" spans="1:12" ht="12.65" customHeight="1" x14ac:dyDescent="0.3">
      <c r="A1297" s="9" t="s">
        <v>1201</v>
      </c>
      <c r="B1297" s="9" t="s">
        <v>7093</v>
      </c>
      <c r="C1297" s="9" t="s">
        <v>4432</v>
      </c>
      <c r="D1297" s="9" t="s">
        <v>6594</v>
      </c>
      <c r="E1297" s="9" t="s">
        <v>7094</v>
      </c>
      <c r="F1297" s="9" t="str">
        <f t="shared" si="25"/>
        <v>Rachel Gunsten</v>
      </c>
      <c r="G1297" s="9" t="s">
        <v>297</v>
      </c>
      <c r="H1297" s="10">
        <v>4808574084</v>
      </c>
      <c r="I1297" s="9" t="s">
        <v>1233</v>
      </c>
      <c r="J1297" s="9" t="s">
        <v>1234</v>
      </c>
      <c r="K1297" s="9" t="s">
        <v>401</v>
      </c>
      <c r="L1297" s="11">
        <v>85286</v>
      </c>
    </row>
    <row r="1298" spans="1:12" ht="12.65" customHeight="1" x14ac:dyDescent="0.3">
      <c r="A1298" s="9" t="s">
        <v>1201</v>
      </c>
      <c r="B1298" s="9" t="s">
        <v>7095</v>
      </c>
      <c r="C1298" s="9" t="s">
        <v>4432</v>
      </c>
      <c r="D1298" s="9" t="s">
        <v>6059</v>
      </c>
      <c r="E1298" s="9" t="s">
        <v>7096</v>
      </c>
      <c r="F1298" s="9" t="str">
        <f t="shared" si="25"/>
        <v>Shannon Harrison</v>
      </c>
      <c r="G1298" s="9" t="s">
        <v>297</v>
      </c>
      <c r="H1298" s="10">
        <v>4808386700</v>
      </c>
      <c r="I1298" s="9" t="s">
        <v>1235</v>
      </c>
      <c r="J1298" s="9" t="s">
        <v>7097</v>
      </c>
      <c r="K1298" s="9" t="s">
        <v>401</v>
      </c>
      <c r="L1298" s="11">
        <v>85226</v>
      </c>
    </row>
    <row r="1299" spans="1:12" ht="12.65" customHeight="1" x14ac:dyDescent="0.3">
      <c r="A1299" s="9" t="s">
        <v>1201</v>
      </c>
      <c r="B1299" s="9" t="s">
        <v>7098</v>
      </c>
      <c r="C1299" s="9" t="s">
        <v>4432</v>
      </c>
      <c r="D1299" s="9" t="s">
        <v>5738</v>
      </c>
      <c r="E1299" s="9" t="s">
        <v>7099</v>
      </c>
      <c r="F1299" s="9" t="str">
        <f t="shared" si="25"/>
        <v>Aimee Franzen</v>
      </c>
      <c r="G1299" s="9" t="s">
        <v>1236</v>
      </c>
      <c r="H1299" s="10">
        <v>6235568430</v>
      </c>
      <c r="I1299" s="9" t="s">
        <v>1237</v>
      </c>
      <c r="J1299" s="9" t="s">
        <v>1238</v>
      </c>
      <c r="K1299" s="9" t="s">
        <v>424</v>
      </c>
      <c r="L1299" s="11">
        <v>85374</v>
      </c>
    </row>
    <row r="1300" spans="1:12" ht="12.65" customHeight="1" x14ac:dyDescent="0.3">
      <c r="A1300" s="9" t="s">
        <v>1201</v>
      </c>
      <c r="B1300" s="9" t="s">
        <v>7100</v>
      </c>
      <c r="C1300" s="9" t="s">
        <v>4432</v>
      </c>
      <c r="D1300" s="9" t="s">
        <v>5819</v>
      </c>
      <c r="E1300" s="9" t="s">
        <v>7101</v>
      </c>
      <c r="F1300" s="9" t="str">
        <f t="shared" si="25"/>
        <v>Julie Biddle</v>
      </c>
      <c r="G1300" s="9" t="s">
        <v>297</v>
      </c>
      <c r="H1300" s="10">
        <v>6235875640</v>
      </c>
      <c r="I1300" s="9" t="s">
        <v>7102</v>
      </c>
      <c r="J1300" s="9" t="s">
        <v>7103</v>
      </c>
      <c r="K1300" s="9" t="s">
        <v>129</v>
      </c>
      <c r="L1300" s="11">
        <v>85085</v>
      </c>
    </row>
    <row r="1301" spans="1:12" ht="12.65" customHeight="1" x14ac:dyDescent="0.3">
      <c r="A1301" s="9" t="s">
        <v>1201</v>
      </c>
      <c r="B1301" s="9" t="s">
        <v>7104</v>
      </c>
      <c r="C1301" s="9" t="s">
        <v>4432</v>
      </c>
      <c r="D1301" s="9" t="s">
        <v>6349</v>
      </c>
      <c r="E1301" s="9" t="s">
        <v>7105</v>
      </c>
      <c r="F1301" s="9" t="str">
        <f t="shared" si="25"/>
        <v>Shawna Barrett</v>
      </c>
      <c r="G1301" s="9" t="s">
        <v>297</v>
      </c>
      <c r="H1301" s="10">
        <v>6029561020</v>
      </c>
      <c r="I1301" s="9" t="s">
        <v>7106</v>
      </c>
      <c r="J1301" s="9" t="s">
        <v>7107</v>
      </c>
      <c r="K1301" s="9" t="s">
        <v>129</v>
      </c>
      <c r="L1301" s="11">
        <v>85018</v>
      </c>
    </row>
    <row r="1302" spans="1:12" ht="12.65" customHeight="1" x14ac:dyDescent="0.3">
      <c r="A1302" s="9" t="s">
        <v>1412</v>
      </c>
      <c r="B1302" s="9" t="s">
        <v>7108</v>
      </c>
      <c r="C1302" s="9" t="s">
        <v>4432</v>
      </c>
      <c r="D1302" s="9" t="s">
        <v>4452</v>
      </c>
      <c r="E1302" s="9" t="s">
        <v>4453</v>
      </c>
      <c r="F1302" s="9" t="str">
        <f t="shared" si="25"/>
        <v>Jenell Jones</v>
      </c>
      <c r="G1302" s="9" t="s">
        <v>480</v>
      </c>
      <c r="H1302" s="10">
        <v>4803999407</v>
      </c>
      <c r="I1302" s="9" t="s">
        <v>1413</v>
      </c>
      <c r="J1302" s="9" t="s">
        <v>1414</v>
      </c>
      <c r="K1302" s="9" t="s">
        <v>129</v>
      </c>
      <c r="L1302" s="11">
        <v>85033</v>
      </c>
    </row>
    <row r="1303" spans="1:12" ht="12.65" customHeight="1" x14ac:dyDescent="0.3">
      <c r="A1303" s="9" t="s">
        <v>274</v>
      </c>
      <c r="B1303" s="9" t="s">
        <v>275</v>
      </c>
      <c r="C1303" s="9" t="s">
        <v>4432</v>
      </c>
      <c r="D1303" s="9" t="s">
        <v>4540</v>
      </c>
      <c r="E1303" s="9" t="s">
        <v>7109</v>
      </c>
      <c r="F1303" s="9" t="str">
        <f t="shared" si="25"/>
        <v>Debra Kase</v>
      </c>
      <c r="G1303" s="9" t="s">
        <v>276</v>
      </c>
      <c r="H1303" s="10">
        <v>5205331458</v>
      </c>
      <c r="I1303" s="9" t="s">
        <v>277</v>
      </c>
      <c r="J1303" s="9" t="s">
        <v>278</v>
      </c>
      <c r="K1303" s="9" t="s">
        <v>279</v>
      </c>
      <c r="L1303" s="11">
        <v>85613</v>
      </c>
    </row>
    <row r="1304" spans="1:12" ht="12.65" customHeight="1" x14ac:dyDescent="0.3">
      <c r="A1304" s="9" t="s">
        <v>274</v>
      </c>
      <c r="B1304" s="9" t="s">
        <v>280</v>
      </c>
      <c r="C1304" s="9" t="s">
        <v>4432</v>
      </c>
      <c r="D1304" s="9" t="s">
        <v>4540</v>
      </c>
      <c r="E1304" s="9" t="s">
        <v>7109</v>
      </c>
      <c r="F1304" s="9" t="str">
        <f t="shared" si="25"/>
        <v>Debra Kase</v>
      </c>
      <c r="G1304" s="9" t="s">
        <v>276</v>
      </c>
      <c r="H1304" s="10">
        <v>5205331458</v>
      </c>
      <c r="I1304" s="9" t="s">
        <v>277</v>
      </c>
      <c r="J1304" s="9" t="s">
        <v>281</v>
      </c>
      <c r="K1304" s="9" t="s">
        <v>279</v>
      </c>
      <c r="L1304" s="11">
        <v>85613</v>
      </c>
    </row>
    <row r="1305" spans="1:12" ht="12.65" customHeight="1" x14ac:dyDescent="0.3">
      <c r="A1305" s="9" t="s">
        <v>274</v>
      </c>
      <c r="B1305" s="9" t="s">
        <v>282</v>
      </c>
      <c r="C1305" s="9" t="s">
        <v>4432</v>
      </c>
      <c r="D1305" s="9" t="s">
        <v>4540</v>
      </c>
      <c r="E1305" s="9" t="s">
        <v>7109</v>
      </c>
      <c r="F1305" s="9" t="str">
        <f t="shared" si="25"/>
        <v>Debra Kase</v>
      </c>
      <c r="G1305" s="9" t="s">
        <v>276</v>
      </c>
      <c r="H1305" s="10">
        <v>5205331458</v>
      </c>
      <c r="I1305" s="9" t="s">
        <v>277</v>
      </c>
      <c r="J1305" s="9" t="s">
        <v>283</v>
      </c>
      <c r="K1305" s="9" t="s">
        <v>284</v>
      </c>
      <c r="L1305" s="11">
        <v>85613</v>
      </c>
    </row>
    <row r="1306" spans="1:12" ht="12.65" customHeight="1" x14ac:dyDescent="0.3">
      <c r="A1306" s="9" t="s">
        <v>746</v>
      </c>
      <c r="B1306" s="9" t="s">
        <v>747</v>
      </c>
      <c r="C1306" s="9" t="s">
        <v>4432</v>
      </c>
      <c r="D1306" s="9" t="s">
        <v>7110</v>
      </c>
      <c r="E1306" s="9" t="s">
        <v>7111</v>
      </c>
      <c r="F1306" s="9" t="str">
        <f t="shared" si="25"/>
        <v>Arpasinee Somanandana</v>
      </c>
      <c r="G1306" s="9" t="s">
        <v>297</v>
      </c>
      <c r="H1306" s="10">
        <v>5205082901</v>
      </c>
      <c r="I1306" s="9" t="s">
        <v>748</v>
      </c>
      <c r="J1306" s="9" t="s">
        <v>7112</v>
      </c>
      <c r="K1306" s="9" t="s">
        <v>191</v>
      </c>
      <c r="L1306" s="11">
        <v>85635</v>
      </c>
    </row>
    <row r="1307" spans="1:12" ht="12.65" customHeight="1" x14ac:dyDescent="0.3">
      <c r="A1307" s="9" t="s">
        <v>4322</v>
      </c>
      <c r="B1307" s="9" t="s">
        <v>4333</v>
      </c>
      <c r="C1307" s="9" t="s">
        <v>4433</v>
      </c>
      <c r="D1307" s="9" t="s">
        <v>5819</v>
      </c>
      <c r="E1307" s="9" t="s">
        <v>4739</v>
      </c>
      <c r="F1307" s="9" t="str">
        <f t="shared" si="25"/>
        <v>Julie Ramirez</v>
      </c>
      <c r="G1307" s="9" t="s">
        <v>2584</v>
      </c>
      <c r="H1307" s="10">
        <v>6234785042</v>
      </c>
      <c r="I1307" s="9" t="s">
        <v>4336</v>
      </c>
      <c r="J1307" s="9" t="s">
        <v>4337</v>
      </c>
      <c r="K1307" s="9" t="s">
        <v>340</v>
      </c>
      <c r="L1307" s="11" t="s">
        <v>1580</v>
      </c>
    </row>
    <row r="1308" spans="1:12" ht="12.65" customHeight="1" x14ac:dyDescent="0.3">
      <c r="A1308" s="9" t="s">
        <v>4322</v>
      </c>
      <c r="B1308" s="9" t="s">
        <v>4328</v>
      </c>
      <c r="C1308" s="9" t="s">
        <v>4433</v>
      </c>
      <c r="D1308" s="9" t="s">
        <v>7113</v>
      </c>
      <c r="E1308" s="9" t="s">
        <v>7114</v>
      </c>
      <c r="F1308" s="9" t="str">
        <f t="shared" si="25"/>
        <v>Marlenne Pineda</v>
      </c>
      <c r="G1308" s="9" t="s">
        <v>2584</v>
      </c>
      <c r="H1308" s="10">
        <v>6234785122</v>
      </c>
      <c r="I1308" s="9" t="s">
        <v>4331</v>
      </c>
      <c r="J1308" s="9" t="s">
        <v>4332</v>
      </c>
      <c r="K1308" s="9" t="s">
        <v>340</v>
      </c>
      <c r="L1308" s="11" t="s">
        <v>1580</v>
      </c>
    </row>
    <row r="1309" spans="1:12" ht="12.65" customHeight="1" x14ac:dyDescent="0.3">
      <c r="A1309" s="9" t="s">
        <v>4322</v>
      </c>
      <c r="B1309" s="9" t="s">
        <v>4323</v>
      </c>
      <c r="C1309" s="9" t="s">
        <v>4433</v>
      </c>
      <c r="D1309" s="9" t="s">
        <v>5026</v>
      </c>
      <c r="E1309" s="9" t="s">
        <v>7115</v>
      </c>
      <c r="F1309" s="9" t="str">
        <f t="shared" si="25"/>
        <v>Leslie Matta</v>
      </c>
      <c r="G1309" s="9" t="s">
        <v>2584</v>
      </c>
      <c r="H1309" s="10">
        <v>6234747033</v>
      </c>
      <c r="I1309" s="9" t="s">
        <v>4326</v>
      </c>
      <c r="J1309" s="9" t="s">
        <v>4327</v>
      </c>
      <c r="K1309" s="9" t="s">
        <v>340</v>
      </c>
      <c r="L1309" s="11" t="s">
        <v>1580</v>
      </c>
    </row>
    <row r="1310" spans="1:12" ht="12.65" customHeight="1" x14ac:dyDescent="0.3">
      <c r="A1310" s="9" t="s">
        <v>1290</v>
      </c>
      <c r="B1310" s="9" t="s">
        <v>1291</v>
      </c>
      <c r="C1310" s="9" t="s">
        <v>4432</v>
      </c>
      <c r="D1310" s="9" t="s">
        <v>6395</v>
      </c>
      <c r="E1310" s="9" t="s">
        <v>6396</v>
      </c>
      <c r="F1310" s="9" t="str">
        <f t="shared" si="25"/>
        <v>Stacey McGuire</v>
      </c>
      <c r="G1310" s="9" t="s">
        <v>475</v>
      </c>
      <c r="H1310" s="10">
        <v>6237728087</v>
      </c>
      <c r="I1310" s="9" t="s">
        <v>7116</v>
      </c>
      <c r="J1310" s="9" t="s">
        <v>1292</v>
      </c>
      <c r="K1310" s="9" t="s">
        <v>301</v>
      </c>
      <c r="L1310" s="11">
        <v>85305</v>
      </c>
    </row>
    <row r="1311" spans="1:12" ht="12.65" customHeight="1" x14ac:dyDescent="0.3">
      <c r="A1311" s="9" t="s">
        <v>7117</v>
      </c>
      <c r="B1311" s="9" t="s">
        <v>7118</v>
      </c>
      <c r="C1311" s="9" t="s">
        <v>4436</v>
      </c>
      <c r="D1311" s="9" t="s">
        <v>7119</v>
      </c>
      <c r="E1311" s="9" t="s">
        <v>4723</v>
      </c>
      <c r="F1311" s="9" t="str">
        <f t="shared" si="25"/>
        <v>Shandeen Gomez</v>
      </c>
      <c r="G1311" s="9" t="s">
        <v>297</v>
      </c>
      <c r="H1311" s="10">
        <v>6236800398</v>
      </c>
      <c r="I1311" s="9" t="s">
        <v>7120</v>
      </c>
      <c r="J1311" s="9" t="s">
        <v>7121</v>
      </c>
      <c r="K1311" s="9" t="s">
        <v>129</v>
      </c>
      <c r="L1311" s="11">
        <v>85009</v>
      </c>
    </row>
    <row r="1312" spans="1:12" ht="12.65" customHeight="1" x14ac:dyDescent="0.3">
      <c r="A1312" s="9" t="s">
        <v>7117</v>
      </c>
      <c r="B1312" s="9" t="s">
        <v>7122</v>
      </c>
      <c r="C1312" s="9" t="s">
        <v>4432</v>
      </c>
      <c r="D1312" s="9" t="s">
        <v>7119</v>
      </c>
      <c r="E1312" s="9" t="s">
        <v>4723</v>
      </c>
      <c r="F1312" s="9" t="str">
        <f t="shared" si="25"/>
        <v>Shandeen Gomez</v>
      </c>
      <c r="G1312" s="9" t="s">
        <v>297</v>
      </c>
      <c r="H1312" s="10">
        <v>6023535321</v>
      </c>
      <c r="I1312" s="9" t="s">
        <v>7120</v>
      </c>
      <c r="J1312" s="9" t="s">
        <v>7121</v>
      </c>
      <c r="K1312" s="9" t="s">
        <v>129</v>
      </c>
      <c r="L1312" s="11">
        <v>85009</v>
      </c>
    </row>
    <row r="1313" spans="1:12" ht="12.65" customHeight="1" x14ac:dyDescent="0.3">
      <c r="A1313" s="9" t="s">
        <v>485</v>
      </c>
      <c r="B1313" s="9" t="s">
        <v>486</v>
      </c>
      <c r="C1313" s="9" t="s">
        <v>4432</v>
      </c>
      <c r="D1313" s="9" t="s">
        <v>5752</v>
      </c>
      <c r="E1313" s="9" t="s">
        <v>5791</v>
      </c>
      <c r="F1313" s="9" t="str">
        <f t="shared" si="25"/>
        <v>Kelly McCready</v>
      </c>
      <c r="G1313" s="9" t="s">
        <v>470</v>
      </c>
      <c r="H1313" s="10">
        <v>9286362717</v>
      </c>
      <c r="I1313" s="9" t="s">
        <v>471</v>
      </c>
      <c r="J1313" s="9" t="s">
        <v>7123</v>
      </c>
      <c r="K1313" s="9" t="s">
        <v>129</v>
      </c>
      <c r="L1313" s="11">
        <v>85017</v>
      </c>
    </row>
    <row r="1314" spans="1:12" ht="12.65" customHeight="1" x14ac:dyDescent="0.3">
      <c r="A1314" s="9" t="s">
        <v>485</v>
      </c>
      <c r="B1314" s="9" t="s">
        <v>487</v>
      </c>
      <c r="C1314" s="9" t="s">
        <v>4432</v>
      </c>
      <c r="D1314" s="9" t="s">
        <v>5752</v>
      </c>
      <c r="E1314" s="9" t="s">
        <v>5791</v>
      </c>
      <c r="F1314" s="9" t="str">
        <f t="shared" si="25"/>
        <v>Kelly McCready</v>
      </c>
      <c r="G1314" s="9" t="s">
        <v>470</v>
      </c>
      <c r="H1314" s="10">
        <v>9286361656</v>
      </c>
      <c r="I1314" s="9" t="s">
        <v>471</v>
      </c>
      <c r="J1314" s="9" t="s">
        <v>488</v>
      </c>
      <c r="K1314" s="9" t="s">
        <v>64</v>
      </c>
      <c r="L1314" s="11">
        <v>86314</v>
      </c>
    </row>
    <row r="1315" spans="1:12" ht="12.65" customHeight="1" x14ac:dyDescent="0.3">
      <c r="A1315" s="9" t="s">
        <v>485</v>
      </c>
      <c r="B1315" s="9" t="s">
        <v>485</v>
      </c>
      <c r="C1315" s="9" t="s">
        <v>4432</v>
      </c>
      <c r="D1315" s="9" t="s">
        <v>5752</v>
      </c>
      <c r="E1315" s="9" t="s">
        <v>5791</v>
      </c>
      <c r="F1315" s="9" t="str">
        <f t="shared" si="25"/>
        <v>Kelly McCready</v>
      </c>
      <c r="G1315" s="9" t="s">
        <v>470</v>
      </c>
      <c r="H1315" s="10">
        <v>9286361656</v>
      </c>
      <c r="I1315" s="9" t="s">
        <v>471</v>
      </c>
      <c r="J1315" s="9" t="s">
        <v>7124</v>
      </c>
      <c r="K1315" s="9" t="s">
        <v>81</v>
      </c>
      <c r="L1315" s="11">
        <v>86323</v>
      </c>
    </row>
    <row r="1316" spans="1:12" ht="12.65" customHeight="1" x14ac:dyDescent="0.3">
      <c r="A1316" s="9" t="s">
        <v>448</v>
      </c>
      <c r="B1316" s="9" t="s">
        <v>448</v>
      </c>
      <c r="C1316" s="9" t="s">
        <v>4432</v>
      </c>
      <c r="D1316" s="9" t="s">
        <v>7125</v>
      </c>
      <c r="E1316" s="9" t="s">
        <v>4729</v>
      </c>
      <c r="F1316" s="9" t="str">
        <f t="shared" si="25"/>
        <v>Ernesto Pacheco</v>
      </c>
      <c r="G1316" s="9" t="s">
        <v>449</v>
      </c>
      <c r="H1316" s="10">
        <v>6235839129</v>
      </c>
      <c r="I1316" s="9" t="s">
        <v>450</v>
      </c>
      <c r="J1316" s="9" t="s">
        <v>451</v>
      </c>
      <c r="K1316" s="9" t="s">
        <v>424</v>
      </c>
      <c r="L1316" s="11">
        <v>85374</v>
      </c>
    </row>
    <row r="1317" spans="1:12" ht="12.65" customHeight="1" x14ac:dyDescent="0.3">
      <c r="A1317" s="9" t="s">
        <v>1542</v>
      </c>
      <c r="B1317" s="9" t="s">
        <v>1543</v>
      </c>
      <c r="C1317" s="9" t="s">
        <v>4432</v>
      </c>
      <c r="D1317" s="9" t="s">
        <v>4669</v>
      </c>
      <c r="E1317" s="9" t="s">
        <v>7126</v>
      </c>
      <c r="F1317" s="9" t="str">
        <f t="shared" si="25"/>
        <v>Lucia Sisterna</v>
      </c>
      <c r="G1317" s="9" t="s">
        <v>2593</v>
      </c>
      <c r="H1317" s="10">
        <v>6025175554</v>
      </c>
      <c r="I1317" s="9" t="s">
        <v>7127</v>
      </c>
      <c r="J1317" s="9" t="s">
        <v>7128</v>
      </c>
      <c r="K1317" s="9" t="s">
        <v>129</v>
      </c>
      <c r="L1317" s="11">
        <v>85009</v>
      </c>
    </row>
    <row r="1318" spans="1:12" ht="12.65" customHeight="1" x14ac:dyDescent="0.3">
      <c r="A1318" s="9" t="s">
        <v>4408</v>
      </c>
      <c r="B1318" s="9" t="s">
        <v>4409</v>
      </c>
      <c r="C1318" s="9" t="s">
        <v>4433</v>
      </c>
      <c r="D1318" s="9" t="s">
        <v>5589</v>
      </c>
      <c r="E1318" s="9" t="s">
        <v>5590</v>
      </c>
      <c r="F1318" s="9" t="str">
        <f t="shared" si="25"/>
        <v>Cariann Wade</v>
      </c>
      <c r="G1318" s="9" t="s">
        <v>1810</v>
      </c>
      <c r="H1318" s="10">
        <v>6232504570</v>
      </c>
      <c r="I1318" s="9" t="s">
        <v>1812</v>
      </c>
      <c r="J1318" s="9" t="s">
        <v>4412</v>
      </c>
      <c r="K1318" s="9" t="s">
        <v>330</v>
      </c>
      <c r="L1318" s="11" t="s">
        <v>2862</v>
      </c>
    </row>
    <row r="1319" spans="1:12" ht="12.65" customHeight="1" x14ac:dyDescent="0.3">
      <c r="A1319" s="9" t="s">
        <v>676</v>
      </c>
      <c r="B1319" s="9" t="s">
        <v>677</v>
      </c>
      <c r="C1319" s="9" t="s">
        <v>4436</v>
      </c>
      <c r="D1319" s="9" t="s">
        <v>5193</v>
      </c>
      <c r="E1319" s="9" t="s">
        <v>4739</v>
      </c>
      <c r="F1319" s="9" t="str">
        <f t="shared" si="25"/>
        <v>Kristina Ramirez</v>
      </c>
      <c r="G1319" s="9" t="s">
        <v>147</v>
      </c>
      <c r="H1319" s="10">
        <v>9287834706</v>
      </c>
      <c r="I1319" s="9" t="s">
        <v>7129</v>
      </c>
      <c r="J1319" s="9" t="s">
        <v>7130</v>
      </c>
      <c r="K1319" s="9" t="s">
        <v>439</v>
      </c>
      <c r="L1319" s="11">
        <v>85364</v>
      </c>
    </row>
    <row r="1320" spans="1:12" ht="12.65" customHeight="1" x14ac:dyDescent="0.3">
      <c r="A1320" s="9" t="s">
        <v>676</v>
      </c>
      <c r="B1320" s="9" t="s">
        <v>678</v>
      </c>
      <c r="C1320" s="9" t="s">
        <v>4436</v>
      </c>
      <c r="D1320" s="9" t="s">
        <v>4956</v>
      </c>
      <c r="E1320" s="9" t="s">
        <v>6922</v>
      </c>
      <c r="F1320" s="9" t="str">
        <f t="shared" si="25"/>
        <v>Rosalinda Soto</v>
      </c>
      <c r="G1320" s="9" t="s">
        <v>147</v>
      </c>
      <c r="H1320" s="10">
        <v>9286273981</v>
      </c>
      <c r="I1320" s="9" t="s">
        <v>679</v>
      </c>
      <c r="J1320" s="9" t="s">
        <v>680</v>
      </c>
      <c r="K1320" s="9" t="s">
        <v>416</v>
      </c>
      <c r="L1320" s="11">
        <v>85349</v>
      </c>
    </row>
    <row r="1321" spans="1:12" ht="12.65" customHeight="1" x14ac:dyDescent="0.3">
      <c r="A1321" s="9" t="s">
        <v>676</v>
      </c>
      <c r="B1321" s="9" t="s">
        <v>681</v>
      </c>
      <c r="C1321" s="9" t="s">
        <v>4436</v>
      </c>
      <c r="D1321" s="9" t="s">
        <v>4858</v>
      </c>
      <c r="E1321" s="9" t="s">
        <v>5882</v>
      </c>
      <c r="F1321" s="9" t="str">
        <f t="shared" si="25"/>
        <v>Shirley Hall</v>
      </c>
      <c r="G1321" s="9" t="s">
        <v>682</v>
      </c>
      <c r="H1321" s="10">
        <v>9287822130</v>
      </c>
      <c r="I1321" s="9" t="s">
        <v>683</v>
      </c>
      <c r="J1321" s="9" t="s">
        <v>7131</v>
      </c>
      <c r="K1321" s="9" t="s">
        <v>439</v>
      </c>
      <c r="L1321" s="11">
        <v>85364</v>
      </c>
    </row>
    <row r="1322" spans="1:12" ht="12.65" customHeight="1" x14ac:dyDescent="0.3">
      <c r="A1322" s="9" t="s">
        <v>676</v>
      </c>
      <c r="B1322" s="9" t="s">
        <v>684</v>
      </c>
      <c r="C1322" s="9" t="s">
        <v>4436</v>
      </c>
      <c r="D1322" s="9" t="s">
        <v>4899</v>
      </c>
      <c r="E1322" s="9" t="s">
        <v>7132</v>
      </c>
      <c r="F1322" s="9" t="str">
        <f t="shared" si="25"/>
        <v>Michelle Longoria</v>
      </c>
      <c r="G1322" s="9" t="s">
        <v>147</v>
      </c>
      <c r="H1322" s="10">
        <v>9283051652</v>
      </c>
      <c r="I1322" s="9" t="s">
        <v>7133</v>
      </c>
      <c r="J1322" s="9" t="s">
        <v>685</v>
      </c>
      <c r="K1322" s="9" t="s">
        <v>439</v>
      </c>
      <c r="L1322" s="11">
        <v>85365</v>
      </c>
    </row>
    <row r="1323" spans="1:12" ht="12.65" customHeight="1" x14ac:dyDescent="0.3">
      <c r="A1323" s="9" t="s">
        <v>676</v>
      </c>
      <c r="B1323" s="9" t="s">
        <v>686</v>
      </c>
      <c r="C1323" s="9" t="s">
        <v>4436</v>
      </c>
      <c r="D1323" s="9" t="s">
        <v>5778</v>
      </c>
      <c r="E1323" s="9" t="s">
        <v>7134</v>
      </c>
      <c r="F1323" s="9" t="str">
        <f t="shared" si="25"/>
        <v>Jamie Dykstra</v>
      </c>
      <c r="G1323" s="9" t="s">
        <v>147</v>
      </c>
      <c r="H1323" s="10">
        <v>9286806212</v>
      </c>
      <c r="I1323" s="9" t="s">
        <v>687</v>
      </c>
      <c r="J1323" s="9" t="s">
        <v>688</v>
      </c>
      <c r="K1323" s="9" t="s">
        <v>689</v>
      </c>
      <c r="L1323" s="11">
        <v>86403</v>
      </c>
    </row>
    <row r="1324" spans="1:12" ht="12.65" customHeight="1" x14ac:dyDescent="0.3">
      <c r="A1324" s="9" t="s">
        <v>676</v>
      </c>
      <c r="B1324" s="9" t="s">
        <v>690</v>
      </c>
      <c r="C1324" s="9" t="s">
        <v>4436</v>
      </c>
      <c r="D1324" s="9" t="s">
        <v>4712</v>
      </c>
      <c r="E1324" s="9" t="s">
        <v>7135</v>
      </c>
      <c r="F1324" s="9" t="str">
        <f t="shared" si="25"/>
        <v>Bonnie Wilbur</v>
      </c>
      <c r="G1324" s="9" t="s">
        <v>147</v>
      </c>
      <c r="H1324" s="10">
        <v>9286927481</v>
      </c>
      <c r="I1324" s="9" t="s">
        <v>691</v>
      </c>
      <c r="J1324" s="9" t="s">
        <v>692</v>
      </c>
      <c r="K1324" s="9" t="s">
        <v>693</v>
      </c>
      <c r="L1324" s="11">
        <v>86409</v>
      </c>
    </row>
    <row r="1325" spans="1:12" ht="14" x14ac:dyDescent="0.3">
      <c r="A1325" s="9" t="s">
        <v>676</v>
      </c>
      <c r="B1325" s="9" t="s">
        <v>694</v>
      </c>
      <c r="C1325" s="9" t="s">
        <v>4436</v>
      </c>
      <c r="D1325" s="9" t="s">
        <v>5231</v>
      </c>
      <c r="E1325" s="9" t="s">
        <v>7136</v>
      </c>
      <c r="F1325" s="9" t="str">
        <f t="shared" si="25"/>
        <v>Diana Teran</v>
      </c>
      <c r="G1325" s="9" t="s">
        <v>147</v>
      </c>
      <c r="H1325" s="10">
        <v>9287823621</v>
      </c>
      <c r="I1325" s="9" t="s">
        <v>695</v>
      </c>
      <c r="J1325" s="9" t="s">
        <v>7137</v>
      </c>
      <c r="K1325" s="9" t="s">
        <v>439</v>
      </c>
      <c r="L1325" s="11">
        <v>85364</v>
      </c>
    </row>
    <row r="1326" spans="1:12" ht="12.65" customHeight="1" x14ac:dyDescent="0.3">
      <c r="A1326" s="9" t="s">
        <v>676</v>
      </c>
      <c r="B1326" s="9" t="s">
        <v>696</v>
      </c>
      <c r="C1326" s="9" t="s">
        <v>4436</v>
      </c>
      <c r="D1326" s="9" t="s">
        <v>7138</v>
      </c>
      <c r="E1326" s="9" t="s">
        <v>6119</v>
      </c>
      <c r="F1326" s="9" t="str">
        <f t="shared" si="25"/>
        <v>Consuelo Rojas</v>
      </c>
      <c r="G1326" s="9" t="s">
        <v>682</v>
      </c>
      <c r="H1326" s="10">
        <v>9287830845</v>
      </c>
      <c r="I1326" s="9" t="s">
        <v>697</v>
      </c>
      <c r="J1326" s="9" t="s">
        <v>7139</v>
      </c>
      <c r="K1326" s="9" t="s">
        <v>439</v>
      </c>
      <c r="L1326" s="11">
        <v>85364</v>
      </c>
    </row>
    <row r="1327" spans="1:12" ht="12.65" customHeight="1" x14ac:dyDescent="0.3">
      <c r="A1327" s="9" t="s">
        <v>676</v>
      </c>
      <c r="B1327" s="9" t="s">
        <v>698</v>
      </c>
      <c r="C1327" s="9" t="s">
        <v>4436</v>
      </c>
      <c r="D1327" s="9" t="s">
        <v>5596</v>
      </c>
      <c r="E1327" s="9" t="s">
        <v>7140</v>
      </c>
      <c r="F1327" s="9" t="str">
        <f t="shared" si="25"/>
        <v>Francisca Cervantes</v>
      </c>
      <c r="G1327" s="9" t="s">
        <v>147</v>
      </c>
      <c r="H1327" s="10">
        <v>9287583334</v>
      </c>
      <c r="I1327" s="9" t="s">
        <v>699</v>
      </c>
      <c r="J1327" s="9" t="s">
        <v>700</v>
      </c>
      <c r="K1327" s="9" t="s">
        <v>701</v>
      </c>
      <c r="L1327" s="11">
        <v>86442</v>
      </c>
    </row>
    <row r="1328" spans="1:12" ht="12.65" customHeight="1" x14ac:dyDescent="0.3">
      <c r="A1328" s="9" t="s">
        <v>676</v>
      </c>
      <c r="B1328" s="9" t="s">
        <v>702</v>
      </c>
      <c r="C1328" s="9" t="s">
        <v>4436</v>
      </c>
      <c r="D1328" s="9" t="s">
        <v>4746</v>
      </c>
      <c r="E1328" s="9" t="s">
        <v>6185</v>
      </c>
      <c r="F1328" s="9" t="str">
        <f t="shared" si="25"/>
        <v>Brenda Bowman</v>
      </c>
      <c r="G1328" s="9" t="s">
        <v>147</v>
      </c>
      <c r="H1328" s="10">
        <v>9287854118</v>
      </c>
      <c r="I1328" s="9" t="s">
        <v>7141</v>
      </c>
      <c r="J1328" s="9" t="s">
        <v>7142</v>
      </c>
      <c r="K1328" s="9" t="s">
        <v>703</v>
      </c>
      <c r="L1328" s="11">
        <v>85356</v>
      </c>
    </row>
    <row r="1329" spans="1:12" ht="12.65" customHeight="1" x14ac:dyDescent="0.3">
      <c r="A1329" s="9" t="s">
        <v>676</v>
      </c>
      <c r="B1329" s="9" t="s">
        <v>704</v>
      </c>
      <c r="C1329" s="9" t="s">
        <v>4436</v>
      </c>
      <c r="D1329" s="9" t="s">
        <v>7143</v>
      </c>
      <c r="E1329" s="9" t="s">
        <v>5003</v>
      </c>
      <c r="F1329" s="9" t="str">
        <f t="shared" si="25"/>
        <v>krystal Ruiz</v>
      </c>
      <c r="G1329" s="9" t="s">
        <v>682</v>
      </c>
      <c r="H1329" s="10">
        <v>9287577574</v>
      </c>
      <c r="I1329" s="9" t="s">
        <v>7144</v>
      </c>
      <c r="J1329" s="9" t="s">
        <v>705</v>
      </c>
      <c r="K1329" s="9" t="s">
        <v>693</v>
      </c>
      <c r="L1329" s="11">
        <v>86401</v>
      </c>
    </row>
    <row r="1330" spans="1:12" ht="12.65" customHeight="1" x14ac:dyDescent="0.3">
      <c r="A1330" s="9" t="s">
        <v>676</v>
      </c>
      <c r="B1330" s="9" t="s">
        <v>706</v>
      </c>
      <c r="C1330" s="9" t="s">
        <v>4436</v>
      </c>
      <c r="D1330" s="9" t="s">
        <v>7145</v>
      </c>
      <c r="E1330" s="9" t="s">
        <v>7146</v>
      </c>
      <c r="F1330" s="9" t="str">
        <f t="shared" si="25"/>
        <v>Trudy Mixon</v>
      </c>
      <c r="G1330" s="9" t="s">
        <v>147</v>
      </c>
      <c r="H1330" s="10">
        <v>9287538730</v>
      </c>
      <c r="I1330" s="9" t="s">
        <v>7147</v>
      </c>
      <c r="J1330" s="9" t="s">
        <v>707</v>
      </c>
      <c r="K1330" s="9" t="s">
        <v>693</v>
      </c>
      <c r="L1330" s="11">
        <v>86401</v>
      </c>
    </row>
    <row r="1331" spans="1:12" ht="12.65" customHeight="1" x14ac:dyDescent="0.3">
      <c r="A1331" s="9" t="s">
        <v>676</v>
      </c>
      <c r="B1331" s="9" t="s">
        <v>708</v>
      </c>
      <c r="C1331" s="9" t="s">
        <v>4436</v>
      </c>
      <c r="D1331" s="9" t="s">
        <v>405</v>
      </c>
      <c r="E1331" s="9" t="s">
        <v>7148</v>
      </c>
      <c r="F1331" s="9" t="str">
        <f t="shared" si="25"/>
        <v>Guadalupe Lopez-Rivera</v>
      </c>
      <c r="G1331" s="9" t="s">
        <v>147</v>
      </c>
      <c r="H1331" s="10">
        <v>9285654507</v>
      </c>
      <c r="I1331" s="9" t="s">
        <v>709</v>
      </c>
      <c r="J1331" s="9" t="s">
        <v>710</v>
      </c>
      <c r="K1331" s="9" t="s">
        <v>711</v>
      </c>
      <c r="L1331" s="11">
        <v>86413</v>
      </c>
    </row>
    <row r="1332" spans="1:12" ht="12.65" customHeight="1" x14ac:dyDescent="0.3">
      <c r="A1332" s="9" t="s">
        <v>676</v>
      </c>
      <c r="B1332" s="9" t="s">
        <v>712</v>
      </c>
      <c r="C1332" s="9" t="s">
        <v>4436</v>
      </c>
      <c r="D1332" s="9" t="s">
        <v>7149</v>
      </c>
      <c r="E1332" s="9" t="s">
        <v>7150</v>
      </c>
      <c r="F1332" s="9" t="str">
        <f t="shared" si="25"/>
        <v>wendy parker</v>
      </c>
      <c r="G1332" s="9" t="s">
        <v>147</v>
      </c>
      <c r="H1332" s="10">
        <v>9287531066</v>
      </c>
      <c r="I1332" s="9" t="s">
        <v>7151</v>
      </c>
      <c r="J1332" s="9" t="s">
        <v>713</v>
      </c>
      <c r="K1332" s="9" t="s">
        <v>693</v>
      </c>
      <c r="L1332" s="11">
        <v>86401</v>
      </c>
    </row>
    <row r="1333" spans="1:12" ht="12.65" customHeight="1" x14ac:dyDescent="0.3">
      <c r="A1333" s="9" t="s">
        <v>676</v>
      </c>
      <c r="B1333" s="9" t="s">
        <v>714</v>
      </c>
      <c r="C1333" s="9" t="s">
        <v>4436</v>
      </c>
      <c r="D1333" s="9" t="s">
        <v>6903</v>
      </c>
      <c r="E1333" s="9" t="s">
        <v>7140</v>
      </c>
      <c r="F1333" s="9" t="str">
        <f t="shared" si="25"/>
        <v>Victoria Cervantes</v>
      </c>
      <c r="G1333" s="9" t="s">
        <v>147</v>
      </c>
      <c r="H1333" s="10">
        <v>9287681090</v>
      </c>
      <c r="I1333" s="9" t="s">
        <v>7152</v>
      </c>
      <c r="J1333" s="9" t="s">
        <v>715</v>
      </c>
      <c r="K1333" s="9" t="s">
        <v>716</v>
      </c>
      <c r="L1333" s="11">
        <v>86440</v>
      </c>
    </row>
    <row r="1334" spans="1:12" ht="12.65" customHeight="1" x14ac:dyDescent="0.3">
      <c r="A1334" s="9" t="s">
        <v>676</v>
      </c>
      <c r="B1334" s="9" t="s">
        <v>717</v>
      </c>
      <c r="C1334" s="9" t="s">
        <v>4436</v>
      </c>
      <c r="D1334" s="9" t="s">
        <v>5029</v>
      </c>
      <c r="E1334" s="9" t="s">
        <v>7153</v>
      </c>
      <c r="F1334" s="9" t="str">
        <f t="shared" si="25"/>
        <v>Lupita Chinchillas</v>
      </c>
      <c r="G1334" s="9" t="s">
        <v>147</v>
      </c>
      <c r="H1334" s="10">
        <v>9287820005</v>
      </c>
      <c r="I1334" s="9" t="s">
        <v>7154</v>
      </c>
      <c r="J1334" s="9" t="s">
        <v>7155</v>
      </c>
      <c r="K1334" s="9" t="s">
        <v>439</v>
      </c>
      <c r="L1334" s="11">
        <v>85364</v>
      </c>
    </row>
    <row r="1335" spans="1:12" ht="12.65" customHeight="1" x14ac:dyDescent="0.3">
      <c r="A1335" s="9" t="s">
        <v>676</v>
      </c>
      <c r="B1335" s="9" t="s">
        <v>718</v>
      </c>
      <c r="C1335" s="9" t="s">
        <v>4436</v>
      </c>
      <c r="D1335" s="9" t="s">
        <v>5063</v>
      </c>
      <c r="E1335" s="9" t="s">
        <v>6540</v>
      </c>
      <c r="F1335" s="9" t="str">
        <f t="shared" si="25"/>
        <v>Joanna Rocha</v>
      </c>
      <c r="G1335" s="9" t="s">
        <v>147</v>
      </c>
      <c r="H1335" s="10">
        <v>9286273922</v>
      </c>
      <c r="I1335" s="9" t="s">
        <v>7156</v>
      </c>
      <c r="J1335" s="9" t="s">
        <v>719</v>
      </c>
      <c r="K1335" s="9" t="s">
        <v>273</v>
      </c>
      <c r="L1335" s="11">
        <v>85350</v>
      </c>
    </row>
    <row r="1336" spans="1:12" ht="14" x14ac:dyDescent="0.3">
      <c r="A1336" s="9" t="s">
        <v>676</v>
      </c>
      <c r="B1336" s="9" t="s">
        <v>720</v>
      </c>
      <c r="C1336" s="9" t="s">
        <v>4436</v>
      </c>
      <c r="D1336" s="9" t="s">
        <v>7157</v>
      </c>
      <c r="E1336" s="9" t="s">
        <v>7158</v>
      </c>
      <c r="F1336" s="9" t="str">
        <f t="shared" si="25"/>
        <v>Maribel Vasquez</v>
      </c>
      <c r="G1336" s="9" t="s">
        <v>147</v>
      </c>
      <c r="H1336" s="10">
        <v>9286272601</v>
      </c>
      <c r="I1336" s="9" t="s">
        <v>7159</v>
      </c>
      <c r="J1336" s="9" t="s">
        <v>721</v>
      </c>
      <c r="K1336" s="9" t="s">
        <v>273</v>
      </c>
      <c r="L1336" s="11">
        <v>85350</v>
      </c>
    </row>
    <row r="1337" spans="1:12" ht="12.65" customHeight="1" x14ac:dyDescent="0.3">
      <c r="A1337" s="9" t="s">
        <v>676</v>
      </c>
      <c r="B1337" s="9" t="s">
        <v>723</v>
      </c>
      <c r="C1337" s="9" t="s">
        <v>4436</v>
      </c>
      <c r="D1337" s="9" t="s">
        <v>7160</v>
      </c>
      <c r="E1337" s="9" t="s">
        <v>4864</v>
      </c>
      <c r="F1337" s="9" t="str">
        <f t="shared" si="25"/>
        <v>Saliva Denisse Gonzalez</v>
      </c>
      <c r="G1337" s="9" t="s">
        <v>147</v>
      </c>
      <c r="H1337" s="10">
        <v>9285028126</v>
      </c>
      <c r="I1337" s="9" t="s">
        <v>7161</v>
      </c>
      <c r="J1337" s="9" t="s">
        <v>7162</v>
      </c>
      <c r="K1337" s="9" t="s">
        <v>439</v>
      </c>
      <c r="L1337" s="11">
        <v>85364</v>
      </c>
    </row>
    <row r="1338" spans="1:12" ht="12.65" customHeight="1" x14ac:dyDescent="0.3">
      <c r="A1338" s="9" t="s">
        <v>676</v>
      </c>
      <c r="B1338" s="9" t="s">
        <v>724</v>
      </c>
      <c r="C1338" s="9" t="s">
        <v>4436</v>
      </c>
      <c r="D1338" s="9" t="s">
        <v>7163</v>
      </c>
      <c r="E1338" s="9" t="s">
        <v>7164</v>
      </c>
      <c r="F1338" s="9" t="str">
        <f t="shared" si="25"/>
        <v>Sheral Rolfe</v>
      </c>
      <c r="G1338" s="9" t="s">
        <v>7165</v>
      </c>
      <c r="H1338" s="10">
        <v>9285056046</v>
      </c>
      <c r="I1338" s="9" t="s">
        <v>722</v>
      </c>
      <c r="J1338" s="9" t="s">
        <v>725</v>
      </c>
      <c r="K1338" s="9" t="s">
        <v>689</v>
      </c>
      <c r="L1338" s="11">
        <v>86404</v>
      </c>
    </row>
    <row r="1339" spans="1:12" ht="12.65" customHeight="1" x14ac:dyDescent="0.3">
      <c r="A1339" s="9" t="s">
        <v>738</v>
      </c>
      <c r="B1339" s="9" t="s">
        <v>739</v>
      </c>
      <c r="C1339" s="9" t="s">
        <v>4436</v>
      </c>
      <c r="D1339" s="9" t="s">
        <v>7166</v>
      </c>
      <c r="E1339" s="9" t="s">
        <v>7167</v>
      </c>
      <c r="F1339" s="9" t="str">
        <f t="shared" si="25"/>
        <v>Cheri Lavender</v>
      </c>
      <c r="G1339" s="9" t="s">
        <v>7168</v>
      </c>
      <c r="H1339" s="10">
        <v>9283384938</v>
      </c>
      <c r="I1339" s="9" t="s">
        <v>7169</v>
      </c>
      <c r="J1339" s="9" t="s">
        <v>7170</v>
      </c>
      <c r="K1339" s="9" t="s">
        <v>740</v>
      </c>
      <c r="L1339" s="11">
        <v>85941</v>
      </c>
    </row>
    <row r="1340" spans="1:12" ht="12.65" customHeight="1" x14ac:dyDescent="0.3">
      <c r="A1340" s="9" t="s">
        <v>738</v>
      </c>
      <c r="B1340" s="9" t="s">
        <v>741</v>
      </c>
      <c r="C1340" s="9" t="s">
        <v>4436</v>
      </c>
      <c r="D1340" s="9" t="s">
        <v>7166</v>
      </c>
      <c r="E1340" s="9" t="s">
        <v>7167</v>
      </c>
      <c r="F1340" s="9" t="str">
        <f t="shared" si="25"/>
        <v>Cheri Lavender</v>
      </c>
      <c r="G1340" s="9" t="s">
        <v>7168</v>
      </c>
      <c r="H1340" s="10">
        <v>9283384938</v>
      </c>
      <c r="I1340" s="9" t="s">
        <v>7169</v>
      </c>
      <c r="J1340" s="9" t="s">
        <v>742</v>
      </c>
      <c r="K1340" s="9" t="s">
        <v>743</v>
      </c>
      <c r="L1340" s="11">
        <v>85911</v>
      </c>
    </row>
    <row r="1341" spans="1:12" ht="12.65" customHeight="1" x14ac:dyDescent="0.3">
      <c r="A1341" s="9" t="s">
        <v>738</v>
      </c>
      <c r="B1341" s="9" t="s">
        <v>744</v>
      </c>
      <c r="C1341" s="9" t="s">
        <v>4436</v>
      </c>
      <c r="D1341" s="9" t="s">
        <v>7166</v>
      </c>
      <c r="E1341" s="9" t="s">
        <v>7167</v>
      </c>
      <c r="F1341" s="9" t="str">
        <f t="shared" si="25"/>
        <v>Cheri Lavender</v>
      </c>
      <c r="G1341" s="9" t="s">
        <v>7168</v>
      </c>
      <c r="H1341" s="10">
        <v>9283384938</v>
      </c>
      <c r="I1341" s="9" t="s">
        <v>7169</v>
      </c>
      <c r="J1341" s="9" t="s">
        <v>745</v>
      </c>
      <c r="K1341" s="9" t="s">
        <v>3000</v>
      </c>
      <c r="L1341" s="11">
        <v>85930</v>
      </c>
    </row>
    <row r="1342" spans="1:12" ht="12.65" customHeight="1" x14ac:dyDescent="0.3">
      <c r="A1342" s="9" t="s">
        <v>7171</v>
      </c>
      <c r="B1342" s="9" t="s">
        <v>7171</v>
      </c>
      <c r="C1342" s="9" t="s">
        <v>4433</v>
      </c>
      <c r="D1342" s="9" t="s">
        <v>7172</v>
      </c>
      <c r="E1342" s="9" t="s">
        <v>7173</v>
      </c>
      <c r="F1342" s="9" t="str">
        <f t="shared" si="25"/>
        <v>Gary Woody</v>
      </c>
      <c r="G1342" s="9" t="s">
        <v>7174</v>
      </c>
      <c r="H1342" s="10">
        <v>9286523251</v>
      </c>
      <c r="I1342" s="9" t="s">
        <v>7175</v>
      </c>
      <c r="J1342" s="9" t="s">
        <v>7176</v>
      </c>
      <c r="K1342" s="9" t="s">
        <v>7177</v>
      </c>
      <c r="L1342" s="11" t="s">
        <v>7178</v>
      </c>
    </row>
    <row r="1343" spans="1:12" ht="12.65" customHeight="1" x14ac:dyDescent="0.3">
      <c r="A1343" s="9" t="s">
        <v>7179</v>
      </c>
      <c r="B1343" s="9" t="s">
        <v>7180</v>
      </c>
      <c r="C1343" s="9" t="s">
        <v>4433</v>
      </c>
      <c r="D1343" s="9" t="s">
        <v>7181</v>
      </c>
      <c r="E1343" s="9" t="s">
        <v>7182</v>
      </c>
      <c r="F1343" s="9" t="str">
        <f t="shared" si="25"/>
        <v>Orlando Tapaha</v>
      </c>
      <c r="G1343" s="9" t="s">
        <v>7183</v>
      </c>
      <c r="H1343" s="10">
        <v>9287297022</v>
      </c>
      <c r="I1343" s="9" t="s">
        <v>7184</v>
      </c>
      <c r="J1343" s="9" t="s">
        <v>7185</v>
      </c>
      <c r="K1343" s="9" t="s">
        <v>7186</v>
      </c>
      <c r="L1343" s="11" t="str">
        <f>"86504"</f>
        <v>86504</v>
      </c>
    </row>
    <row r="1344" spans="1:12" ht="12.65" customHeight="1" x14ac:dyDescent="0.3">
      <c r="A1344" s="9" t="s">
        <v>4425</v>
      </c>
      <c r="B1344" s="9" t="s">
        <v>4426</v>
      </c>
      <c r="C1344" s="9" t="s">
        <v>4433</v>
      </c>
      <c r="D1344" s="9" t="s">
        <v>5250</v>
      </c>
      <c r="E1344" s="9" t="s">
        <v>7187</v>
      </c>
      <c r="F1344" s="9" t="str">
        <f t="shared" si="25"/>
        <v>Hannah Mowa</v>
      </c>
      <c r="G1344" s="9" t="s">
        <v>3747</v>
      </c>
      <c r="H1344" s="10">
        <v>9282894488</v>
      </c>
      <c r="I1344" s="9" t="s">
        <v>7188</v>
      </c>
      <c r="J1344" s="9" t="s">
        <v>4430</v>
      </c>
      <c r="K1344" s="9" t="s">
        <v>75</v>
      </c>
      <c r="L1344" s="11" t="s">
        <v>3898</v>
      </c>
    </row>
    <row r="1345" spans="1:12" ht="12.65" customHeight="1" x14ac:dyDescent="0.3">
      <c r="A1345" s="9" t="s">
        <v>1341</v>
      </c>
      <c r="B1345" s="9" t="s">
        <v>7189</v>
      </c>
      <c r="C1345" s="9" t="s">
        <v>4432</v>
      </c>
      <c r="D1345" s="9" t="s">
        <v>7190</v>
      </c>
      <c r="E1345" s="9" t="s">
        <v>7191</v>
      </c>
      <c r="F1345" s="9" t="str">
        <f t="shared" si="25"/>
        <v>MARIA HURTADO</v>
      </c>
      <c r="G1345" s="9" t="s">
        <v>1342</v>
      </c>
      <c r="H1345" s="10">
        <v>9287827777</v>
      </c>
      <c r="I1345" s="9" t="s">
        <v>1343</v>
      </c>
      <c r="J1345" s="9" t="s">
        <v>7192</v>
      </c>
      <c r="K1345" s="9" t="s">
        <v>4663</v>
      </c>
      <c r="L1345" s="11">
        <v>85364</v>
      </c>
    </row>
    <row r="1346" spans="1:12" ht="12.65" customHeight="1" x14ac:dyDescent="0.3">
      <c r="A1346" s="9" t="s">
        <v>1246</v>
      </c>
      <c r="B1346" s="9" t="s">
        <v>1247</v>
      </c>
      <c r="C1346" s="9" t="s">
        <v>4432</v>
      </c>
      <c r="D1346" s="9" t="s">
        <v>7193</v>
      </c>
      <c r="E1346" s="9" t="s">
        <v>7194</v>
      </c>
      <c r="F1346" s="9" t="str">
        <f t="shared" si="25"/>
        <v>Ashok Patel</v>
      </c>
      <c r="G1346" s="9" t="s">
        <v>1248</v>
      </c>
      <c r="H1346" s="10">
        <v>6022659424</v>
      </c>
      <c r="I1346" s="9" t="s">
        <v>1249</v>
      </c>
      <c r="J1346" s="9" t="s">
        <v>1250</v>
      </c>
      <c r="K1346" s="9" t="s">
        <v>129</v>
      </c>
      <c r="L1346" s="11">
        <v>85004</v>
      </c>
    </row>
    <row r="1347" spans="1:12" ht="12.65" customHeight="1" x14ac:dyDescent="0.3">
      <c r="A1347" s="9" t="s">
        <v>1514</v>
      </c>
      <c r="B1347" s="9" t="s">
        <v>1515</v>
      </c>
      <c r="C1347" s="9" t="s">
        <v>4432</v>
      </c>
      <c r="D1347" s="9" t="s">
        <v>7195</v>
      </c>
      <c r="E1347" s="9" t="s">
        <v>7196</v>
      </c>
      <c r="F1347" s="9" t="str">
        <f t="shared" si="25"/>
        <v>Therese DiVerde</v>
      </c>
      <c r="G1347" s="9" t="s">
        <v>480</v>
      </c>
      <c r="H1347" s="10">
        <v>5207471816</v>
      </c>
      <c r="I1347" s="9" t="s">
        <v>1516</v>
      </c>
      <c r="J1347" s="9" t="s">
        <v>1517</v>
      </c>
      <c r="K1347" s="9" t="s">
        <v>18</v>
      </c>
      <c r="L1347" s="11">
        <v>85710</v>
      </c>
    </row>
    <row r="1348" spans="1:12" ht="12.65" customHeight="1" x14ac:dyDescent="0.3">
      <c r="A1348" s="9" t="s">
        <v>600</v>
      </c>
      <c r="B1348" s="9" t="s">
        <v>601</v>
      </c>
      <c r="C1348" s="9" t="s">
        <v>4432</v>
      </c>
      <c r="D1348" s="9" t="s">
        <v>4763</v>
      </c>
      <c r="E1348" s="9" t="s">
        <v>7197</v>
      </c>
      <c r="F1348" s="9" t="str">
        <f t="shared" si="25"/>
        <v>Carolyn Schwartz</v>
      </c>
      <c r="G1348" s="9" t="s">
        <v>7198</v>
      </c>
      <c r="H1348" s="10">
        <v>5206239211</v>
      </c>
      <c r="I1348" s="9" t="s">
        <v>602</v>
      </c>
      <c r="J1348" s="9" t="s">
        <v>603</v>
      </c>
      <c r="K1348" s="9" t="s">
        <v>18</v>
      </c>
      <c r="L1348" s="11">
        <v>85701</v>
      </c>
    </row>
    <row r="1349" spans="1:12" ht="12.65" customHeight="1" x14ac:dyDescent="0.3">
      <c r="A1349" s="9" t="s">
        <v>600</v>
      </c>
      <c r="B1349" s="9" t="s">
        <v>7199</v>
      </c>
      <c r="C1349" s="9" t="s">
        <v>4432</v>
      </c>
      <c r="D1349" s="9" t="s">
        <v>4763</v>
      </c>
      <c r="E1349" s="9" t="s">
        <v>7197</v>
      </c>
      <c r="F1349" s="9" t="str">
        <f t="shared" si="25"/>
        <v>Carolyn Schwartz</v>
      </c>
      <c r="G1349" s="9" t="s">
        <v>7198</v>
      </c>
      <c r="H1349" s="10">
        <v>5206235577</v>
      </c>
      <c r="I1349" s="9" t="s">
        <v>602</v>
      </c>
      <c r="J1349" s="9" t="s">
        <v>604</v>
      </c>
      <c r="K1349" s="9" t="s">
        <v>18</v>
      </c>
      <c r="L1349" s="11">
        <v>85706</v>
      </c>
    </row>
    <row r="1350" spans="1:12" ht="12.65" customHeight="1" x14ac:dyDescent="0.3">
      <c r="A1350" s="9" t="s">
        <v>600</v>
      </c>
      <c r="B1350" s="9" t="s">
        <v>7200</v>
      </c>
      <c r="C1350" s="9" t="s">
        <v>4432</v>
      </c>
      <c r="D1350" s="9" t="s">
        <v>4763</v>
      </c>
      <c r="E1350" s="9" t="s">
        <v>7197</v>
      </c>
      <c r="F1350" s="9" t="str">
        <f t="shared" si="25"/>
        <v>Carolyn Schwartz</v>
      </c>
      <c r="G1350" s="9" t="s">
        <v>7198</v>
      </c>
      <c r="H1350" s="10">
        <v>5206239211</v>
      </c>
      <c r="I1350" s="9" t="s">
        <v>602</v>
      </c>
      <c r="J1350" s="9" t="s">
        <v>605</v>
      </c>
      <c r="K1350" s="9" t="s">
        <v>18</v>
      </c>
      <c r="L1350" s="11">
        <v>85705</v>
      </c>
    </row>
    <row r="1351" spans="1:12" ht="12.65" customHeight="1" x14ac:dyDescent="0.3">
      <c r="A1351" s="9" t="s">
        <v>7201</v>
      </c>
      <c r="B1351" s="9" t="s">
        <v>7202</v>
      </c>
      <c r="C1351" s="9" t="s">
        <v>4433</v>
      </c>
      <c r="D1351" s="9" t="s">
        <v>5031</v>
      </c>
      <c r="E1351" s="9" t="s">
        <v>7203</v>
      </c>
      <c r="F1351" s="9" t="str">
        <f t="shared" ref="F1351:F1357" si="26">D1351&amp;" "&amp;E1351</f>
        <v>Christina Smith</v>
      </c>
      <c r="G1351" s="9" t="s">
        <v>7204</v>
      </c>
      <c r="H1351" s="10">
        <v>9285025292</v>
      </c>
      <c r="I1351" s="9" t="s">
        <v>7205</v>
      </c>
      <c r="J1351" s="9" t="s">
        <v>7206</v>
      </c>
      <c r="K1351" s="9" t="s">
        <v>439</v>
      </c>
      <c r="L1351" s="11" t="s">
        <v>2217</v>
      </c>
    </row>
    <row r="1352" spans="1:12" ht="12.65" customHeight="1" x14ac:dyDescent="0.3">
      <c r="A1352" s="9" t="s">
        <v>7201</v>
      </c>
      <c r="B1352" s="9" t="s">
        <v>7207</v>
      </c>
      <c r="C1352" s="9" t="s">
        <v>4433</v>
      </c>
      <c r="D1352" s="9" t="s">
        <v>4933</v>
      </c>
      <c r="E1352" s="9" t="s">
        <v>5004</v>
      </c>
      <c r="F1352" s="9" t="str">
        <f t="shared" si="26"/>
        <v>Alma Cardenas</v>
      </c>
      <c r="G1352" s="9" t="s">
        <v>7204</v>
      </c>
      <c r="H1352" s="10">
        <v>9285025539</v>
      </c>
      <c r="I1352" s="9" t="s">
        <v>7208</v>
      </c>
      <c r="J1352" s="9" t="s">
        <v>7209</v>
      </c>
      <c r="K1352" s="9" t="s">
        <v>439</v>
      </c>
      <c r="L1352" s="11" t="s">
        <v>2217</v>
      </c>
    </row>
    <row r="1353" spans="1:12" ht="12.65" customHeight="1" x14ac:dyDescent="0.3">
      <c r="A1353" s="9" t="s">
        <v>7201</v>
      </c>
      <c r="B1353" s="9" t="s">
        <v>7210</v>
      </c>
      <c r="C1353" s="9" t="s">
        <v>4433</v>
      </c>
      <c r="D1353" s="9" t="s">
        <v>7211</v>
      </c>
      <c r="E1353" s="9" t="s">
        <v>4848</v>
      </c>
      <c r="F1353" s="9" t="str">
        <f t="shared" si="26"/>
        <v>Christian Juarez</v>
      </c>
      <c r="G1353" s="9" t="s">
        <v>7204</v>
      </c>
      <c r="H1353" s="10">
        <v>9285025868</v>
      </c>
      <c r="I1353" s="9" t="s">
        <v>7212</v>
      </c>
      <c r="J1353" s="9" t="s">
        <v>7213</v>
      </c>
      <c r="K1353" s="9" t="s">
        <v>439</v>
      </c>
      <c r="L1353" s="11" t="s">
        <v>2217</v>
      </c>
    </row>
    <row r="1354" spans="1:12" ht="12.65" customHeight="1" x14ac:dyDescent="0.3">
      <c r="A1354" s="9" t="s">
        <v>7201</v>
      </c>
      <c r="B1354" s="9" t="s">
        <v>7214</v>
      </c>
      <c r="C1354" s="9" t="s">
        <v>4433</v>
      </c>
      <c r="D1354" s="9" t="s">
        <v>4933</v>
      </c>
      <c r="E1354" s="9" t="s">
        <v>5004</v>
      </c>
      <c r="F1354" s="9" t="str">
        <f t="shared" si="26"/>
        <v>Alma Cardenas</v>
      </c>
      <c r="G1354" s="9" t="s">
        <v>7204</v>
      </c>
      <c r="H1354" s="10">
        <v>9285025539</v>
      </c>
      <c r="I1354" s="9" t="s">
        <v>7208</v>
      </c>
      <c r="J1354" s="9" t="s">
        <v>7215</v>
      </c>
      <c r="K1354" s="9" t="s">
        <v>439</v>
      </c>
      <c r="L1354" s="11" t="s">
        <v>2217</v>
      </c>
    </row>
    <row r="1355" spans="1:12" ht="12.65" customHeight="1" x14ac:dyDescent="0.3">
      <c r="A1355" s="9" t="s">
        <v>7201</v>
      </c>
      <c r="B1355" s="9" t="s">
        <v>7216</v>
      </c>
      <c r="C1355" s="9" t="s">
        <v>4433</v>
      </c>
      <c r="D1355" s="9" t="s">
        <v>7217</v>
      </c>
      <c r="E1355" s="9" t="s">
        <v>4739</v>
      </c>
      <c r="F1355" s="9" t="str">
        <f t="shared" si="26"/>
        <v>Arturo Ramirez</v>
      </c>
      <c r="G1355" s="9" t="s">
        <v>7218</v>
      </c>
      <c r="H1355" s="10">
        <v>9285026142</v>
      </c>
      <c r="I1355" s="9" t="s">
        <v>7219</v>
      </c>
      <c r="J1355" s="9" t="s">
        <v>7220</v>
      </c>
      <c r="K1355" s="9" t="s">
        <v>416</v>
      </c>
      <c r="L1355" s="11" t="s">
        <v>2568</v>
      </c>
    </row>
    <row r="1356" spans="1:12" ht="12.65" customHeight="1" x14ac:dyDescent="0.3">
      <c r="A1356" s="9" t="s">
        <v>7201</v>
      </c>
      <c r="B1356" s="9" t="s">
        <v>7221</v>
      </c>
      <c r="C1356" s="9" t="s">
        <v>4433</v>
      </c>
      <c r="D1356" s="9" t="s">
        <v>4973</v>
      </c>
      <c r="E1356" s="9" t="s">
        <v>7222</v>
      </c>
      <c r="F1356" s="9" t="str">
        <f t="shared" si="26"/>
        <v>Olga Oceguera</v>
      </c>
      <c r="G1356" s="9" t="s">
        <v>7204</v>
      </c>
      <c r="H1356" s="10">
        <v>9285026568</v>
      </c>
      <c r="I1356" s="9" t="s">
        <v>7223</v>
      </c>
      <c r="J1356" s="9" t="s">
        <v>7224</v>
      </c>
      <c r="K1356" s="9" t="s">
        <v>439</v>
      </c>
      <c r="L1356" s="11" t="s">
        <v>2217</v>
      </c>
    </row>
    <row r="1357" spans="1:12" ht="12.65" customHeight="1" x14ac:dyDescent="0.3">
      <c r="A1357" s="9" t="s">
        <v>7201</v>
      </c>
      <c r="B1357" s="9" t="s">
        <v>7225</v>
      </c>
      <c r="C1357" s="9" t="s">
        <v>4433</v>
      </c>
      <c r="D1357" s="9" t="s">
        <v>4728</v>
      </c>
      <c r="E1357" s="9" t="s">
        <v>7226</v>
      </c>
      <c r="F1357" s="9" t="str">
        <f t="shared" si="26"/>
        <v>Leticia Ramos</v>
      </c>
      <c r="G1357" s="9" t="s">
        <v>7204</v>
      </c>
      <c r="H1357" s="10">
        <v>9285023850</v>
      </c>
      <c r="I1357" s="9" t="s">
        <v>7227</v>
      </c>
      <c r="J1357" s="9" t="s">
        <v>7228</v>
      </c>
      <c r="K1357" s="9" t="s">
        <v>273</v>
      </c>
      <c r="L1357" s="11" t="s">
        <v>7229</v>
      </c>
    </row>
  </sheetData>
  <autoFilter ref="A5:L6" xr:uid="{00000000-0001-0000-0000-000000000000}"/>
  <sortState xmlns:xlrd2="http://schemas.microsoft.com/office/spreadsheetml/2017/richdata2" ref="A7:K1357">
    <sortCondition ref="A7:A1357"/>
    <sortCondition ref="B7:B1357"/>
  </sortState>
  <mergeCells count="10">
    <mergeCell ref="B3:L4"/>
    <mergeCell ref="K5:K6"/>
    <mergeCell ref="L5:L6"/>
    <mergeCell ref="A5:A6"/>
    <mergeCell ref="B5:B6"/>
    <mergeCell ref="F5:F6"/>
    <mergeCell ref="G5:G6"/>
    <mergeCell ref="H5:H6"/>
    <mergeCell ref="I5:I6"/>
    <mergeCell ref="J5:J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842BF-C689-4BBC-AA27-19ECE2DA0AC8}">
  <sheetPr codeName="Sheet2"/>
  <dimension ref="A1:I833"/>
  <sheetViews>
    <sheetView workbookViewId="0">
      <selection activeCell="P15" sqref="P15"/>
    </sheetView>
  </sheetViews>
  <sheetFormatPr defaultRowHeight="14.5" x14ac:dyDescent="0.35"/>
  <cols>
    <col min="1" max="1" width="45" bestFit="1" customWidth="1"/>
  </cols>
  <sheetData>
    <row r="1" spans="1:9" x14ac:dyDescent="0.35">
      <c r="A1" t="s">
        <v>1571</v>
      </c>
      <c r="B1" t="s">
        <v>1572</v>
      </c>
      <c r="C1" t="s">
        <v>1573</v>
      </c>
      <c r="D1" t="s">
        <v>3</v>
      </c>
      <c r="E1" t="s">
        <v>1568</v>
      </c>
      <c r="F1" t="s">
        <v>1569</v>
      </c>
      <c r="G1" t="s">
        <v>4</v>
      </c>
      <c r="H1" t="s">
        <v>5</v>
      </c>
      <c r="I1" t="s">
        <v>6</v>
      </c>
    </row>
    <row r="2" spans="1:9" x14ac:dyDescent="0.35">
      <c r="A2" t="s">
        <v>1574</v>
      </c>
      <c r="B2" t="s">
        <v>1575</v>
      </c>
      <c r="C2" t="s">
        <v>1576</v>
      </c>
      <c r="D2" t="s">
        <v>1073</v>
      </c>
      <c r="E2" t="s">
        <v>1577</v>
      </c>
      <c r="F2" t="s">
        <v>1578</v>
      </c>
      <c r="G2" t="s">
        <v>1579</v>
      </c>
      <c r="H2" t="s">
        <v>340</v>
      </c>
      <c r="I2" t="s">
        <v>1580</v>
      </c>
    </row>
    <row r="3" spans="1:9" x14ac:dyDescent="0.35">
      <c r="A3" t="s">
        <v>1574</v>
      </c>
      <c r="B3" t="s">
        <v>1581</v>
      </c>
      <c r="C3" t="s">
        <v>1582</v>
      </c>
      <c r="D3" t="s">
        <v>1073</v>
      </c>
      <c r="E3" t="s">
        <v>1583</v>
      </c>
      <c r="F3" t="s">
        <v>1584</v>
      </c>
      <c r="G3" t="s">
        <v>1585</v>
      </c>
      <c r="H3" t="s">
        <v>129</v>
      </c>
      <c r="I3" t="s">
        <v>1586</v>
      </c>
    </row>
    <row r="4" spans="1:9" x14ac:dyDescent="0.35">
      <c r="A4" t="s">
        <v>1574</v>
      </c>
      <c r="B4" t="s">
        <v>1587</v>
      </c>
      <c r="C4" t="s">
        <v>1588</v>
      </c>
      <c r="D4" t="s">
        <v>286</v>
      </c>
      <c r="E4" t="s">
        <v>1589</v>
      </c>
      <c r="F4" t="s">
        <v>1590</v>
      </c>
      <c r="G4" t="s">
        <v>1591</v>
      </c>
      <c r="H4" t="s">
        <v>301</v>
      </c>
      <c r="I4" t="s">
        <v>1592</v>
      </c>
    </row>
    <row r="5" spans="1:9" x14ac:dyDescent="0.35">
      <c r="A5" t="s">
        <v>1574</v>
      </c>
      <c r="B5" t="s">
        <v>1593</v>
      </c>
      <c r="C5" t="s">
        <v>1594</v>
      </c>
      <c r="D5" t="s">
        <v>286</v>
      </c>
      <c r="E5" t="s">
        <v>1595</v>
      </c>
      <c r="F5" t="s">
        <v>1596</v>
      </c>
      <c r="G5" t="s">
        <v>1597</v>
      </c>
      <c r="H5" t="s">
        <v>307</v>
      </c>
      <c r="I5" t="s">
        <v>1598</v>
      </c>
    </row>
    <row r="6" spans="1:9" x14ac:dyDescent="0.35">
      <c r="A6" t="s">
        <v>1574</v>
      </c>
      <c r="B6" t="s">
        <v>1142</v>
      </c>
      <c r="C6" t="s">
        <v>1599</v>
      </c>
      <c r="D6" t="s">
        <v>1073</v>
      </c>
      <c r="E6" t="s">
        <v>1600</v>
      </c>
      <c r="F6" t="s">
        <v>1601</v>
      </c>
      <c r="G6" t="s">
        <v>1602</v>
      </c>
      <c r="H6" t="s">
        <v>129</v>
      </c>
      <c r="I6" t="s">
        <v>1603</v>
      </c>
    </row>
    <row r="7" spans="1:9" x14ac:dyDescent="0.35">
      <c r="A7" t="s">
        <v>1574</v>
      </c>
      <c r="B7" t="s">
        <v>1087</v>
      </c>
      <c r="C7" t="s">
        <v>1088</v>
      </c>
      <c r="D7" t="s">
        <v>1604</v>
      </c>
      <c r="E7" t="s">
        <v>1605</v>
      </c>
      <c r="F7" t="s">
        <v>1089</v>
      </c>
      <c r="G7" t="s">
        <v>1090</v>
      </c>
      <c r="H7" t="s">
        <v>129</v>
      </c>
      <c r="I7" t="s">
        <v>1606</v>
      </c>
    </row>
    <row r="8" spans="1:9" x14ac:dyDescent="0.35">
      <c r="A8" t="s">
        <v>1607</v>
      </c>
      <c r="B8" t="s">
        <v>1608</v>
      </c>
      <c r="C8" t="s">
        <v>1609</v>
      </c>
      <c r="D8" t="s">
        <v>286</v>
      </c>
      <c r="E8" t="s">
        <v>1610</v>
      </c>
      <c r="F8" t="s">
        <v>1611</v>
      </c>
      <c r="G8" t="s">
        <v>1612</v>
      </c>
      <c r="H8" t="s">
        <v>129</v>
      </c>
      <c r="I8" t="s">
        <v>1613</v>
      </c>
    </row>
    <row r="9" spans="1:9" x14ac:dyDescent="0.35">
      <c r="A9" t="s">
        <v>1607</v>
      </c>
      <c r="B9" t="s">
        <v>1614</v>
      </c>
      <c r="C9" t="s">
        <v>1615</v>
      </c>
      <c r="D9" t="s">
        <v>1073</v>
      </c>
      <c r="E9" t="s">
        <v>1616</v>
      </c>
      <c r="F9" t="s">
        <v>1617</v>
      </c>
      <c r="G9" t="s">
        <v>1618</v>
      </c>
      <c r="H9" t="s">
        <v>18</v>
      </c>
      <c r="I9" t="s">
        <v>1619</v>
      </c>
    </row>
    <row r="10" spans="1:9" x14ac:dyDescent="0.35">
      <c r="A10" t="s">
        <v>1620</v>
      </c>
      <c r="B10" t="s">
        <v>1621</v>
      </c>
      <c r="C10" t="s">
        <v>1622</v>
      </c>
      <c r="D10" t="s">
        <v>297</v>
      </c>
      <c r="E10" t="s">
        <v>1623</v>
      </c>
      <c r="F10" t="s">
        <v>1624</v>
      </c>
      <c r="G10" t="s">
        <v>1621</v>
      </c>
      <c r="H10" t="s">
        <v>129</v>
      </c>
      <c r="I10" t="s">
        <v>1625</v>
      </c>
    </row>
    <row r="11" spans="1:9" x14ac:dyDescent="0.35">
      <c r="A11" t="s">
        <v>1620</v>
      </c>
      <c r="B11" t="s">
        <v>1626</v>
      </c>
      <c r="C11" t="s">
        <v>1622</v>
      </c>
      <c r="D11" t="s">
        <v>1627</v>
      </c>
      <c r="E11" t="s">
        <v>1623</v>
      </c>
      <c r="F11" t="s">
        <v>1624</v>
      </c>
      <c r="G11" t="s">
        <v>1628</v>
      </c>
      <c r="H11" t="s">
        <v>129</v>
      </c>
      <c r="I11" t="s">
        <v>1606</v>
      </c>
    </row>
    <row r="12" spans="1:9" x14ac:dyDescent="0.35">
      <c r="A12" t="s">
        <v>1620</v>
      </c>
      <c r="B12" t="s">
        <v>1629</v>
      </c>
      <c r="C12" t="s">
        <v>1622</v>
      </c>
      <c r="D12" t="s">
        <v>1627</v>
      </c>
      <c r="E12" t="s">
        <v>1623</v>
      </c>
      <c r="F12" t="s">
        <v>1624</v>
      </c>
      <c r="G12" t="s">
        <v>1630</v>
      </c>
      <c r="H12" t="s">
        <v>301</v>
      </c>
      <c r="I12" t="s">
        <v>1592</v>
      </c>
    </row>
    <row r="13" spans="1:9" x14ac:dyDescent="0.35">
      <c r="A13" t="s">
        <v>1620</v>
      </c>
      <c r="B13" t="s">
        <v>1631</v>
      </c>
      <c r="C13" t="s">
        <v>1622</v>
      </c>
      <c r="D13" t="s">
        <v>1627</v>
      </c>
      <c r="E13" t="s">
        <v>1623</v>
      </c>
      <c r="F13" t="s">
        <v>1624</v>
      </c>
      <c r="G13" t="s">
        <v>1632</v>
      </c>
      <c r="H13" t="s">
        <v>301</v>
      </c>
      <c r="I13" t="s">
        <v>1592</v>
      </c>
    </row>
    <row r="14" spans="1:9" x14ac:dyDescent="0.35">
      <c r="A14" t="s">
        <v>1620</v>
      </c>
      <c r="B14" t="s">
        <v>1633</v>
      </c>
      <c r="C14" t="s">
        <v>1622</v>
      </c>
      <c r="D14" t="s">
        <v>1627</v>
      </c>
      <c r="E14" t="s">
        <v>1623</v>
      </c>
      <c r="F14" t="s">
        <v>1624</v>
      </c>
      <c r="G14" t="s">
        <v>1634</v>
      </c>
      <c r="H14" t="s">
        <v>129</v>
      </c>
      <c r="I14" t="s">
        <v>1635</v>
      </c>
    </row>
    <row r="15" spans="1:9" x14ac:dyDescent="0.35">
      <c r="A15" t="s">
        <v>1620</v>
      </c>
      <c r="B15" t="s">
        <v>1636</v>
      </c>
      <c r="C15" t="s">
        <v>1622</v>
      </c>
      <c r="D15" t="s">
        <v>1627</v>
      </c>
      <c r="E15" t="s">
        <v>1623</v>
      </c>
      <c r="F15" t="s">
        <v>1624</v>
      </c>
      <c r="G15" t="s">
        <v>1637</v>
      </c>
      <c r="H15" t="s">
        <v>129</v>
      </c>
      <c r="I15" t="s">
        <v>1638</v>
      </c>
    </row>
    <row r="16" spans="1:9" x14ac:dyDescent="0.35">
      <c r="A16" t="s">
        <v>1620</v>
      </c>
      <c r="B16" t="s">
        <v>1639</v>
      </c>
      <c r="C16" t="s">
        <v>1622</v>
      </c>
      <c r="D16" t="s">
        <v>1627</v>
      </c>
      <c r="E16" t="s">
        <v>1623</v>
      </c>
      <c r="F16" t="s">
        <v>1624</v>
      </c>
      <c r="G16" t="s">
        <v>1640</v>
      </c>
      <c r="H16" t="s">
        <v>129</v>
      </c>
      <c r="I16" t="s">
        <v>1606</v>
      </c>
    </row>
    <row r="17" spans="1:9" x14ac:dyDescent="0.35">
      <c r="A17" t="s">
        <v>1620</v>
      </c>
      <c r="B17" t="s">
        <v>1641</v>
      </c>
      <c r="C17" t="s">
        <v>1622</v>
      </c>
      <c r="D17" t="s">
        <v>1642</v>
      </c>
      <c r="E17" t="s">
        <v>1643</v>
      </c>
      <c r="F17" t="s">
        <v>1624</v>
      </c>
      <c r="G17" t="s">
        <v>1644</v>
      </c>
      <c r="H17" t="s">
        <v>129</v>
      </c>
      <c r="I17" t="s">
        <v>1625</v>
      </c>
    </row>
    <row r="18" spans="1:9" x14ac:dyDescent="0.35">
      <c r="A18" t="s">
        <v>1620</v>
      </c>
      <c r="B18" t="s">
        <v>1645</v>
      </c>
      <c r="C18" t="s">
        <v>1622</v>
      </c>
      <c r="D18" t="s">
        <v>1627</v>
      </c>
      <c r="E18" t="s">
        <v>1623</v>
      </c>
      <c r="F18" t="s">
        <v>1624</v>
      </c>
      <c r="G18" t="s">
        <v>1646</v>
      </c>
      <c r="H18" t="s">
        <v>129</v>
      </c>
      <c r="I18" t="s">
        <v>1635</v>
      </c>
    </row>
    <row r="19" spans="1:9" x14ac:dyDescent="0.35">
      <c r="A19" t="s">
        <v>1620</v>
      </c>
      <c r="B19" t="s">
        <v>1647</v>
      </c>
      <c r="C19" t="s">
        <v>1622</v>
      </c>
      <c r="D19" t="s">
        <v>1627</v>
      </c>
      <c r="E19" t="s">
        <v>1623</v>
      </c>
      <c r="F19" t="s">
        <v>1624</v>
      </c>
      <c r="G19" t="s">
        <v>1648</v>
      </c>
      <c r="H19" t="s">
        <v>129</v>
      </c>
      <c r="I19" t="s">
        <v>1606</v>
      </c>
    </row>
    <row r="20" spans="1:9" x14ac:dyDescent="0.35">
      <c r="A20" t="s">
        <v>1620</v>
      </c>
      <c r="B20" t="s">
        <v>1649</v>
      </c>
      <c r="C20" t="s">
        <v>1622</v>
      </c>
      <c r="D20" t="s">
        <v>1627</v>
      </c>
      <c r="E20" t="s">
        <v>1623</v>
      </c>
      <c r="F20" t="s">
        <v>1624</v>
      </c>
      <c r="G20" t="s">
        <v>1650</v>
      </c>
      <c r="H20" t="s">
        <v>129</v>
      </c>
      <c r="I20" t="s">
        <v>1606</v>
      </c>
    </row>
    <row r="21" spans="1:9" x14ac:dyDescent="0.35">
      <c r="A21" t="s">
        <v>1620</v>
      </c>
      <c r="B21" t="s">
        <v>1651</v>
      </c>
      <c r="C21" t="s">
        <v>1622</v>
      </c>
      <c r="D21" t="s">
        <v>1627</v>
      </c>
      <c r="E21" t="s">
        <v>1623</v>
      </c>
      <c r="F21" t="s">
        <v>1624</v>
      </c>
      <c r="G21" t="s">
        <v>1652</v>
      </c>
      <c r="H21" t="s">
        <v>129</v>
      </c>
      <c r="I21" t="s">
        <v>1625</v>
      </c>
    </row>
    <row r="22" spans="1:9" x14ac:dyDescent="0.35">
      <c r="A22" t="s">
        <v>1620</v>
      </c>
      <c r="B22" t="s">
        <v>1653</v>
      </c>
      <c r="C22" t="s">
        <v>1622</v>
      </c>
      <c r="D22" t="s">
        <v>1627</v>
      </c>
      <c r="E22" t="s">
        <v>1623</v>
      </c>
      <c r="F22" t="s">
        <v>1624</v>
      </c>
      <c r="G22" t="s">
        <v>1654</v>
      </c>
      <c r="H22" t="s">
        <v>129</v>
      </c>
      <c r="I22" t="s">
        <v>1635</v>
      </c>
    </row>
    <row r="23" spans="1:9" x14ac:dyDescent="0.35">
      <c r="A23" t="s">
        <v>1620</v>
      </c>
      <c r="B23" t="s">
        <v>1655</v>
      </c>
      <c r="C23" t="s">
        <v>1622</v>
      </c>
      <c r="D23" t="s">
        <v>1627</v>
      </c>
      <c r="E23" t="s">
        <v>1623</v>
      </c>
      <c r="F23" t="s">
        <v>1624</v>
      </c>
      <c r="G23" t="s">
        <v>1656</v>
      </c>
      <c r="H23" t="s">
        <v>129</v>
      </c>
      <c r="I23" t="s">
        <v>1635</v>
      </c>
    </row>
    <row r="24" spans="1:9" x14ac:dyDescent="0.35">
      <c r="A24" t="s">
        <v>1620</v>
      </c>
      <c r="B24" t="s">
        <v>1657</v>
      </c>
      <c r="C24" t="s">
        <v>1622</v>
      </c>
      <c r="D24" t="s">
        <v>1627</v>
      </c>
      <c r="E24" t="s">
        <v>1623</v>
      </c>
      <c r="F24" t="s">
        <v>1624</v>
      </c>
      <c r="G24" t="s">
        <v>1658</v>
      </c>
      <c r="H24" t="s">
        <v>129</v>
      </c>
      <c r="I24" t="s">
        <v>1635</v>
      </c>
    </row>
    <row r="25" spans="1:9" x14ac:dyDescent="0.35">
      <c r="A25" t="s">
        <v>1620</v>
      </c>
      <c r="B25" t="s">
        <v>1124</v>
      </c>
      <c r="C25" t="s">
        <v>1622</v>
      </c>
      <c r="D25" t="s">
        <v>1627</v>
      </c>
      <c r="E25" t="s">
        <v>1623</v>
      </c>
      <c r="F25" t="s">
        <v>1624</v>
      </c>
      <c r="G25" t="s">
        <v>1659</v>
      </c>
      <c r="H25" t="s">
        <v>129</v>
      </c>
      <c r="I25" t="s">
        <v>1635</v>
      </c>
    </row>
    <row r="26" spans="1:9" x14ac:dyDescent="0.35">
      <c r="A26" t="s">
        <v>1620</v>
      </c>
      <c r="B26" t="s">
        <v>1660</v>
      </c>
      <c r="C26" t="s">
        <v>1622</v>
      </c>
      <c r="D26" t="s">
        <v>1627</v>
      </c>
      <c r="E26" t="s">
        <v>1623</v>
      </c>
      <c r="F26" t="s">
        <v>1624</v>
      </c>
      <c r="G26" t="s">
        <v>1661</v>
      </c>
      <c r="H26" t="s">
        <v>129</v>
      </c>
      <c r="I26" t="s">
        <v>1638</v>
      </c>
    </row>
    <row r="27" spans="1:9" x14ac:dyDescent="0.35">
      <c r="A27" t="s">
        <v>1662</v>
      </c>
      <c r="B27" t="s">
        <v>1663</v>
      </c>
      <c r="C27" t="s">
        <v>1664</v>
      </c>
      <c r="D27" t="s">
        <v>1665</v>
      </c>
      <c r="E27" t="s">
        <v>1666</v>
      </c>
      <c r="F27" t="s">
        <v>1667</v>
      </c>
      <c r="G27" t="s">
        <v>1668</v>
      </c>
      <c r="H27" t="s">
        <v>18</v>
      </c>
      <c r="I27" t="s">
        <v>1669</v>
      </c>
    </row>
    <row r="28" spans="1:9" x14ac:dyDescent="0.35">
      <c r="A28" t="s">
        <v>1662</v>
      </c>
      <c r="B28" t="s">
        <v>1670</v>
      </c>
      <c r="C28" t="s">
        <v>1664</v>
      </c>
      <c r="D28" t="s">
        <v>1665</v>
      </c>
      <c r="E28" t="s">
        <v>1666</v>
      </c>
      <c r="F28" t="s">
        <v>1667</v>
      </c>
      <c r="G28" t="s">
        <v>1671</v>
      </c>
      <c r="H28" t="s">
        <v>18</v>
      </c>
      <c r="I28" t="s">
        <v>1672</v>
      </c>
    </row>
    <row r="29" spans="1:9" x14ac:dyDescent="0.35">
      <c r="A29" t="s">
        <v>1673</v>
      </c>
      <c r="B29" t="s">
        <v>1674</v>
      </c>
      <c r="C29" t="s">
        <v>1675</v>
      </c>
      <c r="D29" t="s">
        <v>1676</v>
      </c>
      <c r="E29" t="s">
        <v>1677</v>
      </c>
      <c r="F29" t="s">
        <v>1678</v>
      </c>
      <c r="G29" t="s">
        <v>1679</v>
      </c>
      <c r="H29" t="s">
        <v>18</v>
      </c>
      <c r="I29" t="s">
        <v>1619</v>
      </c>
    </row>
    <row r="30" spans="1:9" x14ac:dyDescent="0.35">
      <c r="A30" t="s">
        <v>1673</v>
      </c>
      <c r="B30" t="s">
        <v>1680</v>
      </c>
      <c r="C30" t="s">
        <v>1675</v>
      </c>
      <c r="D30" t="s">
        <v>1676</v>
      </c>
      <c r="E30" t="s">
        <v>1677</v>
      </c>
      <c r="F30" t="s">
        <v>1678</v>
      </c>
      <c r="G30" t="s">
        <v>1681</v>
      </c>
      <c r="H30" t="s">
        <v>18</v>
      </c>
      <c r="I30" t="s">
        <v>1619</v>
      </c>
    </row>
    <row r="31" spans="1:9" x14ac:dyDescent="0.35">
      <c r="A31" t="s">
        <v>1673</v>
      </c>
      <c r="B31" t="s">
        <v>1682</v>
      </c>
      <c r="C31" t="s">
        <v>1675</v>
      </c>
      <c r="D31" t="s">
        <v>1676</v>
      </c>
      <c r="E31" t="s">
        <v>1677</v>
      </c>
      <c r="F31" t="s">
        <v>1678</v>
      </c>
      <c r="G31" t="s">
        <v>1683</v>
      </c>
      <c r="H31" t="s">
        <v>18</v>
      </c>
      <c r="I31" t="s">
        <v>1684</v>
      </c>
    </row>
    <row r="32" spans="1:9" x14ac:dyDescent="0.35">
      <c r="A32" t="s">
        <v>1673</v>
      </c>
      <c r="B32" t="s">
        <v>1685</v>
      </c>
      <c r="C32" t="s">
        <v>1675</v>
      </c>
      <c r="D32" t="s">
        <v>1676</v>
      </c>
      <c r="E32" t="s">
        <v>1677</v>
      </c>
      <c r="F32" t="s">
        <v>1678</v>
      </c>
      <c r="G32" t="s">
        <v>1686</v>
      </c>
      <c r="H32" t="s">
        <v>18</v>
      </c>
      <c r="I32" t="s">
        <v>1684</v>
      </c>
    </row>
    <row r="33" spans="1:9" x14ac:dyDescent="0.35">
      <c r="A33" t="s">
        <v>1673</v>
      </c>
      <c r="B33" t="s">
        <v>1687</v>
      </c>
      <c r="C33" t="s">
        <v>1675</v>
      </c>
      <c r="D33" t="s">
        <v>1676</v>
      </c>
      <c r="E33" t="s">
        <v>1677</v>
      </c>
      <c r="F33" t="s">
        <v>1678</v>
      </c>
      <c r="G33" t="s">
        <v>1688</v>
      </c>
      <c r="H33" t="s">
        <v>18</v>
      </c>
      <c r="I33" t="s">
        <v>1619</v>
      </c>
    </row>
    <row r="34" spans="1:9" x14ac:dyDescent="0.35">
      <c r="A34" t="s">
        <v>1673</v>
      </c>
      <c r="B34" t="s">
        <v>1689</v>
      </c>
      <c r="C34" t="s">
        <v>1675</v>
      </c>
      <c r="D34" t="s">
        <v>1676</v>
      </c>
      <c r="E34" t="s">
        <v>1677</v>
      </c>
      <c r="F34" t="s">
        <v>1678</v>
      </c>
      <c r="G34" t="s">
        <v>1690</v>
      </c>
      <c r="H34" t="s">
        <v>18</v>
      </c>
      <c r="I34" t="s">
        <v>1691</v>
      </c>
    </row>
    <row r="35" spans="1:9" x14ac:dyDescent="0.35">
      <c r="A35" t="s">
        <v>1673</v>
      </c>
      <c r="B35" t="s">
        <v>1692</v>
      </c>
      <c r="C35" t="s">
        <v>1675</v>
      </c>
      <c r="D35" t="s">
        <v>1676</v>
      </c>
      <c r="E35" t="s">
        <v>1677</v>
      </c>
      <c r="F35" t="s">
        <v>1678</v>
      </c>
      <c r="G35" t="s">
        <v>1693</v>
      </c>
      <c r="H35" t="s">
        <v>18</v>
      </c>
      <c r="I35" t="s">
        <v>1619</v>
      </c>
    </row>
    <row r="36" spans="1:9" x14ac:dyDescent="0.35">
      <c r="A36" t="s">
        <v>1673</v>
      </c>
      <c r="B36" t="s">
        <v>1694</v>
      </c>
      <c r="C36" t="s">
        <v>1675</v>
      </c>
      <c r="D36" t="s">
        <v>1695</v>
      </c>
      <c r="E36" t="s">
        <v>1677</v>
      </c>
      <c r="F36" t="s">
        <v>1678</v>
      </c>
      <c r="G36" t="s">
        <v>1696</v>
      </c>
      <c r="H36" t="s">
        <v>18</v>
      </c>
      <c r="I36" t="s">
        <v>1619</v>
      </c>
    </row>
    <row r="37" spans="1:9" x14ac:dyDescent="0.35">
      <c r="A37" t="s">
        <v>1673</v>
      </c>
      <c r="B37" t="s">
        <v>1697</v>
      </c>
      <c r="C37" t="s">
        <v>1675</v>
      </c>
      <c r="D37" t="s">
        <v>1676</v>
      </c>
      <c r="E37" t="s">
        <v>1677</v>
      </c>
      <c r="F37" t="s">
        <v>1678</v>
      </c>
      <c r="G37" t="s">
        <v>1698</v>
      </c>
      <c r="H37" t="s">
        <v>18</v>
      </c>
      <c r="I37" t="s">
        <v>1699</v>
      </c>
    </row>
    <row r="38" spans="1:9" x14ac:dyDescent="0.35">
      <c r="A38" t="s">
        <v>1673</v>
      </c>
      <c r="B38" t="s">
        <v>1700</v>
      </c>
      <c r="C38" t="s">
        <v>1675</v>
      </c>
      <c r="D38" t="s">
        <v>1676</v>
      </c>
      <c r="E38" t="s">
        <v>1677</v>
      </c>
      <c r="F38" t="s">
        <v>1678</v>
      </c>
      <c r="G38" t="s">
        <v>1701</v>
      </c>
      <c r="H38" t="s">
        <v>18</v>
      </c>
      <c r="I38" t="s">
        <v>1699</v>
      </c>
    </row>
    <row r="39" spans="1:9" x14ac:dyDescent="0.35">
      <c r="A39" t="s">
        <v>1673</v>
      </c>
      <c r="B39" t="s">
        <v>1702</v>
      </c>
      <c r="C39" t="s">
        <v>1675</v>
      </c>
      <c r="D39" t="s">
        <v>1676</v>
      </c>
      <c r="E39" t="s">
        <v>1677</v>
      </c>
      <c r="F39" t="s">
        <v>1678</v>
      </c>
      <c r="G39" t="s">
        <v>1703</v>
      </c>
      <c r="H39" t="s">
        <v>18</v>
      </c>
      <c r="I39" t="s">
        <v>1699</v>
      </c>
    </row>
    <row r="40" spans="1:9" x14ac:dyDescent="0.35">
      <c r="A40" t="s">
        <v>1673</v>
      </c>
      <c r="B40" t="s">
        <v>1704</v>
      </c>
      <c r="C40" t="s">
        <v>1675</v>
      </c>
      <c r="D40" t="s">
        <v>1676</v>
      </c>
      <c r="E40" t="s">
        <v>1677</v>
      </c>
      <c r="F40" t="s">
        <v>1678</v>
      </c>
      <c r="G40" t="s">
        <v>1705</v>
      </c>
      <c r="H40" t="s">
        <v>18</v>
      </c>
      <c r="I40" t="s">
        <v>1699</v>
      </c>
    </row>
    <row r="41" spans="1:9" x14ac:dyDescent="0.35">
      <c r="A41" t="s">
        <v>1673</v>
      </c>
      <c r="B41" t="s">
        <v>1706</v>
      </c>
      <c r="C41" t="s">
        <v>1675</v>
      </c>
      <c r="D41" t="s">
        <v>1676</v>
      </c>
      <c r="E41" t="s">
        <v>1677</v>
      </c>
      <c r="F41" t="s">
        <v>1678</v>
      </c>
      <c r="G41" t="s">
        <v>1707</v>
      </c>
      <c r="H41" t="s">
        <v>18</v>
      </c>
      <c r="I41" t="s">
        <v>1684</v>
      </c>
    </row>
    <row r="42" spans="1:9" x14ac:dyDescent="0.35">
      <c r="A42" t="s">
        <v>1673</v>
      </c>
      <c r="B42" t="s">
        <v>1708</v>
      </c>
      <c r="C42" t="s">
        <v>1675</v>
      </c>
      <c r="D42" t="s">
        <v>1676</v>
      </c>
      <c r="E42" t="s">
        <v>1677</v>
      </c>
      <c r="F42" t="s">
        <v>1678</v>
      </c>
      <c r="G42" t="s">
        <v>1709</v>
      </c>
      <c r="H42" t="s">
        <v>18</v>
      </c>
      <c r="I42" t="s">
        <v>1710</v>
      </c>
    </row>
    <row r="43" spans="1:9" x14ac:dyDescent="0.35">
      <c r="A43" t="s">
        <v>1673</v>
      </c>
      <c r="B43" t="s">
        <v>1711</v>
      </c>
      <c r="C43" t="s">
        <v>1675</v>
      </c>
      <c r="D43" t="s">
        <v>1676</v>
      </c>
      <c r="E43" t="s">
        <v>1677</v>
      </c>
      <c r="F43" t="s">
        <v>1678</v>
      </c>
      <c r="G43" t="s">
        <v>1712</v>
      </c>
      <c r="H43" t="s">
        <v>18</v>
      </c>
      <c r="I43" t="s">
        <v>1691</v>
      </c>
    </row>
    <row r="44" spans="1:9" x14ac:dyDescent="0.35">
      <c r="A44" t="s">
        <v>1673</v>
      </c>
      <c r="B44" t="s">
        <v>1713</v>
      </c>
      <c r="C44" t="s">
        <v>1675</v>
      </c>
      <c r="D44" t="s">
        <v>1676</v>
      </c>
      <c r="E44" t="s">
        <v>1677</v>
      </c>
      <c r="F44" t="s">
        <v>1678</v>
      </c>
      <c r="G44" t="s">
        <v>1714</v>
      </c>
      <c r="H44" t="s">
        <v>18</v>
      </c>
      <c r="I44" t="s">
        <v>1715</v>
      </c>
    </row>
    <row r="45" spans="1:9" x14ac:dyDescent="0.35">
      <c r="A45" t="s">
        <v>1673</v>
      </c>
      <c r="B45" t="s">
        <v>1716</v>
      </c>
      <c r="C45" t="s">
        <v>1675</v>
      </c>
      <c r="D45" t="s">
        <v>1676</v>
      </c>
      <c r="E45" t="s">
        <v>1677</v>
      </c>
      <c r="F45" t="s">
        <v>1678</v>
      </c>
      <c r="G45" t="s">
        <v>1717</v>
      </c>
      <c r="H45" t="s">
        <v>18</v>
      </c>
      <c r="I45" t="s">
        <v>1699</v>
      </c>
    </row>
    <row r="46" spans="1:9" x14ac:dyDescent="0.35">
      <c r="A46" t="s">
        <v>1718</v>
      </c>
      <c r="B46" t="s">
        <v>1719</v>
      </c>
      <c r="C46" t="s">
        <v>1720</v>
      </c>
      <c r="D46" t="s">
        <v>1013</v>
      </c>
      <c r="E46" t="s">
        <v>1721</v>
      </c>
      <c r="F46" t="s">
        <v>1722</v>
      </c>
      <c r="G46" t="s">
        <v>1723</v>
      </c>
      <c r="H46" t="s">
        <v>703</v>
      </c>
      <c r="I46" t="s">
        <v>1724</v>
      </c>
    </row>
    <row r="47" spans="1:9" x14ac:dyDescent="0.35">
      <c r="A47" t="s">
        <v>1725</v>
      </c>
      <c r="B47" t="s">
        <v>1726</v>
      </c>
      <c r="C47" t="s">
        <v>1727</v>
      </c>
      <c r="D47" t="s">
        <v>1728</v>
      </c>
      <c r="E47" t="s">
        <v>1729</v>
      </c>
      <c r="F47" t="s">
        <v>1730</v>
      </c>
      <c r="G47" t="s">
        <v>1731</v>
      </c>
      <c r="H47" t="s">
        <v>249</v>
      </c>
      <c r="I47" t="s">
        <v>1732</v>
      </c>
    </row>
    <row r="48" spans="1:9" x14ac:dyDescent="0.35">
      <c r="A48" t="s">
        <v>1733</v>
      </c>
      <c r="B48" t="s">
        <v>1734</v>
      </c>
      <c r="C48" t="s">
        <v>1735</v>
      </c>
      <c r="D48" t="s">
        <v>1013</v>
      </c>
      <c r="E48" t="s">
        <v>1736</v>
      </c>
      <c r="F48" t="s">
        <v>1737</v>
      </c>
      <c r="G48" t="s">
        <v>1738</v>
      </c>
      <c r="H48" t="s">
        <v>18</v>
      </c>
      <c r="I48" t="s">
        <v>1739</v>
      </c>
    </row>
    <row r="49" spans="1:9" x14ac:dyDescent="0.35">
      <c r="A49" t="s">
        <v>1733</v>
      </c>
      <c r="B49" t="s">
        <v>1740</v>
      </c>
      <c r="C49" t="s">
        <v>1735</v>
      </c>
      <c r="D49" t="s">
        <v>1013</v>
      </c>
      <c r="E49" t="s">
        <v>1736</v>
      </c>
      <c r="F49" t="s">
        <v>1741</v>
      </c>
      <c r="G49" t="s">
        <v>1742</v>
      </c>
      <c r="H49" t="s">
        <v>18</v>
      </c>
      <c r="I49" t="s">
        <v>1743</v>
      </c>
    </row>
    <row r="50" spans="1:9" x14ac:dyDescent="0.35">
      <c r="A50" t="s">
        <v>1733</v>
      </c>
      <c r="B50" t="s">
        <v>1744</v>
      </c>
      <c r="C50" t="s">
        <v>1735</v>
      </c>
      <c r="D50" t="s">
        <v>1013</v>
      </c>
      <c r="E50" t="s">
        <v>1745</v>
      </c>
      <c r="F50" t="s">
        <v>1737</v>
      </c>
      <c r="G50" t="s">
        <v>1746</v>
      </c>
      <c r="H50" t="s">
        <v>18</v>
      </c>
      <c r="I50" t="s">
        <v>1747</v>
      </c>
    </row>
    <row r="51" spans="1:9" x14ac:dyDescent="0.35">
      <c r="A51" t="s">
        <v>1748</v>
      </c>
      <c r="B51" t="s">
        <v>1749</v>
      </c>
      <c r="C51" t="s">
        <v>1750</v>
      </c>
      <c r="D51" t="s">
        <v>1751</v>
      </c>
      <c r="E51" t="s">
        <v>1752</v>
      </c>
      <c r="F51" t="s">
        <v>1753</v>
      </c>
      <c r="G51" t="s">
        <v>1754</v>
      </c>
      <c r="H51" t="s">
        <v>129</v>
      </c>
      <c r="I51" t="s">
        <v>1755</v>
      </c>
    </row>
    <row r="52" spans="1:9" x14ac:dyDescent="0.35">
      <c r="A52" t="s">
        <v>1748</v>
      </c>
      <c r="B52" t="s">
        <v>1756</v>
      </c>
      <c r="C52" t="s">
        <v>1750</v>
      </c>
      <c r="D52" t="s">
        <v>1751</v>
      </c>
      <c r="E52" t="s">
        <v>1757</v>
      </c>
      <c r="F52" t="s">
        <v>1753</v>
      </c>
      <c r="G52" t="s">
        <v>1758</v>
      </c>
      <c r="H52" t="s">
        <v>129</v>
      </c>
      <c r="I52" t="s">
        <v>1759</v>
      </c>
    </row>
    <row r="53" spans="1:9" x14ac:dyDescent="0.35">
      <c r="A53" t="s">
        <v>1748</v>
      </c>
      <c r="B53" t="s">
        <v>1760</v>
      </c>
      <c r="C53" t="s">
        <v>1750</v>
      </c>
      <c r="D53" t="s">
        <v>1751</v>
      </c>
      <c r="E53" t="s">
        <v>1757</v>
      </c>
      <c r="F53" t="s">
        <v>1753</v>
      </c>
      <c r="G53" t="s">
        <v>1761</v>
      </c>
      <c r="H53" t="s">
        <v>129</v>
      </c>
      <c r="I53" t="s">
        <v>1755</v>
      </c>
    </row>
    <row r="54" spans="1:9" x14ac:dyDescent="0.35">
      <c r="A54" t="s">
        <v>1748</v>
      </c>
      <c r="B54" t="s">
        <v>1762</v>
      </c>
      <c r="C54" t="s">
        <v>1750</v>
      </c>
      <c r="D54" t="s">
        <v>1751</v>
      </c>
      <c r="E54" t="s">
        <v>1752</v>
      </c>
      <c r="F54" t="s">
        <v>1753</v>
      </c>
      <c r="G54" t="s">
        <v>1754</v>
      </c>
      <c r="H54" t="s">
        <v>129</v>
      </c>
      <c r="I54" t="s">
        <v>1755</v>
      </c>
    </row>
    <row r="55" spans="1:9" x14ac:dyDescent="0.35">
      <c r="A55" t="s">
        <v>1763</v>
      </c>
      <c r="B55" t="s">
        <v>1764</v>
      </c>
      <c r="C55" t="s">
        <v>1765</v>
      </c>
      <c r="D55" t="s">
        <v>1766</v>
      </c>
      <c r="E55" t="s">
        <v>1767</v>
      </c>
      <c r="F55" t="s">
        <v>1768</v>
      </c>
      <c r="G55" t="s">
        <v>1769</v>
      </c>
      <c r="H55" t="s">
        <v>233</v>
      </c>
      <c r="I55" t="s">
        <v>1770</v>
      </c>
    </row>
    <row r="56" spans="1:9" x14ac:dyDescent="0.35">
      <c r="A56" t="s">
        <v>1763</v>
      </c>
      <c r="B56" t="s">
        <v>1771</v>
      </c>
      <c r="C56" t="s">
        <v>1765</v>
      </c>
      <c r="D56" t="s">
        <v>1766</v>
      </c>
      <c r="E56" t="s">
        <v>1767</v>
      </c>
      <c r="F56" t="s">
        <v>1768</v>
      </c>
      <c r="G56" t="s">
        <v>1769</v>
      </c>
      <c r="H56" t="s">
        <v>233</v>
      </c>
      <c r="I56" t="s">
        <v>1770</v>
      </c>
    </row>
    <row r="57" spans="1:9" x14ac:dyDescent="0.35">
      <c r="A57" t="s">
        <v>1763</v>
      </c>
      <c r="B57" t="s">
        <v>1772</v>
      </c>
      <c r="C57" t="s">
        <v>1765</v>
      </c>
      <c r="D57" t="s">
        <v>1766</v>
      </c>
      <c r="E57" t="s">
        <v>1767</v>
      </c>
      <c r="F57" t="s">
        <v>1768</v>
      </c>
      <c r="G57" t="s">
        <v>1773</v>
      </c>
      <c r="H57" t="s">
        <v>1774</v>
      </c>
      <c r="I57" t="s">
        <v>1775</v>
      </c>
    </row>
    <row r="58" spans="1:9" x14ac:dyDescent="0.35">
      <c r="A58" t="s">
        <v>1763</v>
      </c>
      <c r="B58" t="s">
        <v>1776</v>
      </c>
      <c r="C58" t="s">
        <v>1765</v>
      </c>
      <c r="D58" t="s">
        <v>1766</v>
      </c>
      <c r="E58" t="s">
        <v>1767</v>
      </c>
      <c r="F58" t="s">
        <v>1768</v>
      </c>
      <c r="G58" t="s">
        <v>1777</v>
      </c>
      <c r="H58" t="s">
        <v>1774</v>
      </c>
      <c r="I58" t="s">
        <v>1775</v>
      </c>
    </row>
    <row r="59" spans="1:9" x14ac:dyDescent="0.35">
      <c r="A59" t="s">
        <v>1763</v>
      </c>
      <c r="B59" t="s">
        <v>1778</v>
      </c>
      <c r="C59" t="s">
        <v>1765</v>
      </c>
      <c r="D59" t="s">
        <v>1766</v>
      </c>
      <c r="E59" t="s">
        <v>1767</v>
      </c>
      <c r="F59" t="s">
        <v>1768</v>
      </c>
      <c r="G59" t="s">
        <v>1779</v>
      </c>
      <c r="H59" t="s">
        <v>233</v>
      </c>
      <c r="I59" t="s">
        <v>1770</v>
      </c>
    </row>
    <row r="60" spans="1:9" x14ac:dyDescent="0.35">
      <c r="A60" t="s">
        <v>1763</v>
      </c>
      <c r="B60" t="s">
        <v>1780</v>
      </c>
      <c r="C60" t="s">
        <v>1765</v>
      </c>
      <c r="D60" t="s">
        <v>1766</v>
      </c>
      <c r="E60" t="s">
        <v>1767</v>
      </c>
      <c r="F60" t="s">
        <v>1768</v>
      </c>
      <c r="G60" t="s">
        <v>1781</v>
      </c>
      <c r="H60" t="s">
        <v>233</v>
      </c>
      <c r="I60" t="s">
        <v>1770</v>
      </c>
    </row>
    <row r="61" spans="1:9" x14ac:dyDescent="0.35">
      <c r="A61" t="s">
        <v>1763</v>
      </c>
      <c r="B61" t="s">
        <v>1782</v>
      </c>
      <c r="C61" t="s">
        <v>1765</v>
      </c>
      <c r="D61" t="s">
        <v>1766</v>
      </c>
      <c r="E61" t="s">
        <v>1767</v>
      </c>
      <c r="F61" t="s">
        <v>1768</v>
      </c>
      <c r="G61" t="s">
        <v>1783</v>
      </c>
      <c r="H61" t="s">
        <v>233</v>
      </c>
      <c r="I61" t="s">
        <v>1770</v>
      </c>
    </row>
    <row r="62" spans="1:9" x14ac:dyDescent="0.35">
      <c r="A62" t="s">
        <v>1763</v>
      </c>
      <c r="B62" t="s">
        <v>1784</v>
      </c>
      <c r="C62" t="s">
        <v>1765</v>
      </c>
      <c r="D62" t="s">
        <v>1766</v>
      </c>
      <c r="E62" t="s">
        <v>1767</v>
      </c>
      <c r="F62" t="s">
        <v>1768</v>
      </c>
      <c r="G62" t="s">
        <v>1785</v>
      </c>
      <c r="H62" t="s">
        <v>233</v>
      </c>
      <c r="I62" t="s">
        <v>1770</v>
      </c>
    </row>
    <row r="63" spans="1:9" x14ac:dyDescent="0.35">
      <c r="A63" t="s">
        <v>1763</v>
      </c>
      <c r="B63" t="s">
        <v>1786</v>
      </c>
      <c r="C63" t="s">
        <v>1765</v>
      </c>
      <c r="D63" t="s">
        <v>1766</v>
      </c>
      <c r="E63" t="s">
        <v>1767</v>
      </c>
      <c r="F63" t="s">
        <v>1768</v>
      </c>
      <c r="G63" t="s">
        <v>1787</v>
      </c>
      <c r="H63" t="s">
        <v>233</v>
      </c>
      <c r="I63" t="s">
        <v>1770</v>
      </c>
    </row>
    <row r="64" spans="1:9" x14ac:dyDescent="0.35">
      <c r="A64" t="s">
        <v>1763</v>
      </c>
      <c r="B64" t="s">
        <v>1788</v>
      </c>
      <c r="C64" t="s">
        <v>1765</v>
      </c>
      <c r="D64" t="s">
        <v>1766</v>
      </c>
      <c r="E64" t="s">
        <v>1767</v>
      </c>
      <c r="F64" t="s">
        <v>1768</v>
      </c>
      <c r="G64" t="s">
        <v>1789</v>
      </c>
      <c r="H64" t="s">
        <v>233</v>
      </c>
      <c r="I64" t="s">
        <v>1770</v>
      </c>
    </row>
    <row r="65" spans="1:9" x14ac:dyDescent="0.35">
      <c r="A65" t="s">
        <v>1763</v>
      </c>
      <c r="B65" t="s">
        <v>1790</v>
      </c>
      <c r="C65" t="s">
        <v>1765</v>
      </c>
      <c r="D65" t="s">
        <v>1766</v>
      </c>
      <c r="E65" t="s">
        <v>1767</v>
      </c>
      <c r="F65" t="s">
        <v>1768</v>
      </c>
      <c r="G65" t="s">
        <v>1791</v>
      </c>
      <c r="H65" t="s">
        <v>233</v>
      </c>
      <c r="I65" t="s">
        <v>1770</v>
      </c>
    </row>
    <row r="66" spans="1:9" x14ac:dyDescent="0.35">
      <c r="A66" t="s">
        <v>1763</v>
      </c>
      <c r="B66" t="s">
        <v>1792</v>
      </c>
      <c r="C66" t="s">
        <v>1765</v>
      </c>
      <c r="D66" t="s">
        <v>1766</v>
      </c>
      <c r="E66" t="s">
        <v>1767</v>
      </c>
      <c r="F66" t="s">
        <v>1768</v>
      </c>
      <c r="G66" t="s">
        <v>1793</v>
      </c>
      <c r="H66" t="s">
        <v>233</v>
      </c>
      <c r="I66" t="s">
        <v>1770</v>
      </c>
    </row>
    <row r="67" spans="1:9" x14ac:dyDescent="0.35">
      <c r="A67" t="s">
        <v>1763</v>
      </c>
      <c r="B67" t="s">
        <v>1794</v>
      </c>
      <c r="C67" t="s">
        <v>1765</v>
      </c>
      <c r="D67" t="s">
        <v>1766</v>
      </c>
      <c r="E67" t="s">
        <v>1767</v>
      </c>
      <c r="F67" t="s">
        <v>1768</v>
      </c>
      <c r="G67" t="s">
        <v>1795</v>
      </c>
      <c r="H67" t="s">
        <v>233</v>
      </c>
      <c r="I67" t="s">
        <v>1770</v>
      </c>
    </row>
    <row r="68" spans="1:9" x14ac:dyDescent="0.35">
      <c r="A68" t="s">
        <v>1763</v>
      </c>
      <c r="B68" t="s">
        <v>1796</v>
      </c>
      <c r="C68" t="s">
        <v>1765</v>
      </c>
      <c r="D68" t="s">
        <v>1766</v>
      </c>
      <c r="E68" t="s">
        <v>1767</v>
      </c>
      <c r="F68" t="s">
        <v>1768</v>
      </c>
      <c r="G68" t="s">
        <v>1797</v>
      </c>
      <c r="H68" t="s">
        <v>233</v>
      </c>
      <c r="I68" t="s">
        <v>1770</v>
      </c>
    </row>
    <row r="69" spans="1:9" x14ac:dyDescent="0.35">
      <c r="A69" t="s">
        <v>1763</v>
      </c>
      <c r="B69" t="s">
        <v>1798</v>
      </c>
      <c r="C69" t="s">
        <v>1765</v>
      </c>
      <c r="D69" t="s">
        <v>1766</v>
      </c>
      <c r="E69" t="s">
        <v>1767</v>
      </c>
      <c r="F69" t="s">
        <v>1768</v>
      </c>
      <c r="G69" t="s">
        <v>1769</v>
      </c>
      <c r="H69" t="s">
        <v>233</v>
      </c>
      <c r="I69" t="s">
        <v>1770</v>
      </c>
    </row>
    <row r="70" spans="1:9" x14ac:dyDescent="0.35">
      <c r="A70" t="s">
        <v>1763</v>
      </c>
      <c r="B70" t="s">
        <v>1799</v>
      </c>
      <c r="C70" t="s">
        <v>1765</v>
      </c>
      <c r="D70" t="s">
        <v>1766</v>
      </c>
      <c r="E70" t="s">
        <v>1767</v>
      </c>
      <c r="F70" t="s">
        <v>1768</v>
      </c>
      <c r="G70" t="s">
        <v>1800</v>
      </c>
      <c r="H70" t="s">
        <v>233</v>
      </c>
      <c r="I70" t="s">
        <v>1770</v>
      </c>
    </row>
    <row r="71" spans="1:9" x14ac:dyDescent="0.35">
      <c r="A71" t="s">
        <v>1801</v>
      </c>
      <c r="B71" t="s">
        <v>1802</v>
      </c>
      <c r="C71" t="s">
        <v>1803</v>
      </c>
      <c r="D71" t="s">
        <v>1013</v>
      </c>
      <c r="E71" t="s">
        <v>1804</v>
      </c>
      <c r="F71" t="s">
        <v>1805</v>
      </c>
      <c r="G71" t="s">
        <v>1806</v>
      </c>
      <c r="H71" t="s">
        <v>102</v>
      </c>
      <c r="I71" t="s">
        <v>1807</v>
      </c>
    </row>
    <row r="72" spans="1:9" x14ac:dyDescent="0.35">
      <c r="A72" t="s">
        <v>1808</v>
      </c>
      <c r="B72" t="s">
        <v>1024</v>
      </c>
      <c r="C72" t="s">
        <v>1809</v>
      </c>
      <c r="D72" t="s">
        <v>1810</v>
      </c>
      <c r="E72" t="s">
        <v>1811</v>
      </c>
      <c r="F72" t="s">
        <v>1812</v>
      </c>
      <c r="G72" t="s">
        <v>1813</v>
      </c>
      <c r="H72" t="s">
        <v>129</v>
      </c>
      <c r="I72" t="s">
        <v>1814</v>
      </c>
    </row>
    <row r="73" spans="1:9" x14ac:dyDescent="0.35">
      <c r="A73" t="s">
        <v>1815</v>
      </c>
      <c r="B73" t="s">
        <v>1816</v>
      </c>
      <c r="C73" t="s">
        <v>1817</v>
      </c>
      <c r="D73" t="s">
        <v>1818</v>
      </c>
      <c r="E73" t="s">
        <v>1819</v>
      </c>
      <c r="F73" t="s">
        <v>1820</v>
      </c>
      <c r="G73" t="s">
        <v>1821</v>
      </c>
      <c r="H73" t="s">
        <v>109</v>
      </c>
      <c r="I73" t="s">
        <v>1822</v>
      </c>
    </row>
    <row r="74" spans="1:9" x14ac:dyDescent="0.35">
      <c r="A74" t="s">
        <v>1815</v>
      </c>
      <c r="B74" t="s">
        <v>1823</v>
      </c>
      <c r="C74" t="s">
        <v>1817</v>
      </c>
      <c r="D74" t="s">
        <v>1818</v>
      </c>
      <c r="E74" t="s">
        <v>1819</v>
      </c>
      <c r="F74" t="s">
        <v>1820</v>
      </c>
      <c r="G74" t="s">
        <v>1824</v>
      </c>
      <c r="H74" t="s">
        <v>109</v>
      </c>
      <c r="I74" t="s">
        <v>1822</v>
      </c>
    </row>
    <row r="75" spans="1:9" x14ac:dyDescent="0.35">
      <c r="A75" t="s">
        <v>1815</v>
      </c>
      <c r="B75" t="s">
        <v>1825</v>
      </c>
      <c r="C75" t="s">
        <v>1817</v>
      </c>
      <c r="D75" t="s">
        <v>1818</v>
      </c>
      <c r="E75" t="s">
        <v>1819</v>
      </c>
      <c r="F75" t="s">
        <v>1820</v>
      </c>
      <c r="G75" t="s">
        <v>1826</v>
      </c>
      <c r="H75" t="s">
        <v>109</v>
      </c>
      <c r="I75" t="s">
        <v>1822</v>
      </c>
    </row>
    <row r="76" spans="1:9" x14ac:dyDescent="0.35">
      <c r="A76" t="s">
        <v>1815</v>
      </c>
      <c r="B76" t="s">
        <v>1827</v>
      </c>
      <c r="C76" t="s">
        <v>1828</v>
      </c>
      <c r="D76" t="s">
        <v>1829</v>
      </c>
      <c r="E76" t="s">
        <v>1819</v>
      </c>
      <c r="F76" t="s">
        <v>1830</v>
      </c>
      <c r="G76" t="s">
        <v>1831</v>
      </c>
      <c r="H76" t="s">
        <v>1832</v>
      </c>
      <c r="I76" t="s">
        <v>1822</v>
      </c>
    </row>
    <row r="77" spans="1:9" x14ac:dyDescent="0.35">
      <c r="A77" t="s">
        <v>1815</v>
      </c>
      <c r="B77" t="s">
        <v>1833</v>
      </c>
      <c r="C77" t="s">
        <v>1828</v>
      </c>
      <c r="D77" t="s">
        <v>1829</v>
      </c>
      <c r="E77" t="s">
        <v>1819</v>
      </c>
      <c r="F77" t="s">
        <v>1830</v>
      </c>
      <c r="G77" t="s">
        <v>1834</v>
      </c>
      <c r="H77" t="s">
        <v>109</v>
      </c>
      <c r="I77" t="s">
        <v>1822</v>
      </c>
    </row>
    <row r="78" spans="1:9" x14ac:dyDescent="0.35">
      <c r="A78" t="s">
        <v>1835</v>
      </c>
      <c r="B78" t="s">
        <v>1836</v>
      </c>
      <c r="C78" t="s">
        <v>1837</v>
      </c>
      <c r="D78" t="s">
        <v>1838</v>
      </c>
      <c r="E78" t="s">
        <v>1839</v>
      </c>
      <c r="F78" t="s">
        <v>1840</v>
      </c>
      <c r="G78" t="s">
        <v>1841</v>
      </c>
      <c r="H78" t="s">
        <v>129</v>
      </c>
      <c r="I78" t="s">
        <v>1625</v>
      </c>
    </row>
    <row r="79" spans="1:9" x14ac:dyDescent="0.35">
      <c r="A79" t="s">
        <v>1835</v>
      </c>
      <c r="B79" t="s">
        <v>1842</v>
      </c>
      <c r="C79" t="s">
        <v>1843</v>
      </c>
      <c r="D79" t="s">
        <v>1844</v>
      </c>
      <c r="E79" t="s">
        <v>1845</v>
      </c>
      <c r="F79" t="s">
        <v>1846</v>
      </c>
      <c r="G79" t="s">
        <v>1847</v>
      </c>
      <c r="H79" t="s">
        <v>1848</v>
      </c>
      <c r="I79" t="s">
        <v>1586</v>
      </c>
    </row>
    <row r="80" spans="1:9" x14ac:dyDescent="0.35">
      <c r="A80" t="s">
        <v>1835</v>
      </c>
      <c r="B80" t="s">
        <v>1849</v>
      </c>
      <c r="C80" t="s">
        <v>1850</v>
      </c>
      <c r="D80" t="s">
        <v>457</v>
      </c>
      <c r="E80" t="s">
        <v>1851</v>
      </c>
      <c r="F80" t="s">
        <v>1852</v>
      </c>
      <c r="G80" t="s">
        <v>1853</v>
      </c>
      <c r="H80" t="s">
        <v>129</v>
      </c>
      <c r="I80" t="s">
        <v>1586</v>
      </c>
    </row>
    <row r="81" spans="1:9" x14ac:dyDescent="0.35">
      <c r="A81" t="s">
        <v>1835</v>
      </c>
      <c r="B81" t="s">
        <v>1854</v>
      </c>
      <c r="C81" t="s">
        <v>1855</v>
      </c>
      <c r="D81" t="s">
        <v>457</v>
      </c>
      <c r="E81" t="s">
        <v>1856</v>
      </c>
      <c r="F81" t="s">
        <v>1857</v>
      </c>
      <c r="G81" t="s">
        <v>1858</v>
      </c>
      <c r="H81" t="s">
        <v>129</v>
      </c>
      <c r="I81" t="s">
        <v>1625</v>
      </c>
    </row>
    <row r="82" spans="1:9" x14ac:dyDescent="0.35">
      <c r="A82" t="s">
        <v>1835</v>
      </c>
      <c r="B82" t="s">
        <v>1859</v>
      </c>
      <c r="C82" t="s">
        <v>1860</v>
      </c>
      <c r="D82" t="s">
        <v>457</v>
      </c>
      <c r="E82" t="s">
        <v>1861</v>
      </c>
      <c r="F82" t="s">
        <v>1862</v>
      </c>
      <c r="G82" t="s">
        <v>1863</v>
      </c>
      <c r="H82" t="s">
        <v>129</v>
      </c>
      <c r="I82" t="s">
        <v>1625</v>
      </c>
    </row>
    <row r="83" spans="1:9" x14ac:dyDescent="0.35">
      <c r="A83" t="s">
        <v>1835</v>
      </c>
      <c r="B83" t="s">
        <v>1864</v>
      </c>
      <c r="C83" t="s">
        <v>1865</v>
      </c>
      <c r="D83" t="s">
        <v>457</v>
      </c>
      <c r="E83" t="s">
        <v>1866</v>
      </c>
      <c r="F83" t="s">
        <v>1867</v>
      </c>
      <c r="G83" t="s">
        <v>1868</v>
      </c>
      <c r="H83" t="s">
        <v>129</v>
      </c>
      <c r="I83" t="s">
        <v>1613</v>
      </c>
    </row>
    <row r="84" spans="1:9" x14ac:dyDescent="0.35">
      <c r="A84" t="s">
        <v>1835</v>
      </c>
      <c r="B84" t="s">
        <v>1869</v>
      </c>
      <c r="C84" t="s">
        <v>1870</v>
      </c>
      <c r="D84" t="s">
        <v>457</v>
      </c>
      <c r="E84" t="s">
        <v>1871</v>
      </c>
      <c r="F84" t="s">
        <v>1872</v>
      </c>
      <c r="G84" t="s">
        <v>1873</v>
      </c>
      <c r="H84" t="s">
        <v>129</v>
      </c>
      <c r="I84" t="s">
        <v>1625</v>
      </c>
    </row>
    <row r="85" spans="1:9" x14ac:dyDescent="0.35">
      <c r="A85" t="s">
        <v>1835</v>
      </c>
      <c r="B85" t="s">
        <v>1874</v>
      </c>
      <c r="C85" t="s">
        <v>1875</v>
      </c>
      <c r="D85" t="s">
        <v>457</v>
      </c>
      <c r="E85" t="s">
        <v>1876</v>
      </c>
      <c r="F85" t="s">
        <v>1877</v>
      </c>
      <c r="G85" t="s">
        <v>1878</v>
      </c>
      <c r="H85" t="s">
        <v>129</v>
      </c>
      <c r="I85" t="s">
        <v>1613</v>
      </c>
    </row>
    <row r="86" spans="1:9" x14ac:dyDescent="0.35">
      <c r="A86" t="s">
        <v>1835</v>
      </c>
      <c r="B86" t="s">
        <v>1879</v>
      </c>
      <c r="C86" t="s">
        <v>1880</v>
      </c>
      <c r="D86" t="s">
        <v>457</v>
      </c>
      <c r="E86" t="s">
        <v>1881</v>
      </c>
      <c r="F86" t="s">
        <v>1882</v>
      </c>
      <c r="G86" t="s">
        <v>1883</v>
      </c>
      <c r="H86" t="s">
        <v>129</v>
      </c>
      <c r="I86" t="s">
        <v>1625</v>
      </c>
    </row>
    <row r="87" spans="1:9" x14ac:dyDescent="0.35">
      <c r="A87" t="s">
        <v>1835</v>
      </c>
      <c r="B87" t="s">
        <v>1884</v>
      </c>
      <c r="C87" t="s">
        <v>1885</v>
      </c>
      <c r="D87" t="s">
        <v>457</v>
      </c>
      <c r="E87" t="s">
        <v>1886</v>
      </c>
      <c r="F87" t="s">
        <v>1887</v>
      </c>
      <c r="G87" t="s">
        <v>1888</v>
      </c>
      <c r="H87" t="s">
        <v>129</v>
      </c>
      <c r="I87" t="s">
        <v>1613</v>
      </c>
    </row>
    <row r="88" spans="1:9" x14ac:dyDescent="0.35">
      <c r="A88" t="s">
        <v>1835</v>
      </c>
      <c r="B88" t="s">
        <v>1889</v>
      </c>
      <c r="C88" t="s">
        <v>1890</v>
      </c>
      <c r="D88" t="s">
        <v>457</v>
      </c>
      <c r="E88" t="s">
        <v>1891</v>
      </c>
      <c r="F88" t="s">
        <v>1892</v>
      </c>
      <c r="G88" t="s">
        <v>1893</v>
      </c>
      <c r="H88" t="s">
        <v>129</v>
      </c>
      <c r="I88" t="s">
        <v>1613</v>
      </c>
    </row>
    <row r="89" spans="1:9" x14ac:dyDescent="0.35">
      <c r="A89" t="s">
        <v>1835</v>
      </c>
      <c r="B89" t="s">
        <v>1894</v>
      </c>
      <c r="C89" t="s">
        <v>1895</v>
      </c>
      <c r="D89" t="s">
        <v>457</v>
      </c>
      <c r="E89" t="s">
        <v>1896</v>
      </c>
      <c r="F89" t="s">
        <v>1897</v>
      </c>
      <c r="G89" t="s">
        <v>1898</v>
      </c>
      <c r="H89" t="s">
        <v>129</v>
      </c>
      <c r="I89" t="s">
        <v>1625</v>
      </c>
    </row>
    <row r="90" spans="1:9" x14ac:dyDescent="0.35">
      <c r="A90" t="s">
        <v>1835</v>
      </c>
      <c r="B90" t="s">
        <v>1899</v>
      </c>
      <c r="C90" t="s">
        <v>1900</v>
      </c>
      <c r="D90" t="s">
        <v>457</v>
      </c>
      <c r="E90" t="s">
        <v>1901</v>
      </c>
      <c r="F90" t="s">
        <v>1902</v>
      </c>
      <c r="G90" t="s">
        <v>1903</v>
      </c>
      <c r="H90" t="s">
        <v>129</v>
      </c>
      <c r="I90" t="s">
        <v>1613</v>
      </c>
    </row>
    <row r="91" spans="1:9" x14ac:dyDescent="0.35">
      <c r="A91" t="s">
        <v>1835</v>
      </c>
      <c r="B91" t="s">
        <v>1904</v>
      </c>
      <c r="C91" t="s">
        <v>1905</v>
      </c>
      <c r="D91" t="s">
        <v>1906</v>
      </c>
      <c r="E91" t="s">
        <v>1907</v>
      </c>
      <c r="F91" t="s">
        <v>1908</v>
      </c>
      <c r="G91" t="s">
        <v>1909</v>
      </c>
      <c r="H91" t="s">
        <v>129</v>
      </c>
      <c r="I91" t="s">
        <v>1586</v>
      </c>
    </row>
    <row r="92" spans="1:9" x14ac:dyDescent="0.35">
      <c r="A92" t="s">
        <v>1835</v>
      </c>
      <c r="B92" t="s">
        <v>1910</v>
      </c>
      <c r="C92" t="s">
        <v>1837</v>
      </c>
      <c r="D92" t="s">
        <v>457</v>
      </c>
      <c r="E92" t="s">
        <v>1839</v>
      </c>
      <c r="F92" t="s">
        <v>1911</v>
      </c>
      <c r="G92" t="s">
        <v>1912</v>
      </c>
      <c r="H92" t="s">
        <v>129</v>
      </c>
      <c r="I92" t="s">
        <v>1625</v>
      </c>
    </row>
    <row r="93" spans="1:9" x14ac:dyDescent="0.35">
      <c r="A93" t="s">
        <v>1835</v>
      </c>
      <c r="B93" t="s">
        <v>1913</v>
      </c>
      <c r="C93" t="s">
        <v>1914</v>
      </c>
      <c r="D93" t="s">
        <v>457</v>
      </c>
      <c r="E93" t="s">
        <v>1915</v>
      </c>
      <c r="F93" t="s">
        <v>1916</v>
      </c>
      <c r="G93" t="s">
        <v>1917</v>
      </c>
      <c r="H93" t="s">
        <v>129</v>
      </c>
      <c r="I93" t="s">
        <v>1586</v>
      </c>
    </row>
    <row r="94" spans="1:9" x14ac:dyDescent="0.35">
      <c r="A94" t="s">
        <v>1835</v>
      </c>
      <c r="B94" t="s">
        <v>1918</v>
      </c>
      <c r="C94" t="s">
        <v>1919</v>
      </c>
      <c r="D94" t="s">
        <v>457</v>
      </c>
      <c r="E94" t="s">
        <v>1920</v>
      </c>
      <c r="F94" t="s">
        <v>1921</v>
      </c>
      <c r="G94" t="s">
        <v>1922</v>
      </c>
      <c r="H94" t="s">
        <v>129</v>
      </c>
      <c r="I94" t="s">
        <v>1586</v>
      </c>
    </row>
    <row r="95" spans="1:9" x14ac:dyDescent="0.35">
      <c r="A95" t="s">
        <v>1835</v>
      </c>
      <c r="B95" t="s">
        <v>1923</v>
      </c>
      <c r="C95" t="s">
        <v>1924</v>
      </c>
      <c r="D95" t="s">
        <v>1925</v>
      </c>
      <c r="E95" t="s">
        <v>1926</v>
      </c>
      <c r="F95" t="s">
        <v>1927</v>
      </c>
      <c r="G95" t="s">
        <v>1928</v>
      </c>
      <c r="H95" t="s">
        <v>129</v>
      </c>
      <c r="I95" t="s">
        <v>1586</v>
      </c>
    </row>
    <row r="96" spans="1:9" x14ac:dyDescent="0.35">
      <c r="A96" t="s">
        <v>1835</v>
      </c>
      <c r="B96" t="s">
        <v>1929</v>
      </c>
      <c r="C96" t="s">
        <v>1930</v>
      </c>
      <c r="D96" t="s">
        <v>112</v>
      </c>
      <c r="E96" t="s">
        <v>1926</v>
      </c>
      <c r="F96" t="s">
        <v>1931</v>
      </c>
      <c r="G96" t="s">
        <v>1932</v>
      </c>
      <c r="H96" t="s">
        <v>129</v>
      </c>
      <c r="I96" t="s">
        <v>1625</v>
      </c>
    </row>
    <row r="97" spans="1:9" x14ac:dyDescent="0.35">
      <c r="A97" t="s">
        <v>1835</v>
      </c>
      <c r="B97" t="s">
        <v>1933</v>
      </c>
      <c r="C97" t="s">
        <v>1934</v>
      </c>
      <c r="D97" t="s">
        <v>457</v>
      </c>
      <c r="E97" t="s">
        <v>1845</v>
      </c>
      <c r="F97" t="s">
        <v>1935</v>
      </c>
      <c r="G97" t="s">
        <v>1936</v>
      </c>
      <c r="H97" t="s">
        <v>129</v>
      </c>
      <c r="I97" t="s">
        <v>1613</v>
      </c>
    </row>
    <row r="98" spans="1:9" x14ac:dyDescent="0.35">
      <c r="A98" t="s">
        <v>1835</v>
      </c>
      <c r="B98" t="s">
        <v>1937</v>
      </c>
      <c r="C98" t="s">
        <v>1938</v>
      </c>
      <c r="D98" t="s">
        <v>457</v>
      </c>
      <c r="E98" t="s">
        <v>1939</v>
      </c>
      <c r="F98" t="s">
        <v>1940</v>
      </c>
      <c r="G98" t="s">
        <v>1941</v>
      </c>
      <c r="H98" t="s">
        <v>129</v>
      </c>
      <c r="I98" t="s">
        <v>1613</v>
      </c>
    </row>
    <row r="99" spans="1:9" x14ac:dyDescent="0.35">
      <c r="A99" t="s">
        <v>1835</v>
      </c>
      <c r="B99" t="s">
        <v>1942</v>
      </c>
      <c r="C99" t="s">
        <v>1943</v>
      </c>
      <c r="D99" t="s">
        <v>457</v>
      </c>
      <c r="E99" t="s">
        <v>1944</v>
      </c>
      <c r="F99" t="s">
        <v>1945</v>
      </c>
      <c r="G99" t="s">
        <v>1946</v>
      </c>
      <c r="H99" t="s">
        <v>129</v>
      </c>
      <c r="I99" t="s">
        <v>1613</v>
      </c>
    </row>
    <row r="100" spans="1:9" x14ac:dyDescent="0.35">
      <c r="A100" t="s">
        <v>1947</v>
      </c>
      <c r="B100" t="s">
        <v>1948</v>
      </c>
      <c r="C100" t="s">
        <v>1949</v>
      </c>
      <c r="D100" t="s">
        <v>1950</v>
      </c>
      <c r="E100" t="s">
        <v>1951</v>
      </c>
      <c r="F100" t="s">
        <v>1952</v>
      </c>
      <c r="G100" t="s">
        <v>1953</v>
      </c>
      <c r="H100" t="s">
        <v>264</v>
      </c>
      <c r="I100" t="s">
        <v>1954</v>
      </c>
    </row>
    <row r="101" spans="1:9" x14ac:dyDescent="0.35">
      <c r="A101" t="s">
        <v>1947</v>
      </c>
      <c r="B101" t="s">
        <v>1955</v>
      </c>
      <c r="C101" t="s">
        <v>1956</v>
      </c>
      <c r="D101" t="s">
        <v>1950</v>
      </c>
      <c r="E101" t="s">
        <v>1957</v>
      </c>
      <c r="F101" t="s">
        <v>1958</v>
      </c>
      <c r="G101" t="s">
        <v>1959</v>
      </c>
      <c r="H101" t="s">
        <v>264</v>
      </c>
      <c r="I101" t="s">
        <v>1960</v>
      </c>
    </row>
    <row r="102" spans="1:9" x14ac:dyDescent="0.35">
      <c r="A102" t="s">
        <v>1947</v>
      </c>
      <c r="B102" t="s">
        <v>1961</v>
      </c>
      <c r="C102" t="s">
        <v>1962</v>
      </c>
      <c r="D102" t="s">
        <v>457</v>
      </c>
      <c r="E102" t="s">
        <v>1963</v>
      </c>
      <c r="F102" t="s">
        <v>1964</v>
      </c>
      <c r="G102" t="s">
        <v>1965</v>
      </c>
      <c r="H102" t="s">
        <v>264</v>
      </c>
      <c r="I102" t="s">
        <v>1960</v>
      </c>
    </row>
    <row r="103" spans="1:9" x14ac:dyDescent="0.35">
      <c r="A103" t="s">
        <v>1947</v>
      </c>
      <c r="B103" t="s">
        <v>1966</v>
      </c>
      <c r="C103" t="s">
        <v>1967</v>
      </c>
      <c r="D103" t="s">
        <v>1968</v>
      </c>
      <c r="E103" t="s">
        <v>1969</v>
      </c>
      <c r="F103" t="s">
        <v>1970</v>
      </c>
      <c r="G103" t="s">
        <v>1971</v>
      </c>
      <c r="H103" t="s">
        <v>264</v>
      </c>
      <c r="I103" t="s">
        <v>1972</v>
      </c>
    </row>
    <row r="104" spans="1:9" x14ac:dyDescent="0.35">
      <c r="A104" t="s">
        <v>1947</v>
      </c>
      <c r="B104" t="s">
        <v>1973</v>
      </c>
      <c r="C104" t="s">
        <v>1967</v>
      </c>
      <c r="D104" t="s">
        <v>1968</v>
      </c>
      <c r="E104" t="s">
        <v>1969</v>
      </c>
      <c r="F104" t="s">
        <v>1970</v>
      </c>
      <c r="G104" t="s">
        <v>1974</v>
      </c>
      <c r="H104" t="s">
        <v>264</v>
      </c>
      <c r="I104" t="s">
        <v>1960</v>
      </c>
    </row>
    <row r="105" spans="1:9" x14ac:dyDescent="0.35">
      <c r="A105" t="s">
        <v>1947</v>
      </c>
      <c r="B105" t="s">
        <v>1975</v>
      </c>
      <c r="C105" t="s">
        <v>1976</v>
      </c>
      <c r="D105" t="s">
        <v>1977</v>
      </c>
      <c r="E105" t="s">
        <v>1978</v>
      </c>
      <c r="F105" t="s">
        <v>1979</v>
      </c>
      <c r="G105" t="s">
        <v>1980</v>
      </c>
      <c r="H105" t="s">
        <v>264</v>
      </c>
      <c r="I105" t="s">
        <v>1960</v>
      </c>
    </row>
    <row r="106" spans="1:9" x14ac:dyDescent="0.35">
      <c r="A106" t="s">
        <v>1947</v>
      </c>
      <c r="B106" t="s">
        <v>1981</v>
      </c>
      <c r="C106" t="s">
        <v>1982</v>
      </c>
      <c r="D106" t="s">
        <v>1950</v>
      </c>
      <c r="E106" t="s">
        <v>1983</v>
      </c>
      <c r="F106" t="s">
        <v>1984</v>
      </c>
      <c r="G106" t="s">
        <v>1985</v>
      </c>
      <c r="H106" t="s">
        <v>264</v>
      </c>
      <c r="I106" t="s">
        <v>1960</v>
      </c>
    </row>
    <row r="107" spans="1:9" x14ac:dyDescent="0.35">
      <c r="A107" t="s">
        <v>1947</v>
      </c>
      <c r="B107" t="s">
        <v>1986</v>
      </c>
      <c r="C107" t="s">
        <v>1987</v>
      </c>
      <c r="D107" t="s">
        <v>1988</v>
      </c>
      <c r="E107" t="s">
        <v>1969</v>
      </c>
      <c r="F107" t="s">
        <v>1989</v>
      </c>
      <c r="G107" t="s">
        <v>1990</v>
      </c>
      <c r="H107" t="s">
        <v>264</v>
      </c>
      <c r="I107" t="s">
        <v>1960</v>
      </c>
    </row>
    <row r="108" spans="1:9" x14ac:dyDescent="0.35">
      <c r="A108" t="s">
        <v>1947</v>
      </c>
      <c r="B108" t="s">
        <v>1991</v>
      </c>
      <c r="C108" t="s">
        <v>1992</v>
      </c>
      <c r="D108" t="s">
        <v>1993</v>
      </c>
      <c r="E108" t="s">
        <v>1994</v>
      </c>
      <c r="F108" t="s">
        <v>1995</v>
      </c>
      <c r="G108" t="s">
        <v>1996</v>
      </c>
      <c r="H108" t="s">
        <v>264</v>
      </c>
      <c r="I108" t="s">
        <v>1960</v>
      </c>
    </row>
    <row r="109" spans="1:9" x14ac:dyDescent="0.35">
      <c r="A109" t="s">
        <v>1947</v>
      </c>
      <c r="B109" t="s">
        <v>1997</v>
      </c>
      <c r="C109" t="s">
        <v>1998</v>
      </c>
      <c r="D109" t="s">
        <v>1950</v>
      </c>
      <c r="E109" t="s">
        <v>1999</v>
      </c>
      <c r="F109" t="s">
        <v>2000</v>
      </c>
      <c r="G109" t="s">
        <v>2001</v>
      </c>
      <c r="H109" t="s">
        <v>264</v>
      </c>
      <c r="I109" t="s">
        <v>1960</v>
      </c>
    </row>
    <row r="110" spans="1:9" x14ac:dyDescent="0.35">
      <c r="A110" t="s">
        <v>1947</v>
      </c>
      <c r="B110" t="s">
        <v>2002</v>
      </c>
      <c r="C110" t="s">
        <v>2003</v>
      </c>
      <c r="D110" t="s">
        <v>1950</v>
      </c>
      <c r="E110" t="s">
        <v>2004</v>
      </c>
      <c r="F110" t="s">
        <v>2005</v>
      </c>
      <c r="G110" t="s">
        <v>2006</v>
      </c>
      <c r="H110" t="s">
        <v>264</v>
      </c>
      <c r="I110" t="s">
        <v>1960</v>
      </c>
    </row>
    <row r="111" spans="1:9" x14ac:dyDescent="0.35">
      <c r="A111" t="s">
        <v>1947</v>
      </c>
      <c r="B111" t="s">
        <v>2007</v>
      </c>
      <c r="C111" t="s">
        <v>2008</v>
      </c>
      <c r="D111" t="s">
        <v>1950</v>
      </c>
      <c r="E111" t="s">
        <v>2009</v>
      </c>
      <c r="F111" t="s">
        <v>2010</v>
      </c>
      <c r="G111" t="s">
        <v>2011</v>
      </c>
      <c r="H111" t="s">
        <v>264</v>
      </c>
      <c r="I111" t="s">
        <v>1960</v>
      </c>
    </row>
    <row r="112" spans="1:9" x14ac:dyDescent="0.35">
      <c r="A112" t="s">
        <v>1947</v>
      </c>
      <c r="B112" t="s">
        <v>2012</v>
      </c>
      <c r="C112" t="s">
        <v>2013</v>
      </c>
      <c r="D112" t="s">
        <v>2014</v>
      </c>
      <c r="E112" t="s">
        <v>2015</v>
      </c>
      <c r="F112" t="s">
        <v>2016</v>
      </c>
      <c r="G112" t="s">
        <v>2017</v>
      </c>
      <c r="H112" t="s">
        <v>264</v>
      </c>
      <c r="I112" t="s">
        <v>1960</v>
      </c>
    </row>
    <row r="113" spans="1:9" x14ac:dyDescent="0.35">
      <c r="A113" t="s">
        <v>1947</v>
      </c>
      <c r="B113" t="s">
        <v>2018</v>
      </c>
      <c r="C113" t="s">
        <v>1967</v>
      </c>
      <c r="D113" t="s">
        <v>1968</v>
      </c>
      <c r="E113" t="s">
        <v>1969</v>
      </c>
      <c r="F113" t="s">
        <v>1970</v>
      </c>
      <c r="G113" t="s">
        <v>2019</v>
      </c>
      <c r="H113" t="s">
        <v>264</v>
      </c>
      <c r="I113" t="s">
        <v>1960</v>
      </c>
    </row>
    <row r="114" spans="1:9" x14ac:dyDescent="0.35">
      <c r="A114" t="s">
        <v>1947</v>
      </c>
      <c r="B114" t="s">
        <v>2020</v>
      </c>
      <c r="C114" t="s">
        <v>1956</v>
      </c>
      <c r="D114" t="s">
        <v>1950</v>
      </c>
      <c r="E114" t="s">
        <v>2021</v>
      </c>
      <c r="F114" t="s">
        <v>1958</v>
      </c>
      <c r="G114" t="s">
        <v>2022</v>
      </c>
      <c r="H114" t="s">
        <v>264</v>
      </c>
      <c r="I114" t="s">
        <v>1960</v>
      </c>
    </row>
    <row r="115" spans="1:9" x14ac:dyDescent="0.35">
      <c r="A115" t="s">
        <v>1947</v>
      </c>
      <c r="B115" t="s">
        <v>2023</v>
      </c>
      <c r="C115" t="s">
        <v>1967</v>
      </c>
      <c r="D115" t="s">
        <v>1968</v>
      </c>
      <c r="E115" t="s">
        <v>1969</v>
      </c>
      <c r="F115" t="s">
        <v>1970</v>
      </c>
      <c r="G115" t="s">
        <v>2024</v>
      </c>
      <c r="H115" t="s">
        <v>255</v>
      </c>
      <c r="I115" t="s">
        <v>2025</v>
      </c>
    </row>
    <row r="116" spans="1:9" x14ac:dyDescent="0.35">
      <c r="A116" t="s">
        <v>1947</v>
      </c>
      <c r="B116" t="s">
        <v>2026</v>
      </c>
      <c r="C116" t="s">
        <v>2027</v>
      </c>
      <c r="D116" t="s">
        <v>1950</v>
      </c>
      <c r="E116" t="s">
        <v>2028</v>
      </c>
      <c r="F116" t="s">
        <v>2029</v>
      </c>
      <c r="G116" t="s">
        <v>2030</v>
      </c>
      <c r="H116" t="s">
        <v>264</v>
      </c>
      <c r="I116" t="s">
        <v>1960</v>
      </c>
    </row>
    <row r="117" spans="1:9" x14ac:dyDescent="0.35">
      <c r="A117" t="s">
        <v>1947</v>
      </c>
      <c r="B117" t="s">
        <v>2031</v>
      </c>
      <c r="C117" t="s">
        <v>1967</v>
      </c>
      <c r="D117" t="s">
        <v>1968</v>
      </c>
      <c r="E117" t="s">
        <v>1969</v>
      </c>
      <c r="F117" t="s">
        <v>1970</v>
      </c>
      <c r="G117" t="s">
        <v>2032</v>
      </c>
      <c r="H117" t="s">
        <v>264</v>
      </c>
      <c r="I117" t="s">
        <v>1960</v>
      </c>
    </row>
    <row r="118" spans="1:9" x14ac:dyDescent="0.35">
      <c r="A118" t="s">
        <v>2033</v>
      </c>
      <c r="B118" t="s">
        <v>2034</v>
      </c>
      <c r="C118" t="s">
        <v>2035</v>
      </c>
      <c r="D118" t="s">
        <v>2036</v>
      </c>
      <c r="E118" t="s">
        <v>2037</v>
      </c>
      <c r="F118" t="s">
        <v>2038</v>
      </c>
      <c r="G118" t="s">
        <v>2039</v>
      </c>
      <c r="H118" t="s">
        <v>2040</v>
      </c>
      <c r="I118" t="s">
        <v>2041</v>
      </c>
    </row>
    <row r="119" spans="1:9" x14ac:dyDescent="0.35">
      <c r="A119" t="s">
        <v>2033</v>
      </c>
      <c r="B119" t="s">
        <v>2042</v>
      </c>
      <c r="C119" t="s">
        <v>2035</v>
      </c>
      <c r="D119" t="s">
        <v>2036</v>
      </c>
      <c r="E119" t="s">
        <v>2037</v>
      </c>
      <c r="F119" t="s">
        <v>2038</v>
      </c>
      <c r="G119" t="s">
        <v>2043</v>
      </c>
      <c r="H119" t="s">
        <v>2040</v>
      </c>
      <c r="I119" t="s">
        <v>2041</v>
      </c>
    </row>
    <row r="120" spans="1:9" x14ac:dyDescent="0.35">
      <c r="A120" t="s">
        <v>2033</v>
      </c>
      <c r="B120" t="s">
        <v>2044</v>
      </c>
      <c r="C120" t="s">
        <v>2035</v>
      </c>
      <c r="D120" t="s">
        <v>2036</v>
      </c>
      <c r="E120" t="s">
        <v>2037</v>
      </c>
      <c r="F120" t="s">
        <v>2045</v>
      </c>
      <c r="G120" t="s">
        <v>2046</v>
      </c>
      <c r="H120" t="s">
        <v>2040</v>
      </c>
      <c r="I120" t="s">
        <v>2041</v>
      </c>
    </row>
    <row r="121" spans="1:9" x14ac:dyDescent="0.35">
      <c r="A121" t="s">
        <v>2033</v>
      </c>
      <c r="B121" t="s">
        <v>1981</v>
      </c>
      <c r="C121" t="s">
        <v>2035</v>
      </c>
      <c r="D121" t="s">
        <v>2036</v>
      </c>
      <c r="E121" t="s">
        <v>2037</v>
      </c>
      <c r="F121" t="s">
        <v>2045</v>
      </c>
      <c r="G121" t="s">
        <v>2047</v>
      </c>
      <c r="H121" t="s">
        <v>2040</v>
      </c>
      <c r="I121" t="s">
        <v>2041</v>
      </c>
    </row>
    <row r="122" spans="1:9" x14ac:dyDescent="0.35">
      <c r="A122" t="s">
        <v>2033</v>
      </c>
      <c r="B122" t="s">
        <v>2048</v>
      </c>
      <c r="C122" t="s">
        <v>2035</v>
      </c>
      <c r="D122" t="s">
        <v>1013</v>
      </c>
      <c r="E122" t="s">
        <v>2037</v>
      </c>
      <c r="F122" t="s">
        <v>2045</v>
      </c>
      <c r="G122" t="s">
        <v>2049</v>
      </c>
      <c r="H122" t="s">
        <v>129</v>
      </c>
      <c r="I122" t="s">
        <v>2050</v>
      </c>
    </row>
    <row r="123" spans="1:9" x14ac:dyDescent="0.35">
      <c r="A123" t="s">
        <v>2033</v>
      </c>
      <c r="B123" t="s">
        <v>2051</v>
      </c>
      <c r="C123" t="s">
        <v>2035</v>
      </c>
      <c r="D123" t="s">
        <v>2036</v>
      </c>
      <c r="E123" t="s">
        <v>2052</v>
      </c>
      <c r="F123" t="s">
        <v>2045</v>
      </c>
      <c r="G123" t="s">
        <v>2053</v>
      </c>
      <c r="H123" t="s">
        <v>2040</v>
      </c>
      <c r="I123" t="s">
        <v>2041</v>
      </c>
    </row>
    <row r="124" spans="1:9" x14ac:dyDescent="0.35">
      <c r="A124" t="s">
        <v>2033</v>
      </c>
      <c r="B124" t="s">
        <v>2054</v>
      </c>
      <c r="C124" t="s">
        <v>2035</v>
      </c>
      <c r="D124" t="s">
        <v>2036</v>
      </c>
      <c r="E124" t="s">
        <v>2037</v>
      </c>
      <c r="F124" t="s">
        <v>2045</v>
      </c>
      <c r="G124" t="s">
        <v>2055</v>
      </c>
      <c r="H124" t="s">
        <v>129</v>
      </c>
      <c r="I124" t="s">
        <v>2056</v>
      </c>
    </row>
    <row r="125" spans="1:9" x14ac:dyDescent="0.35">
      <c r="A125" t="s">
        <v>2057</v>
      </c>
      <c r="B125" t="s">
        <v>2058</v>
      </c>
      <c r="C125" t="s">
        <v>2059</v>
      </c>
      <c r="D125" t="s">
        <v>1160</v>
      </c>
      <c r="E125" t="s">
        <v>2060</v>
      </c>
      <c r="F125" t="s">
        <v>2061</v>
      </c>
      <c r="G125" t="s">
        <v>2062</v>
      </c>
      <c r="H125" t="s">
        <v>401</v>
      </c>
      <c r="I125" t="s">
        <v>2063</v>
      </c>
    </row>
    <row r="126" spans="1:9" x14ac:dyDescent="0.35">
      <c r="A126" t="s">
        <v>2057</v>
      </c>
      <c r="B126" t="s">
        <v>2064</v>
      </c>
      <c r="C126" t="s">
        <v>2059</v>
      </c>
      <c r="D126" t="s">
        <v>1160</v>
      </c>
      <c r="E126" t="s">
        <v>2060</v>
      </c>
      <c r="F126" t="s">
        <v>2061</v>
      </c>
      <c r="G126" t="s">
        <v>2065</v>
      </c>
      <c r="H126" t="s">
        <v>401</v>
      </c>
      <c r="I126" t="s">
        <v>2066</v>
      </c>
    </row>
    <row r="127" spans="1:9" x14ac:dyDescent="0.35">
      <c r="A127" t="s">
        <v>2057</v>
      </c>
      <c r="B127" t="s">
        <v>2067</v>
      </c>
      <c r="C127" t="s">
        <v>2059</v>
      </c>
      <c r="D127" t="s">
        <v>1160</v>
      </c>
      <c r="E127" t="s">
        <v>2060</v>
      </c>
      <c r="F127" t="s">
        <v>2061</v>
      </c>
      <c r="G127" t="s">
        <v>2068</v>
      </c>
      <c r="H127" t="s">
        <v>401</v>
      </c>
      <c r="I127" t="s">
        <v>2069</v>
      </c>
    </row>
    <row r="128" spans="1:9" x14ac:dyDescent="0.35">
      <c r="A128" t="s">
        <v>2057</v>
      </c>
      <c r="B128" t="s">
        <v>2070</v>
      </c>
      <c r="C128" t="s">
        <v>2059</v>
      </c>
      <c r="D128" t="s">
        <v>1160</v>
      </c>
      <c r="E128" t="s">
        <v>2060</v>
      </c>
      <c r="F128" t="s">
        <v>2061</v>
      </c>
      <c r="G128" t="s">
        <v>2071</v>
      </c>
      <c r="H128" t="s">
        <v>401</v>
      </c>
      <c r="I128" t="s">
        <v>2066</v>
      </c>
    </row>
    <row r="129" spans="1:9" x14ac:dyDescent="0.35">
      <c r="A129" t="s">
        <v>2057</v>
      </c>
      <c r="B129" t="s">
        <v>2072</v>
      </c>
      <c r="C129" t="s">
        <v>2059</v>
      </c>
      <c r="D129" t="s">
        <v>1160</v>
      </c>
      <c r="E129" t="s">
        <v>2060</v>
      </c>
      <c r="F129" t="s">
        <v>2061</v>
      </c>
      <c r="G129" t="s">
        <v>2073</v>
      </c>
      <c r="H129" t="s">
        <v>401</v>
      </c>
      <c r="I129" t="s">
        <v>2063</v>
      </c>
    </row>
    <row r="130" spans="1:9" x14ac:dyDescent="0.35">
      <c r="A130" t="s">
        <v>2057</v>
      </c>
      <c r="B130" t="s">
        <v>2074</v>
      </c>
      <c r="C130" t="s">
        <v>2059</v>
      </c>
      <c r="D130" t="s">
        <v>1160</v>
      </c>
      <c r="E130" t="s">
        <v>2060</v>
      </c>
      <c r="F130" t="s">
        <v>2061</v>
      </c>
      <c r="G130" t="s">
        <v>2075</v>
      </c>
      <c r="H130" t="s">
        <v>401</v>
      </c>
      <c r="I130" t="s">
        <v>2066</v>
      </c>
    </row>
    <row r="131" spans="1:9" x14ac:dyDescent="0.35">
      <c r="A131" t="s">
        <v>2057</v>
      </c>
      <c r="B131" t="s">
        <v>2076</v>
      </c>
      <c r="C131" t="s">
        <v>2059</v>
      </c>
      <c r="D131" t="s">
        <v>1160</v>
      </c>
      <c r="E131" t="s">
        <v>2060</v>
      </c>
      <c r="F131" t="s">
        <v>2061</v>
      </c>
      <c r="G131" t="s">
        <v>2077</v>
      </c>
      <c r="H131" t="s">
        <v>401</v>
      </c>
      <c r="I131" t="s">
        <v>2063</v>
      </c>
    </row>
    <row r="132" spans="1:9" x14ac:dyDescent="0.35">
      <c r="A132" t="s">
        <v>2057</v>
      </c>
      <c r="B132" t="s">
        <v>2078</v>
      </c>
      <c r="C132" t="s">
        <v>2059</v>
      </c>
      <c r="D132" t="s">
        <v>2079</v>
      </c>
      <c r="E132" t="s">
        <v>2060</v>
      </c>
      <c r="F132" t="s">
        <v>2061</v>
      </c>
      <c r="G132" t="s">
        <v>2080</v>
      </c>
      <c r="H132" t="s">
        <v>401</v>
      </c>
      <c r="I132" t="s">
        <v>2081</v>
      </c>
    </row>
    <row r="133" spans="1:9" x14ac:dyDescent="0.35">
      <c r="A133" t="s">
        <v>2057</v>
      </c>
      <c r="B133" t="s">
        <v>2082</v>
      </c>
      <c r="C133" t="s">
        <v>2059</v>
      </c>
      <c r="D133" t="s">
        <v>1160</v>
      </c>
      <c r="E133" t="s">
        <v>2060</v>
      </c>
      <c r="F133" t="s">
        <v>2061</v>
      </c>
      <c r="G133" t="s">
        <v>2083</v>
      </c>
      <c r="H133" t="s">
        <v>401</v>
      </c>
      <c r="I133" t="s">
        <v>2081</v>
      </c>
    </row>
    <row r="134" spans="1:9" x14ac:dyDescent="0.35">
      <c r="A134" t="s">
        <v>2057</v>
      </c>
      <c r="B134" t="s">
        <v>2084</v>
      </c>
      <c r="C134" t="s">
        <v>2059</v>
      </c>
      <c r="D134" t="s">
        <v>1160</v>
      </c>
      <c r="E134" t="s">
        <v>2060</v>
      </c>
      <c r="F134" t="s">
        <v>2061</v>
      </c>
      <c r="G134" t="s">
        <v>2085</v>
      </c>
      <c r="H134" t="s">
        <v>401</v>
      </c>
      <c r="I134" t="s">
        <v>2069</v>
      </c>
    </row>
    <row r="135" spans="1:9" x14ac:dyDescent="0.35">
      <c r="A135" t="s">
        <v>2057</v>
      </c>
      <c r="B135" t="s">
        <v>2086</v>
      </c>
      <c r="C135" t="s">
        <v>2059</v>
      </c>
      <c r="D135" t="s">
        <v>1160</v>
      </c>
      <c r="E135" t="s">
        <v>2060</v>
      </c>
      <c r="F135" t="s">
        <v>2061</v>
      </c>
      <c r="G135" t="s">
        <v>2087</v>
      </c>
      <c r="H135" t="s">
        <v>401</v>
      </c>
      <c r="I135" t="s">
        <v>2063</v>
      </c>
    </row>
    <row r="136" spans="1:9" x14ac:dyDescent="0.35">
      <c r="A136" t="s">
        <v>2057</v>
      </c>
      <c r="B136" t="s">
        <v>2088</v>
      </c>
      <c r="C136" t="s">
        <v>2059</v>
      </c>
      <c r="D136" t="s">
        <v>1160</v>
      </c>
      <c r="E136" t="s">
        <v>2060</v>
      </c>
      <c r="F136" t="s">
        <v>2061</v>
      </c>
      <c r="G136" t="s">
        <v>2089</v>
      </c>
      <c r="H136" t="s">
        <v>401</v>
      </c>
      <c r="I136" t="s">
        <v>2081</v>
      </c>
    </row>
    <row r="137" spans="1:9" x14ac:dyDescent="0.35">
      <c r="A137" t="s">
        <v>2057</v>
      </c>
      <c r="B137" t="s">
        <v>2090</v>
      </c>
      <c r="C137" t="s">
        <v>2059</v>
      </c>
      <c r="D137" t="s">
        <v>1160</v>
      </c>
      <c r="E137" t="s">
        <v>2060</v>
      </c>
      <c r="F137" t="s">
        <v>2061</v>
      </c>
      <c r="G137" t="s">
        <v>2091</v>
      </c>
      <c r="H137" t="s">
        <v>403</v>
      </c>
      <c r="I137" t="s">
        <v>2092</v>
      </c>
    </row>
    <row r="138" spans="1:9" x14ac:dyDescent="0.35">
      <c r="A138" t="s">
        <v>2057</v>
      </c>
      <c r="B138" t="s">
        <v>2093</v>
      </c>
      <c r="C138" t="s">
        <v>2059</v>
      </c>
      <c r="D138" t="s">
        <v>1160</v>
      </c>
      <c r="E138" t="s">
        <v>2060</v>
      </c>
      <c r="F138" t="s">
        <v>2061</v>
      </c>
      <c r="G138" t="s">
        <v>2094</v>
      </c>
      <c r="H138" t="s">
        <v>401</v>
      </c>
      <c r="I138" t="s">
        <v>2081</v>
      </c>
    </row>
    <row r="139" spans="1:9" x14ac:dyDescent="0.35">
      <c r="A139" t="s">
        <v>2057</v>
      </c>
      <c r="B139" t="s">
        <v>2095</v>
      </c>
      <c r="C139" t="s">
        <v>2059</v>
      </c>
      <c r="D139" t="s">
        <v>1160</v>
      </c>
      <c r="E139" t="s">
        <v>2060</v>
      </c>
      <c r="F139" t="s">
        <v>2061</v>
      </c>
      <c r="G139" t="s">
        <v>2096</v>
      </c>
      <c r="H139" t="s">
        <v>401</v>
      </c>
      <c r="I139" t="s">
        <v>2069</v>
      </c>
    </row>
    <row r="140" spans="1:9" x14ac:dyDescent="0.35">
      <c r="A140" t="s">
        <v>2057</v>
      </c>
      <c r="B140" t="s">
        <v>2097</v>
      </c>
      <c r="C140" t="s">
        <v>2059</v>
      </c>
      <c r="D140" t="s">
        <v>1160</v>
      </c>
      <c r="E140" t="s">
        <v>2060</v>
      </c>
      <c r="F140" t="s">
        <v>2061</v>
      </c>
      <c r="G140" t="s">
        <v>2098</v>
      </c>
      <c r="H140" t="s">
        <v>403</v>
      </c>
      <c r="I140" t="s">
        <v>2092</v>
      </c>
    </row>
    <row r="141" spans="1:9" x14ac:dyDescent="0.35">
      <c r="A141" t="s">
        <v>2057</v>
      </c>
      <c r="B141" t="s">
        <v>2099</v>
      </c>
      <c r="C141" t="s">
        <v>2059</v>
      </c>
      <c r="D141" t="s">
        <v>1160</v>
      </c>
      <c r="E141" t="s">
        <v>2060</v>
      </c>
      <c r="F141" t="s">
        <v>2061</v>
      </c>
      <c r="G141" t="s">
        <v>2100</v>
      </c>
      <c r="H141" t="s">
        <v>401</v>
      </c>
      <c r="I141" t="s">
        <v>2069</v>
      </c>
    </row>
    <row r="142" spans="1:9" x14ac:dyDescent="0.35">
      <c r="A142" t="s">
        <v>2057</v>
      </c>
      <c r="B142" t="s">
        <v>2101</v>
      </c>
      <c r="C142" t="s">
        <v>2059</v>
      </c>
      <c r="D142" t="s">
        <v>1160</v>
      </c>
      <c r="E142" t="s">
        <v>2060</v>
      </c>
      <c r="F142" t="s">
        <v>2061</v>
      </c>
      <c r="G142" t="s">
        <v>2102</v>
      </c>
      <c r="H142" t="s">
        <v>420</v>
      </c>
      <c r="I142" t="s">
        <v>2103</v>
      </c>
    </row>
    <row r="143" spans="1:9" x14ac:dyDescent="0.35">
      <c r="A143" t="s">
        <v>2057</v>
      </c>
      <c r="B143" t="s">
        <v>2104</v>
      </c>
      <c r="C143" t="s">
        <v>2059</v>
      </c>
      <c r="D143" t="s">
        <v>1160</v>
      </c>
      <c r="E143" t="s">
        <v>2060</v>
      </c>
      <c r="F143" t="s">
        <v>2061</v>
      </c>
      <c r="G143" t="s">
        <v>2105</v>
      </c>
      <c r="H143" t="s">
        <v>420</v>
      </c>
      <c r="I143" t="s">
        <v>2103</v>
      </c>
    </row>
    <row r="144" spans="1:9" x14ac:dyDescent="0.35">
      <c r="A144" t="s">
        <v>2057</v>
      </c>
      <c r="B144" t="s">
        <v>2106</v>
      </c>
      <c r="C144" t="s">
        <v>2059</v>
      </c>
      <c r="D144" t="s">
        <v>1160</v>
      </c>
      <c r="E144" t="s">
        <v>2060</v>
      </c>
      <c r="F144" t="s">
        <v>2061</v>
      </c>
      <c r="G144" t="s">
        <v>2107</v>
      </c>
      <c r="H144" t="s">
        <v>401</v>
      </c>
      <c r="I144" t="s">
        <v>2081</v>
      </c>
    </row>
    <row r="145" spans="1:9" x14ac:dyDescent="0.35">
      <c r="A145" t="s">
        <v>2057</v>
      </c>
      <c r="B145" t="s">
        <v>2108</v>
      </c>
      <c r="C145" t="s">
        <v>2059</v>
      </c>
      <c r="D145" t="s">
        <v>1160</v>
      </c>
      <c r="E145" t="s">
        <v>2060</v>
      </c>
      <c r="F145" t="s">
        <v>2061</v>
      </c>
      <c r="G145" t="s">
        <v>2109</v>
      </c>
      <c r="H145" t="s">
        <v>401</v>
      </c>
      <c r="I145" t="s">
        <v>2081</v>
      </c>
    </row>
    <row r="146" spans="1:9" x14ac:dyDescent="0.35">
      <c r="A146" t="s">
        <v>2057</v>
      </c>
      <c r="B146" t="s">
        <v>2110</v>
      </c>
      <c r="C146" t="s">
        <v>2059</v>
      </c>
      <c r="D146" t="s">
        <v>1160</v>
      </c>
      <c r="E146" t="s">
        <v>2060</v>
      </c>
      <c r="F146" t="s">
        <v>2061</v>
      </c>
      <c r="G146" t="s">
        <v>2111</v>
      </c>
      <c r="H146" t="s">
        <v>401</v>
      </c>
      <c r="I146" t="s">
        <v>2112</v>
      </c>
    </row>
    <row r="147" spans="1:9" x14ac:dyDescent="0.35">
      <c r="A147" t="s">
        <v>2057</v>
      </c>
      <c r="B147" t="s">
        <v>2113</v>
      </c>
      <c r="C147" t="s">
        <v>2059</v>
      </c>
      <c r="D147" t="s">
        <v>1160</v>
      </c>
      <c r="E147" t="s">
        <v>2060</v>
      </c>
      <c r="F147" t="s">
        <v>2061</v>
      </c>
      <c r="G147" t="s">
        <v>2114</v>
      </c>
      <c r="H147" t="s">
        <v>401</v>
      </c>
      <c r="I147" t="s">
        <v>2063</v>
      </c>
    </row>
    <row r="148" spans="1:9" x14ac:dyDescent="0.35">
      <c r="A148" t="s">
        <v>2057</v>
      </c>
      <c r="B148" t="s">
        <v>2115</v>
      </c>
      <c r="C148" t="s">
        <v>2059</v>
      </c>
      <c r="D148" t="s">
        <v>1160</v>
      </c>
      <c r="E148" t="s">
        <v>2060</v>
      </c>
      <c r="F148" t="s">
        <v>2061</v>
      </c>
      <c r="G148" t="s">
        <v>2116</v>
      </c>
      <c r="H148" t="s">
        <v>401</v>
      </c>
      <c r="I148" t="s">
        <v>2081</v>
      </c>
    </row>
    <row r="149" spans="1:9" x14ac:dyDescent="0.35">
      <c r="A149" t="s">
        <v>2057</v>
      </c>
      <c r="B149" t="s">
        <v>2117</v>
      </c>
      <c r="C149" t="s">
        <v>2059</v>
      </c>
      <c r="D149" t="s">
        <v>1160</v>
      </c>
      <c r="E149" t="s">
        <v>2060</v>
      </c>
      <c r="F149" t="s">
        <v>2061</v>
      </c>
      <c r="G149" t="s">
        <v>2118</v>
      </c>
      <c r="H149" t="s">
        <v>401</v>
      </c>
      <c r="I149" t="s">
        <v>2081</v>
      </c>
    </row>
    <row r="150" spans="1:9" x14ac:dyDescent="0.35">
      <c r="A150" t="s">
        <v>2057</v>
      </c>
      <c r="B150" t="s">
        <v>2119</v>
      </c>
      <c r="C150" t="s">
        <v>2059</v>
      </c>
      <c r="D150" t="s">
        <v>1160</v>
      </c>
      <c r="E150" t="s">
        <v>2060</v>
      </c>
      <c r="F150" t="s">
        <v>2061</v>
      </c>
      <c r="G150" t="s">
        <v>2120</v>
      </c>
      <c r="H150" t="s">
        <v>401</v>
      </c>
      <c r="I150" t="s">
        <v>2063</v>
      </c>
    </row>
    <row r="151" spans="1:9" x14ac:dyDescent="0.35">
      <c r="A151" t="s">
        <v>2057</v>
      </c>
      <c r="B151" t="s">
        <v>2121</v>
      </c>
      <c r="C151" t="s">
        <v>2059</v>
      </c>
      <c r="D151" t="s">
        <v>1160</v>
      </c>
      <c r="E151" t="s">
        <v>2060</v>
      </c>
      <c r="F151" t="s">
        <v>2061</v>
      </c>
      <c r="G151" t="s">
        <v>2122</v>
      </c>
      <c r="H151" t="s">
        <v>401</v>
      </c>
      <c r="I151" t="s">
        <v>2066</v>
      </c>
    </row>
    <row r="152" spans="1:9" x14ac:dyDescent="0.35">
      <c r="A152" t="s">
        <v>2057</v>
      </c>
      <c r="B152" t="s">
        <v>2123</v>
      </c>
      <c r="C152" t="s">
        <v>2059</v>
      </c>
      <c r="D152" t="s">
        <v>1160</v>
      </c>
      <c r="E152" t="s">
        <v>2060</v>
      </c>
      <c r="F152" t="s">
        <v>2061</v>
      </c>
      <c r="G152" t="s">
        <v>2124</v>
      </c>
      <c r="H152" t="s">
        <v>401</v>
      </c>
      <c r="I152" t="s">
        <v>2066</v>
      </c>
    </row>
    <row r="153" spans="1:9" x14ac:dyDescent="0.35">
      <c r="A153" t="s">
        <v>2057</v>
      </c>
      <c r="B153" t="s">
        <v>2125</v>
      </c>
      <c r="C153" t="s">
        <v>2059</v>
      </c>
      <c r="D153" t="s">
        <v>1160</v>
      </c>
      <c r="E153" t="s">
        <v>2060</v>
      </c>
      <c r="F153" t="s">
        <v>2061</v>
      </c>
      <c r="G153" t="s">
        <v>2126</v>
      </c>
      <c r="H153" t="s">
        <v>401</v>
      </c>
      <c r="I153" t="s">
        <v>2069</v>
      </c>
    </row>
    <row r="154" spans="1:9" x14ac:dyDescent="0.35">
      <c r="A154" t="s">
        <v>2057</v>
      </c>
      <c r="B154" t="s">
        <v>2127</v>
      </c>
      <c r="C154" t="s">
        <v>2059</v>
      </c>
      <c r="D154" t="s">
        <v>1160</v>
      </c>
      <c r="E154" t="s">
        <v>2060</v>
      </c>
      <c r="F154" t="s">
        <v>2061</v>
      </c>
      <c r="G154" t="s">
        <v>2128</v>
      </c>
      <c r="H154" t="s">
        <v>401</v>
      </c>
      <c r="I154" t="s">
        <v>2069</v>
      </c>
    </row>
    <row r="155" spans="1:9" x14ac:dyDescent="0.35">
      <c r="A155" t="s">
        <v>2057</v>
      </c>
      <c r="B155" t="s">
        <v>2129</v>
      </c>
      <c r="C155" t="s">
        <v>2059</v>
      </c>
      <c r="D155" t="s">
        <v>1160</v>
      </c>
      <c r="E155" t="s">
        <v>2060</v>
      </c>
      <c r="F155" t="s">
        <v>2061</v>
      </c>
      <c r="G155" t="s">
        <v>2130</v>
      </c>
      <c r="H155" t="s">
        <v>401</v>
      </c>
      <c r="I155" t="s">
        <v>2081</v>
      </c>
    </row>
    <row r="156" spans="1:9" x14ac:dyDescent="0.35">
      <c r="A156" t="s">
        <v>2057</v>
      </c>
      <c r="B156" t="s">
        <v>2131</v>
      </c>
      <c r="C156" t="s">
        <v>2059</v>
      </c>
      <c r="D156" t="s">
        <v>1160</v>
      </c>
      <c r="E156" t="s">
        <v>2060</v>
      </c>
      <c r="F156" t="s">
        <v>2061</v>
      </c>
      <c r="G156" t="s">
        <v>2132</v>
      </c>
      <c r="H156" t="s">
        <v>401</v>
      </c>
      <c r="I156" t="s">
        <v>2081</v>
      </c>
    </row>
    <row r="157" spans="1:9" x14ac:dyDescent="0.35">
      <c r="A157" t="s">
        <v>2057</v>
      </c>
      <c r="B157" t="s">
        <v>2133</v>
      </c>
      <c r="C157" t="s">
        <v>2059</v>
      </c>
      <c r="D157" t="s">
        <v>1160</v>
      </c>
      <c r="E157" t="s">
        <v>2060</v>
      </c>
      <c r="F157" t="s">
        <v>2061</v>
      </c>
      <c r="G157" t="s">
        <v>2134</v>
      </c>
      <c r="H157" t="s">
        <v>401</v>
      </c>
      <c r="I157" t="s">
        <v>2066</v>
      </c>
    </row>
    <row r="158" spans="1:9" x14ac:dyDescent="0.35">
      <c r="A158" t="s">
        <v>2057</v>
      </c>
      <c r="B158" t="s">
        <v>2135</v>
      </c>
      <c r="C158" t="s">
        <v>2136</v>
      </c>
      <c r="D158" t="s">
        <v>1160</v>
      </c>
      <c r="E158" t="s">
        <v>2060</v>
      </c>
      <c r="F158" t="s">
        <v>2061</v>
      </c>
      <c r="G158" t="s">
        <v>2137</v>
      </c>
      <c r="H158" t="s">
        <v>403</v>
      </c>
      <c r="I158" t="s">
        <v>2138</v>
      </c>
    </row>
    <row r="159" spans="1:9" x14ac:dyDescent="0.35">
      <c r="A159" t="s">
        <v>2057</v>
      </c>
      <c r="B159" t="s">
        <v>2139</v>
      </c>
      <c r="C159" t="s">
        <v>2059</v>
      </c>
      <c r="D159" t="s">
        <v>1160</v>
      </c>
      <c r="E159" t="s">
        <v>2060</v>
      </c>
      <c r="F159" t="s">
        <v>2061</v>
      </c>
      <c r="G159" t="s">
        <v>2140</v>
      </c>
      <c r="H159" t="s">
        <v>403</v>
      </c>
      <c r="I159" t="s">
        <v>2092</v>
      </c>
    </row>
    <row r="160" spans="1:9" x14ac:dyDescent="0.35">
      <c r="A160" t="s">
        <v>2057</v>
      </c>
      <c r="B160" t="s">
        <v>2141</v>
      </c>
      <c r="C160" t="s">
        <v>2059</v>
      </c>
      <c r="D160" t="s">
        <v>2142</v>
      </c>
      <c r="E160" t="s">
        <v>2060</v>
      </c>
      <c r="F160" t="s">
        <v>2061</v>
      </c>
      <c r="G160" t="s">
        <v>2143</v>
      </c>
      <c r="H160" t="s">
        <v>401</v>
      </c>
      <c r="I160" t="s">
        <v>2112</v>
      </c>
    </row>
    <row r="161" spans="1:9" x14ac:dyDescent="0.35">
      <c r="A161" t="s">
        <v>2057</v>
      </c>
      <c r="B161" t="s">
        <v>2144</v>
      </c>
      <c r="C161" t="s">
        <v>2059</v>
      </c>
      <c r="D161" t="s">
        <v>1160</v>
      </c>
      <c r="E161" t="s">
        <v>2060</v>
      </c>
      <c r="F161" t="s">
        <v>2061</v>
      </c>
      <c r="G161" t="s">
        <v>2145</v>
      </c>
      <c r="H161" t="s">
        <v>401</v>
      </c>
      <c r="I161" t="s">
        <v>2092</v>
      </c>
    </row>
    <row r="162" spans="1:9" x14ac:dyDescent="0.35">
      <c r="A162" t="s">
        <v>2057</v>
      </c>
      <c r="B162" t="s">
        <v>2146</v>
      </c>
      <c r="C162" t="s">
        <v>2059</v>
      </c>
      <c r="D162" t="s">
        <v>1160</v>
      </c>
      <c r="E162" t="s">
        <v>2060</v>
      </c>
      <c r="F162" t="s">
        <v>2061</v>
      </c>
      <c r="G162" t="s">
        <v>2147</v>
      </c>
      <c r="H162" t="s">
        <v>401</v>
      </c>
      <c r="I162" t="s">
        <v>2081</v>
      </c>
    </row>
    <row r="163" spans="1:9" x14ac:dyDescent="0.35">
      <c r="A163" t="s">
        <v>2057</v>
      </c>
      <c r="B163" t="s">
        <v>2148</v>
      </c>
      <c r="C163" t="s">
        <v>2059</v>
      </c>
      <c r="D163" t="s">
        <v>1160</v>
      </c>
      <c r="E163" t="s">
        <v>2060</v>
      </c>
      <c r="F163" t="s">
        <v>2061</v>
      </c>
      <c r="G163" t="s">
        <v>2149</v>
      </c>
      <c r="H163" t="s">
        <v>401</v>
      </c>
      <c r="I163" t="s">
        <v>2081</v>
      </c>
    </row>
    <row r="164" spans="1:9" x14ac:dyDescent="0.35">
      <c r="A164" t="s">
        <v>2057</v>
      </c>
      <c r="B164" t="s">
        <v>2150</v>
      </c>
      <c r="C164" t="s">
        <v>2059</v>
      </c>
      <c r="D164" t="s">
        <v>1160</v>
      </c>
      <c r="E164" t="s">
        <v>2060</v>
      </c>
      <c r="F164" t="s">
        <v>2061</v>
      </c>
      <c r="G164" t="s">
        <v>2151</v>
      </c>
      <c r="H164" t="s">
        <v>401</v>
      </c>
      <c r="I164" t="s">
        <v>2081</v>
      </c>
    </row>
    <row r="165" spans="1:9" x14ac:dyDescent="0.35">
      <c r="A165" t="s">
        <v>2057</v>
      </c>
      <c r="B165" t="s">
        <v>2152</v>
      </c>
      <c r="C165" t="s">
        <v>2059</v>
      </c>
      <c r="D165" t="s">
        <v>1160</v>
      </c>
      <c r="E165" t="s">
        <v>2060</v>
      </c>
      <c r="F165" t="s">
        <v>2061</v>
      </c>
      <c r="G165" t="s">
        <v>2153</v>
      </c>
      <c r="H165" t="s">
        <v>401</v>
      </c>
      <c r="I165" t="s">
        <v>2066</v>
      </c>
    </row>
    <row r="166" spans="1:9" x14ac:dyDescent="0.35">
      <c r="A166" t="s">
        <v>2057</v>
      </c>
      <c r="B166" t="s">
        <v>2154</v>
      </c>
      <c r="C166" t="s">
        <v>2059</v>
      </c>
      <c r="D166" t="s">
        <v>1160</v>
      </c>
      <c r="E166" t="s">
        <v>2060</v>
      </c>
      <c r="F166" t="s">
        <v>2061</v>
      </c>
      <c r="G166" t="s">
        <v>2155</v>
      </c>
      <c r="H166" t="s">
        <v>401</v>
      </c>
      <c r="I166" t="s">
        <v>2066</v>
      </c>
    </row>
    <row r="167" spans="1:9" x14ac:dyDescent="0.35">
      <c r="A167" t="s">
        <v>2057</v>
      </c>
      <c r="B167" t="s">
        <v>2156</v>
      </c>
      <c r="C167" t="s">
        <v>2059</v>
      </c>
      <c r="D167" t="s">
        <v>1160</v>
      </c>
      <c r="E167" t="s">
        <v>2060</v>
      </c>
      <c r="F167" t="s">
        <v>2061</v>
      </c>
      <c r="G167" t="s">
        <v>2157</v>
      </c>
      <c r="H167" t="s">
        <v>401</v>
      </c>
      <c r="I167" t="s">
        <v>2081</v>
      </c>
    </row>
    <row r="168" spans="1:9" x14ac:dyDescent="0.35">
      <c r="A168" t="s">
        <v>2057</v>
      </c>
      <c r="B168" t="s">
        <v>2158</v>
      </c>
      <c r="C168" t="s">
        <v>2059</v>
      </c>
      <c r="D168" t="s">
        <v>1160</v>
      </c>
      <c r="E168" t="s">
        <v>2060</v>
      </c>
      <c r="F168" t="s">
        <v>2061</v>
      </c>
      <c r="G168" t="s">
        <v>2159</v>
      </c>
      <c r="H168" t="s">
        <v>401</v>
      </c>
      <c r="I168" t="s">
        <v>2063</v>
      </c>
    </row>
    <row r="169" spans="1:9" x14ac:dyDescent="0.35">
      <c r="A169" t="s">
        <v>2057</v>
      </c>
      <c r="B169" t="s">
        <v>2160</v>
      </c>
      <c r="C169" t="s">
        <v>2059</v>
      </c>
      <c r="D169" t="s">
        <v>1160</v>
      </c>
      <c r="E169" t="s">
        <v>2060</v>
      </c>
      <c r="F169" t="s">
        <v>2061</v>
      </c>
      <c r="G169" t="s">
        <v>2161</v>
      </c>
      <c r="H169" t="s">
        <v>401</v>
      </c>
      <c r="I169" t="s">
        <v>2112</v>
      </c>
    </row>
    <row r="170" spans="1:9" x14ac:dyDescent="0.35">
      <c r="A170" t="s">
        <v>2057</v>
      </c>
      <c r="B170" t="s">
        <v>2162</v>
      </c>
      <c r="C170" t="s">
        <v>2059</v>
      </c>
      <c r="D170" t="s">
        <v>1160</v>
      </c>
      <c r="E170" t="s">
        <v>2060</v>
      </c>
      <c r="F170" t="s">
        <v>2061</v>
      </c>
      <c r="G170" t="s">
        <v>2163</v>
      </c>
      <c r="H170" t="s">
        <v>401</v>
      </c>
      <c r="I170" t="s">
        <v>2112</v>
      </c>
    </row>
    <row r="171" spans="1:9" x14ac:dyDescent="0.35">
      <c r="A171" t="s">
        <v>2057</v>
      </c>
      <c r="B171" t="s">
        <v>2164</v>
      </c>
      <c r="C171" t="s">
        <v>2059</v>
      </c>
      <c r="D171" t="s">
        <v>1160</v>
      </c>
      <c r="E171" t="s">
        <v>2060</v>
      </c>
      <c r="F171" t="s">
        <v>2061</v>
      </c>
      <c r="G171" t="s">
        <v>2165</v>
      </c>
      <c r="H171" t="s">
        <v>403</v>
      </c>
      <c r="I171" t="s">
        <v>2092</v>
      </c>
    </row>
    <row r="172" spans="1:9" x14ac:dyDescent="0.35">
      <c r="A172" t="s">
        <v>2057</v>
      </c>
      <c r="B172" t="s">
        <v>2166</v>
      </c>
      <c r="C172" t="s">
        <v>2059</v>
      </c>
      <c r="D172" t="s">
        <v>1160</v>
      </c>
      <c r="E172" t="s">
        <v>2060</v>
      </c>
      <c r="F172" t="s">
        <v>2061</v>
      </c>
      <c r="G172" t="s">
        <v>2167</v>
      </c>
      <c r="H172" t="s">
        <v>420</v>
      </c>
      <c r="I172" t="s">
        <v>2103</v>
      </c>
    </row>
    <row r="173" spans="1:9" x14ac:dyDescent="0.35">
      <c r="A173" t="s">
        <v>2057</v>
      </c>
      <c r="B173" t="s">
        <v>2168</v>
      </c>
      <c r="C173" t="s">
        <v>2059</v>
      </c>
      <c r="D173" t="s">
        <v>1160</v>
      </c>
      <c r="E173" t="s">
        <v>2060</v>
      </c>
      <c r="F173" t="s">
        <v>2061</v>
      </c>
      <c r="G173" t="s">
        <v>2169</v>
      </c>
      <c r="H173" t="s">
        <v>401</v>
      </c>
      <c r="I173" t="s">
        <v>2081</v>
      </c>
    </row>
    <row r="174" spans="1:9" x14ac:dyDescent="0.35">
      <c r="A174" t="s">
        <v>2170</v>
      </c>
      <c r="B174" t="s">
        <v>2171</v>
      </c>
      <c r="C174" t="s">
        <v>2172</v>
      </c>
      <c r="D174" t="s">
        <v>1013</v>
      </c>
      <c r="E174" t="s">
        <v>2173</v>
      </c>
      <c r="F174" t="s">
        <v>2174</v>
      </c>
      <c r="G174" t="s">
        <v>2175</v>
      </c>
      <c r="H174" t="s">
        <v>2176</v>
      </c>
      <c r="I174" t="s">
        <v>2177</v>
      </c>
    </row>
    <row r="175" spans="1:9" x14ac:dyDescent="0.35">
      <c r="A175" t="s">
        <v>2170</v>
      </c>
      <c r="B175" t="s">
        <v>2178</v>
      </c>
      <c r="C175" t="s">
        <v>2172</v>
      </c>
      <c r="D175" t="s">
        <v>2179</v>
      </c>
      <c r="E175" t="s">
        <v>2173</v>
      </c>
      <c r="F175" t="s">
        <v>2174</v>
      </c>
      <c r="G175" t="s">
        <v>2180</v>
      </c>
      <c r="H175" t="s">
        <v>81</v>
      </c>
      <c r="I175" t="s">
        <v>2181</v>
      </c>
    </row>
    <row r="176" spans="1:9" x14ac:dyDescent="0.35">
      <c r="A176" t="s">
        <v>2170</v>
      </c>
      <c r="B176" t="s">
        <v>2182</v>
      </c>
      <c r="C176" t="s">
        <v>2172</v>
      </c>
      <c r="D176" t="s">
        <v>2183</v>
      </c>
      <c r="E176" t="s">
        <v>2173</v>
      </c>
      <c r="F176" t="s">
        <v>2184</v>
      </c>
      <c r="G176" t="s">
        <v>2185</v>
      </c>
      <c r="H176" t="s">
        <v>81</v>
      </c>
      <c r="I176" t="s">
        <v>2181</v>
      </c>
    </row>
    <row r="177" spans="1:9" x14ac:dyDescent="0.35">
      <c r="A177" t="s">
        <v>2170</v>
      </c>
      <c r="B177" t="s">
        <v>2186</v>
      </c>
      <c r="C177" t="s">
        <v>2172</v>
      </c>
      <c r="D177" t="s">
        <v>2183</v>
      </c>
      <c r="E177" t="s">
        <v>2173</v>
      </c>
      <c r="F177" t="s">
        <v>2187</v>
      </c>
      <c r="G177" t="s">
        <v>2188</v>
      </c>
      <c r="H177" t="s">
        <v>81</v>
      </c>
      <c r="I177" t="s">
        <v>2181</v>
      </c>
    </row>
    <row r="178" spans="1:9" x14ac:dyDescent="0.35">
      <c r="A178" t="s">
        <v>2170</v>
      </c>
      <c r="B178" t="s">
        <v>2189</v>
      </c>
      <c r="C178" t="s">
        <v>2172</v>
      </c>
      <c r="D178" t="s">
        <v>2183</v>
      </c>
      <c r="E178" t="s">
        <v>2173</v>
      </c>
      <c r="F178" t="s">
        <v>2187</v>
      </c>
      <c r="G178" t="s">
        <v>2190</v>
      </c>
      <c r="H178" t="s">
        <v>81</v>
      </c>
      <c r="I178" t="s">
        <v>2181</v>
      </c>
    </row>
    <row r="179" spans="1:9" x14ac:dyDescent="0.35">
      <c r="A179" t="s">
        <v>2170</v>
      </c>
      <c r="B179" t="s">
        <v>2191</v>
      </c>
      <c r="C179" t="s">
        <v>2172</v>
      </c>
      <c r="D179" t="s">
        <v>2183</v>
      </c>
      <c r="E179" t="s">
        <v>2173</v>
      </c>
      <c r="F179" t="s">
        <v>2187</v>
      </c>
      <c r="G179" t="s">
        <v>2192</v>
      </c>
      <c r="H179" t="s">
        <v>81</v>
      </c>
      <c r="I179" t="s">
        <v>2181</v>
      </c>
    </row>
    <row r="180" spans="1:9" x14ac:dyDescent="0.35">
      <c r="A180" t="s">
        <v>2193</v>
      </c>
      <c r="B180" t="s">
        <v>2194</v>
      </c>
      <c r="C180" t="s">
        <v>2195</v>
      </c>
      <c r="D180" t="s">
        <v>1810</v>
      </c>
      <c r="E180" t="s">
        <v>2196</v>
      </c>
      <c r="F180" t="s">
        <v>2197</v>
      </c>
      <c r="G180" t="s">
        <v>2198</v>
      </c>
      <c r="H180" t="s">
        <v>58</v>
      </c>
      <c r="I180" t="s">
        <v>2199</v>
      </c>
    </row>
    <row r="181" spans="1:9" x14ac:dyDescent="0.35">
      <c r="A181" t="s">
        <v>2193</v>
      </c>
      <c r="B181" t="s">
        <v>2200</v>
      </c>
      <c r="C181" t="s">
        <v>2195</v>
      </c>
      <c r="D181" t="s">
        <v>1810</v>
      </c>
      <c r="E181" t="s">
        <v>2196</v>
      </c>
      <c r="F181" t="s">
        <v>2197</v>
      </c>
      <c r="G181" t="s">
        <v>2201</v>
      </c>
      <c r="H181" t="s">
        <v>58</v>
      </c>
      <c r="I181" t="s">
        <v>2199</v>
      </c>
    </row>
    <row r="182" spans="1:9" x14ac:dyDescent="0.35">
      <c r="A182" t="s">
        <v>2193</v>
      </c>
      <c r="B182" t="s">
        <v>2202</v>
      </c>
      <c r="C182" t="s">
        <v>2195</v>
      </c>
      <c r="D182" t="s">
        <v>1810</v>
      </c>
      <c r="E182" t="s">
        <v>2196</v>
      </c>
      <c r="F182" t="s">
        <v>2197</v>
      </c>
      <c r="G182" t="s">
        <v>2203</v>
      </c>
      <c r="H182" t="s">
        <v>58</v>
      </c>
      <c r="I182" t="s">
        <v>2199</v>
      </c>
    </row>
    <row r="183" spans="1:9" x14ac:dyDescent="0.35">
      <c r="A183" t="s">
        <v>2193</v>
      </c>
      <c r="B183" t="s">
        <v>2204</v>
      </c>
      <c r="C183" t="s">
        <v>2195</v>
      </c>
      <c r="D183" t="s">
        <v>1810</v>
      </c>
      <c r="E183" t="s">
        <v>2196</v>
      </c>
      <c r="F183" t="s">
        <v>2197</v>
      </c>
      <c r="G183" t="s">
        <v>2205</v>
      </c>
      <c r="H183" t="s">
        <v>58</v>
      </c>
      <c r="I183" t="s">
        <v>2199</v>
      </c>
    </row>
    <row r="184" spans="1:9" x14ac:dyDescent="0.35">
      <c r="A184" t="s">
        <v>2193</v>
      </c>
      <c r="B184" t="s">
        <v>2206</v>
      </c>
      <c r="C184" t="s">
        <v>2195</v>
      </c>
      <c r="D184" t="s">
        <v>1810</v>
      </c>
      <c r="E184" t="s">
        <v>2196</v>
      </c>
      <c r="F184" t="s">
        <v>2197</v>
      </c>
      <c r="G184" t="s">
        <v>2207</v>
      </c>
      <c r="H184" t="s">
        <v>2208</v>
      </c>
      <c r="I184" t="s">
        <v>2209</v>
      </c>
    </row>
    <row r="185" spans="1:9" x14ac:dyDescent="0.35">
      <c r="A185" t="s">
        <v>2210</v>
      </c>
      <c r="B185" t="s">
        <v>2211</v>
      </c>
      <c r="C185" t="s">
        <v>2212</v>
      </c>
      <c r="D185" t="s">
        <v>2213</v>
      </c>
      <c r="E185" t="s">
        <v>2214</v>
      </c>
      <c r="F185" t="s">
        <v>2215</v>
      </c>
      <c r="G185" t="s">
        <v>2216</v>
      </c>
      <c r="H185" t="s">
        <v>439</v>
      </c>
      <c r="I185" t="s">
        <v>2217</v>
      </c>
    </row>
    <row r="186" spans="1:9" x14ac:dyDescent="0.35">
      <c r="A186" t="s">
        <v>2210</v>
      </c>
      <c r="B186" t="s">
        <v>2218</v>
      </c>
      <c r="C186" t="s">
        <v>2219</v>
      </c>
      <c r="D186" t="s">
        <v>1013</v>
      </c>
      <c r="E186" t="s">
        <v>2220</v>
      </c>
      <c r="F186" t="s">
        <v>2221</v>
      </c>
      <c r="G186" t="s">
        <v>2222</v>
      </c>
      <c r="H186" t="s">
        <v>439</v>
      </c>
      <c r="I186" t="s">
        <v>2217</v>
      </c>
    </row>
    <row r="187" spans="1:9" x14ac:dyDescent="0.35">
      <c r="A187" t="s">
        <v>2210</v>
      </c>
      <c r="B187" t="s">
        <v>2223</v>
      </c>
      <c r="C187" t="s">
        <v>2219</v>
      </c>
      <c r="D187" t="s">
        <v>1013</v>
      </c>
      <c r="E187" t="s">
        <v>2220</v>
      </c>
      <c r="F187" t="s">
        <v>2221</v>
      </c>
      <c r="G187" t="s">
        <v>2224</v>
      </c>
      <c r="H187" t="s">
        <v>439</v>
      </c>
      <c r="I187" t="s">
        <v>2217</v>
      </c>
    </row>
    <row r="188" spans="1:9" x14ac:dyDescent="0.35">
      <c r="A188" t="s">
        <v>2210</v>
      </c>
      <c r="B188" t="s">
        <v>2225</v>
      </c>
      <c r="C188" t="s">
        <v>2219</v>
      </c>
      <c r="D188" t="s">
        <v>2226</v>
      </c>
      <c r="E188" t="s">
        <v>2220</v>
      </c>
      <c r="F188" t="s">
        <v>2221</v>
      </c>
      <c r="G188" t="s">
        <v>2227</v>
      </c>
      <c r="H188" t="s">
        <v>439</v>
      </c>
      <c r="I188" t="s">
        <v>2217</v>
      </c>
    </row>
    <row r="189" spans="1:9" x14ac:dyDescent="0.35">
      <c r="A189" t="s">
        <v>2210</v>
      </c>
      <c r="B189" t="s">
        <v>2228</v>
      </c>
      <c r="C189" t="s">
        <v>2219</v>
      </c>
      <c r="D189" t="s">
        <v>1013</v>
      </c>
      <c r="E189" t="s">
        <v>2220</v>
      </c>
      <c r="F189" t="s">
        <v>2221</v>
      </c>
      <c r="G189" t="s">
        <v>2229</v>
      </c>
      <c r="H189" t="s">
        <v>439</v>
      </c>
      <c r="I189" t="s">
        <v>2217</v>
      </c>
    </row>
    <row r="190" spans="1:9" x14ac:dyDescent="0.35">
      <c r="A190" t="s">
        <v>2210</v>
      </c>
      <c r="B190" t="s">
        <v>2230</v>
      </c>
      <c r="C190" t="s">
        <v>2219</v>
      </c>
      <c r="D190" t="s">
        <v>2231</v>
      </c>
      <c r="E190" t="s">
        <v>2220</v>
      </c>
      <c r="F190" t="s">
        <v>2221</v>
      </c>
      <c r="G190" t="s">
        <v>2232</v>
      </c>
      <c r="H190" t="s">
        <v>439</v>
      </c>
      <c r="I190" t="s">
        <v>2217</v>
      </c>
    </row>
    <row r="191" spans="1:9" x14ac:dyDescent="0.35">
      <c r="A191" t="s">
        <v>2210</v>
      </c>
      <c r="B191" t="s">
        <v>2233</v>
      </c>
      <c r="C191" t="s">
        <v>2219</v>
      </c>
      <c r="D191" t="s">
        <v>1013</v>
      </c>
      <c r="E191" t="s">
        <v>2220</v>
      </c>
      <c r="F191" t="s">
        <v>2221</v>
      </c>
      <c r="G191" t="s">
        <v>2234</v>
      </c>
      <c r="H191" t="s">
        <v>439</v>
      </c>
      <c r="I191" t="s">
        <v>2217</v>
      </c>
    </row>
    <row r="192" spans="1:9" x14ac:dyDescent="0.35">
      <c r="A192" t="s">
        <v>2210</v>
      </c>
      <c r="B192" t="s">
        <v>2235</v>
      </c>
      <c r="C192" t="s">
        <v>2219</v>
      </c>
      <c r="D192" t="s">
        <v>1013</v>
      </c>
      <c r="E192" t="s">
        <v>2220</v>
      </c>
      <c r="F192" t="s">
        <v>2221</v>
      </c>
      <c r="G192" t="s">
        <v>2236</v>
      </c>
      <c r="H192" t="s">
        <v>439</v>
      </c>
      <c r="I192" t="s">
        <v>2217</v>
      </c>
    </row>
    <row r="193" spans="1:9" x14ac:dyDescent="0.35">
      <c r="A193" t="s">
        <v>2210</v>
      </c>
      <c r="B193" t="s">
        <v>2237</v>
      </c>
      <c r="C193" t="s">
        <v>2219</v>
      </c>
      <c r="D193" t="s">
        <v>2231</v>
      </c>
      <c r="E193" t="s">
        <v>2220</v>
      </c>
      <c r="F193" t="s">
        <v>2221</v>
      </c>
      <c r="G193" t="s">
        <v>2238</v>
      </c>
      <c r="H193" t="s">
        <v>439</v>
      </c>
      <c r="I193" t="s">
        <v>2217</v>
      </c>
    </row>
    <row r="194" spans="1:9" x14ac:dyDescent="0.35">
      <c r="A194" t="s">
        <v>2210</v>
      </c>
      <c r="B194" t="s">
        <v>2239</v>
      </c>
      <c r="C194" t="s">
        <v>2219</v>
      </c>
      <c r="D194" t="s">
        <v>2240</v>
      </c>
      <c r="E194" t="s">
        <v>2220</v>
      </c>
      <c r="F194" t="s">
        <v>2221</v>
      </c>
      <c r="G194" t="s">
        <v>2241</v>
      </c>
      <c r="H194" t="s">
        <v>439</v>
      </c>
      <c r="I194" t="s">
        <v>2217</v>
      </c>
    </row>
    <row r="195" spans="1:9" x14ac:dyDescent="0.35">
      <c r="A195" t="s">
        <v>2242</v>
      </c>
      <c r="B195" t="s">
        <v>2243</v>
      </c>
      <c r="C195" t="s">
        <v>2244</v>
      </c>
      <c r="D195" t="s">
        <v>2245</v>
      </c>
      <c r="E195" t="s">
        <v>2246</v>
      </c>
      <c r="F195" t="s">
        <v>2247</v>
      </c>
      <c r="G195" t="s">
        <v>2248</v>
      </c>
      <c r="H195" t="s">
        <v>129</v>
      </c>
      <c r="I195" t="s">
        <v>2249</v>
      </c>
    </row>
    <row r="196" spans="1:9" x14ac:dyDescent="0.35">
      <c r="A196" t="s">
        <v>2242</v>
      </c>
      <c r="B196" t="s">
        <v>2250</v>
      </c>
      <c r="C196" t="s">
        <v>2251</v>
      </c>
      <c r="D196" t="s">
        <v>2252</v>
      </c>
      <c r="E196" t="s">
        <v>2253</v>
      </c>
      <c r="F196" t="s">
        <v>2254</v>
      </c>
      <c r="G196" t="s">
        <v>2255</v>
      </c>
      <c r="H196" t="s">
        <v>129</v>
      </c>
      <c r="I196" t="s">
        <v>1755</v>
      </c>
    </row>
    <row r="197" spans="1:9" x14ac:dyDescent="0.35">
      <c r="A197" t="s">
        <v>2242</v>
      </c>
      <c r="B197" t="s">
        <v>2256</v>
      </c>
      <c r="C197" t="s">
        <v>2257</v>
      </c>
      <c r="D197" t="s">
        <v>2245</v>
      </c>
      <c r="E197" t="s">
        <v>2258</v>
      </c>
      <c r="F197" t="s">
        <v>2259</v>
      </c>
      <c r="G197" t="s">
        <v>2260</v>
      </c>
      <c r="H197" t="s">
        <v>129</v>
      </c>
      <c r="I197" t="s">
        <v>2261</v>
      </c>
    </row>
    <row r="198" spans="1:9" x14ac:dyDescent="0.35">
      <c r="A198" t="s">
        <v>2242</v>
      </c>
      <c r="B198" t="s">
        <v>2262</v>
      </c>
      <c r="C198" t="s">
        <v>2263</v>
      </c>
      <c r="D198" t="s">
        <v>2245</v>
      </c>
      <c r="E198" t="s">
        <v>2264</v>
      </c>
      <c r="F198" t="s">
        <v>2265</v>
      </c>
      <c r="G198" t="s">
        <v>2266</v>
      </c>
      <c r="H198" t="s">
        <v>129</v>
      </c>
      <c r="I198" t="s">
        <v>2267</v>
      </c>
    </row>
    <row r="199" spans="1:9" x14ac:dyDescent="0.35">
      <c r="A199" t="s">
        <v>2242</v>
      </c>
      <c r="B199" t="s">
        <v>2268</v>
      </c>
      <c r="C199" t="s">
        <v>2263</v>
      </c>
      <c r="D199" t="s">
        <v>2245</v>
      </c>
      <c r="E199" t="s">
        <v>2269</v>
      </c>
      <c r="F199" t="s">
        <v>2265</v>
      </c>
      <c r="G199" t="s">
        <v>2270</v>
      </c>
      <c r="H199" t="s">
        <v>2271</v>
      </c>
      <c r="I199" t="s">
        <v>2267</v>
      </c>
    </row>
    <row r="200" spans="1:9" x14ac:dyDescent="0.35">
      <c r="A200" t="s">
        <v>2242</v>
      </c>
      <c r="B200" t="s">
        <v>2272</v>
      </c>
      <c r="C200" t="s">
        <v>2273</v>
      </c>
      <c r="D200" t="s">
        <v>2252</v>
      </c>
      <c r="E200" t="s">
        <v>2274</v>
      </c>
      <c r="F200" t="s">
        <v>2275</v>
      </c>
      <c r="G200" t="s">
        <v>2276</v>
      </c>
      <c r="H200" t="s">
        <v>129</v>
      </c>
      <c r="I200" t="s">
        <v>2249</v>
      </c>
    </row>
    <row r="201" spans="1:9" x14ac:dyDescent="0.35">
      <c r="A201" t="s">
        <v>2242</v>
      </c>
      <c r="B201" t="s">
        <v>2277</v>
      </c>
      <c r="C201" t="s">
        <v>2278</v>
      </c>
      <c r="D201" t="s">
        <v>2245</v>
      </c>
      <c r="E201" t="s">
        <v>2279</v>
      </c>
      <c r="F201" t="s">
        <v>2280</v>
      </c>
      <c r="G201" t="s">
        <v>2281</v>
      </c>
      <c r="H201" t="s">
        <v>129</v>
      </c>
      <c r="I201" t="s">
        <v>2261</v>
      </c>
    </row>
    <row r="202" spans="1:9" x14ac:dyDescent="0.35">
      <c r="A202" t="s">
        <v>2242</v>
      </c>
      <c r="B202" t="s">
        <v>2282</v>
      </c>
      <c r="C202" t="s">
        <v>2283</v>
      </c>
      <c r="D202" t="s">
        <v>2245</v>
      </c>
      <c r="E202" t="s">
        <v>2284</v>
      </c>
      <c r="F202" t="s">
        <v>2285</v>
      </c>
      <c r="G202" t="s">
        <v>2286</v>
      </c>
      <c r="H202" t="s">
        <v>129</v>
      </c>
      <c r="I202" t="s">
        <v>2261</v>
      </c>
    </row>
    <row r="203" spans="1:9" x14ac:dyDescent="0.35">
      <c r="A203" t="s">
        <v>2242</v>
      </c>
      <c r="B203" t="s">
        <v>2287</v>
      </c>
      <c r="C203" t="s">
        <v>2288</v>
      </c>
      <c r="D203" t="s">
        <v>2245</v>
      </c>
      <c r="E203" t="s">
        <v>2289</v>
      </c>
      <c r="F203" t="s">
        <v>2290</v>
      </c>
      <c r="G203" t="s">
        <v>2291</v>
      </c>
      <c r="H203" t="s">
        <v>129</v>
      </c>
      <c r="I203" t="s">
        <v>1755</v>
      </c>
    </row>
    <row r="204" spans="1:9" x14ac:dyDescent="0.35">
      <c r="A204" t="s">
        <v>2292</v>
      </c>
      <c r="B204" t="s">
        <v>2293</v>
      </c>
      <c r="C204" t="s">
        <v>2294</v>
      </c>
      <c r="D204" t="s">
        <v>2245</v>
      </c>
      <c r="E204" t="s">
        <v>2295</v>
      </c>
      <c r="F204" t="s">
        <v>2296</v>
      </c>
      <c r="G204" t="s">
        <v>2297</v>
      </c>
      <c r="H204" t="s">
        <v>1230</v>
      </c>
      <c r="I204" t="s">
        <v>2298</v>
      </c>
    </row>
    <row r="205" spans="1:9" x14ac:dyDescent="0.35">
      <c r="A205" t="s">
        <v>2292</v>
      </c>
      <c r="B205" t="s">
        <v>2299</v>
      </c>
      <c r="C205" t="s">
        <v>2300</v>
      </c>
      <c r="D205" t="s">
        <v>2245</v>
      </c>
      <c r="E205" t="s">
        <v>2301</v>
      </c>
      <c r="F205" t="s">
        <v>2302</v>
      </c>
      <c r="G205" t="s">
        <v>2303</v>
      </c>
      <c r="H205" t="s">
        <v>301</v>
      </c>
      <c r="I205" t="s">
        <v>2304</v>
      </c>
    </row>
    <row r="206" spans="1:9" x14ac:dyDescent="0.35">
      <c r="A206" t="s">
        <v>2292</v>
      </c>
      <c r="B206" t="s">
        <v>2305</v>
      </c>
      <c r="C206" t="s">
        <v>2306</v>
      </c>
      <c r="D206" t="s">
        <v>2245</v>
      </c>
      <c r="E206" t="s">
        <v>2307</v>
      </c>
      <c r="F206" t="s">
        <v>2308</v>
      </c>
      <c r="G206" t="s">
        <v>2309</v>
      </c>
      <c r="H206" t="s">
        <v>129</v>
      </c>
      <c r="I206" t="s">
        <v>2310</v>
      </c>
    </row>
    <row r="207" spans="1:9" x14ac:dyDescent="0.35">
      <c r="A207" t="s">
        <v>2292</v>
      </c>
      <c r="B207" t="s">
        <v>2311</v>
      </c>
      <c r="C207" t="s">
        <v>2312</v>
      </c>
      <c r="D207" t="s">
        <v>2245</v>
      </c>
      <c r="E207" t="s">
        <v>2313</v>
      </c>
      <c r="F207" t="s">
        <v>2314</v>
      </c>
      <c r="G207" t="s">
        <v>2315</v>
      </c>
      <c r="H207" t="s">
        <v>301</v>
      </c>
      <c r="I207" t="s">
        <v>2304</v>
      </c>
    </row>
    <row r="208" spans="1:9" x14ac:dyDescent="0.35">
      <c r="A208" t="s">
        <v>2292</v>
      </c>
      <c r="B208" t="s">
        <v>2316</v>
      </c>
      <c r="C208" t="s">
        <v>2317</v>
      </c>
      <c r="D208" t="s">
        <v>2245</v>
      </c>
      <c r="E208" t="s">
        <v>2318</v>
      </c>
      <c r="F208" t="s">
        <v>2319</v>
      </c>
      <c r="G208" t="s">
        <v>2320</v>
      </c>
      <c r="H208" t="s">
        <v>1230</v>
      </c>
      <c r="I208" t="s">
        <v>2298</v>
      </c>
    </row>
    <row r="209" spans="1:9" x14ac:dyDescent="0.35">
      <c r="A209" t="s">
        <v>2292</v>
      </c>
      <c r="B209" t="s">
        <v>2321</v>
      </c>
      <c r="C209" t="s">
        <v>2322</v>
      </c>
      <c r="D209" t="s">
        <v>2245</v>
      </c>
      <c r="E209" t="s">
        <v>2323</v>
      </c>
      <c r="F209" t="s">
        <v>2324</v>
      </c>
      <c r="G209" t="s">
        <v>2325</v>
      </c>
      <c r="H209" t="s">
        <v>1230</v>
      </c>
      <c r="I209" t="s">
        <v>2298</v>
      </c>
    </row>
    <row r="210" spans="1:9" x14ac:dyDescent="0.35">
      <c r="A210" t="s">
        <v>2292</v>
      </c>
      <c r="B210" t="s">
        <v>2326</v>
      </c>
      <c r="C210" t="s">
        <v>2327</v>
      </c>
      <c r="D210" t="s">
        <v>2245</v>
      </c>
      <c r="E210" t="s">
        <v>2328</v>
      </c>
      <c r="F210" t="s">
        <v>2329</v>
      </c>
      <c r="G210" t="s">
        <v>2330</v>
      </c>
      <c r="H210" t="s">
        <v>129</v>
      </c>
      <c r="I210" t="s">
        <v>2331</v>
      </c>
    </row>
    <row r="211" spans="1:9" x14ac:dyDescent="0.35">
      <c r="A211" t="s">
        <v>2292</v>
      </c>
      <c r="B211" t="s">
        <v>1685</v>
      </c>
      <c r="C211" t="s">
        <v>2332</v>
      </c>
      <c r="D211" t="s">
        <v>2245</v>
      </c>
      <c r="E211" t="s">
        <v>2333</v>
      </c>
      <c r="F211" t="s">
        <v>2334</v>
      </c>
      <c r="G211" t="s">
        <v>2335</v>
      </c>
      <c r="H211" t="s">
        <v>301</v>
      </c>
      <c r="I211" t="s">
        <v>2336</v>
      </c>
    </row>
    <row r="212" spans="1:9" x14ac:dyDescent="0.35">
      <c r="A212" t="s">
        <v>2292</v>
      </c>
      <c r="B212" t="s">
        <v>2337</v>
      </c>
      <c r="C212" t="s">
        <v>2338</v>
      </c>
      <c r="D212" t="s">
        <v>2245</v>
      </c>
      <c r="E212" t="s">
        <v>2339</v>
      </c>
      <c r="F212" t="s">
        <v>2340</v>
      </c>
      <c r="G212" t="s">
        <v>2341</v>
      </c>
      <c r="H212" t="s">
        <v>301</v>
      </c>
      <c r="I212" t="s">
        <v>2304</v>
      </c>
    </row>
    <row r="213" spans="1:9" x14ac:dyDescent="0.35">
      <c r="A213" t="s">
        <v>2292</v>
      </c>
      <c r="B213" t="s">
        <v>2342</v>
      </c>
      <c r="C213" t="s">
        <v>2343</v>
      </c>
      <c r="D213" t="s">
        <v>2245</v>
      </c>
      <c r="E213" t="s">
        <v>2344</v>
      </c>
      <c r="F213" t="s">
        <v>2345</v>
      </c>
      <c r="G213" t="s">
        <v>2346</v>
      </c>
      <c r="H213" t="s">
        <v>129</v>
      </c>
      <c r="I213" t="s">
        <v>2310</v>
      </c>
    </row>
    <row r="214" spans="1:9" x14ac:dyDescent="0.35">
      <c r="A214" t="s">
        <v>2292</v>
      </c>
      <c r="B214" t="s">
        <v>2347</v>
      </c>
      <c r="C214" t="s">
        <v>2348</v>
      </c>
      <c r="D214" t="s">
        <v>2245</v>
      </c>
      <c r="E214" t="s">
        <v>2349</v>
      </c>
      <c r="F214" t="s">
        <v>2350</v>
      </c>
      <c r="G214" t="s">
        <v>2351</v>
      </c>
      <c r="H214" t="s">
        <v>2352</v>
      </c>
      <c r="I214" t="s">
        <v>2298</v>
      </c>
    </row>
    <row r="215" spans="1:9" x14ac:dyDescent="0.35">
      <c r="A215" t="s">
        <v>2292</v>
      </c>
      <c r="B215" t="s">
        <v>2353</v>
      </c>
      <c r="C215" t="s">
        <v>2354</v>
      </c>
      <c r="D215" t="s">
        <v>2245</v>
      </c>
      <c r="E215" t="s">
        <v>2355</v>
      </c>
      <c r="F215" t="s">
        <v>2356</v>
      </c>
      <c r="G215" t="s">
        <v>2357</v>
      </c>
      <c r="H215" t="s">
        <v>129</v>
      </c>
      <c r="I215" t="s">
        <v>2336</v>
      </c>
    </row>
    <row r="216" spans="1:9" x14ac:dyDescent="0.35">
      <c r="A216" t="s">
        <v>2292</v>
      </c>
      <c r="B216" t="s">
        <v>2358</v>
      </c>
      <c r="C216" t="s">
        <v>2359</v>
      </c>
      <c r="D216" t="s">
        <v>2245</v>
      </c>
      <c r="E216" t="s">
        <v>2360</v>
      </c>
      <c r="F216" t="s">
        <v>2361</v>
      </c>
      <c r="G216" t="s">
        <v>2362</v>
      </c>
      <c r="H216" t="s">
        <v>129</v>
      </c>
      <c r="I216" t="s">
        <v>2298</v>
      </c>
    </row>
    <row r="217" spans="1:9" x14ac:dyDescent="0.35">
      <c r="A217" t="s">
        <v>2292</v>
      </c>
      <c r="B217" t="s">
        <v>1001</v>
      </c>
      <c r="C217" t="s">
        <v>2363</v>
      </c>
      <c r="D217" t="s">
        <v>2245</v>
      </c>
      <c r="E217" t="s">
        <v>2364</v>
      </c>
      <c r="F217" t="s">
        <v>2365</v>
      </c>
      <c r="G217" t="s">
        <v>2366</v>
      </c>
      <c r="H217" t="s">
        <v>129</v>
      </c>
      <c r="I217" t="s">
        <v>2310</v>
      </c>
    </row>
    <row r="218" spans="1:9" x14ac:dyDescent="0.35">
      <c r="A218" t="s">
        <v>2292</v>
      </c>
      <c r="B218" t="s">
        <v>2367</v>
      </c>
      <c r="C218" t="s">
        <v>2294</v>
      </c>
      <c r="D218" t="s">
        <v>2245</v>
      </c>
      <c r="E218" t="s">
        <v>2368</v>
      </c>
      <c r="F218" t="s">
        <v>2369</v>
      </c>
      <c r="G218" t="s">
        <v>2370</v>
      </c>
      <c r="H218" t="s">
        <v>1230</v>
      </c>
      <c r="I218" t="s">
        <v>2298</v>
      </c>
    </row>
    <row r="219" spans="1:9" x14ac:dyDescent="0.35">
      <c r="A219" t="s">
        <v>2292</v>
      </c>
      <c r="B219" t="s">
        <v>2371</v>
      </c>
      <c r="C219" t="s">
        <v>2312</v>
      </c>
      <c r="D219" t="s">
        <v>2245</v>
      </c>
      <c r="E219" t="s">
        <v>2372</v>
      </c>
      <c r="F219" t="s">
        <v>2314</v>
      </c>
      <c r="G219" t="s">
        <v>2373</v>
      </c>
      <c r="H219" t="s">
        <v>129</v>
      </c>
      <c r="I219" t="s">
        <v>2304</v>
      </c>
    </row>
    <row r="220" spans="1:9" x14ac:dyDescent="0.35">
      <c r="A220" t="s">
        <v>2292</v>
      </c>
      <c r="B220" t="s">
        <v>2374</v>
      </c>
      <c r="C220" t="s">
        <v>2375</v>
      </c>
      <c r="D220" t="s">
        <v>2245</v>
      </c>
      <c r="E220" t="s">
        <v>2376</v>
      </c>
      <c r="F220" t="s">
        <v>2377</v>
      </c>
      <c r="G220" t="s">
        <v>2378</v>
      </c>
      <c r="H220" t="s">
        <v>301</v>
      </c>
      <c r="I220" t="s">
        <v>2304</v>
      </c>
    </row>
    <row r="221" spans="1:9" x14ac:dyDescent="0.35">
      <c r="A221" t="s">
        <v>2292</v>
      </c>
      <c r="B221" t="s">
        <v>2379</v>
      </c>
      <c r="C221" t="s">
        <v>2380</v>
      </c>
      <c r="D221" t="s">
        <v>2245</v>
      </c>
      <c r="E221" t="s">
        <v>2381</v>
      </c>
      <c r="F221" t="s">
        <v>2382</v>
      </c>
      <c r="G221" t="s">
        <v>2383</v>
      </c>
      <c r="H221" t="s">
        <v>301</v>
      </c>
      <c r="I221" t="s">
        <v>2336</v>
      </c>
    </row>
    <row r="222" spans="1:9" x14ac:dyDescent="0.35">
      <c r="A222" t="s">
        <v>2292</v>
      </c>
      <c r="B222" t="s">
        <v>2384</v>
      </c>
      <c r="C222" t="s">
        <v>2385</v>
      </c>
      <c r="D222" t="s">
        <v>2245</v>
      </c>
      <c r="E222" t="s">
        <v>2386</v>
      </c>
      <c r="F222" t="s">
        <v>2387</v>
      </c>
      <c r="G222" t="s">
        <v>2388</v>
      </c>
      <c r="H222" t="s">
        <v>301</v>
      </c>
      <c r="I222" t="s">
        <v>2304</v>
      </c>
    </row>
    <row r="223" spans="1:9" x14ac:dyDescent="0.35">
      <c r="A223" t="s">
        <v>2292</v>
      </c>
      <c r="B223" t="s">
        <v>2389</v>
      </c>
      <c r="C223" t="s">
        <v>2390</v>
      </c>
      <c r="D223" t="s">
        <v>2245</v>
      </c>
      <c r="E223" t="s">
        <v>2391</v>
      </c>
      <c r="F223" t="s">
        <v>2392</v>
      </c>
      <c r="G223" t="s">
        <v>2393</v>
      </c>
      <c r="H223" t="s">
        <v>301</v>
      </c>
      <c r="I223" t="s">
        <v>2304</v>
      </c>
    </row>
    <row r="224" spans="1:9" x14ac:dyDescent="0.35">
      <c r="A224" t="s">
        <v>2292</v>
      </c>
      <c r="B224" t="s">
        <v>2394</v>
      </c>
      <c r="C224" t="s">
        <v>2354</v>
      </c>
      <c r="D224" t="s">
        <v>2245</v>
      </c>
      <c r="E224" t="s">
        <v>2395</v>
      </c>
      <c r="F224" t="s">
        <v>2356</v>
      </c>
      <c r="G224" t="s">
        <v>2396</v>
      </c>
      <c r="H224" t="s">
        <v>301</v>
      </c>
      <c r="I224" t="s">
        <v>2304</v>
      </c>
    </row>
    <row r="225" spans="1:9" x14ac:dyDescent="0.35">
      <c r="A225" t="s">
        <v>2292</v>
      </c>
      <c r="B225" t="s">
        <v>2397</v>
      </c>
      <c r="C225" t="s">
        <v>2398</v>
      </c>
      <c r="D225" t="s">
        <v>2245</v>
      </c>
      <c r="E225" t="s">
        <v>2399</v>
      </c>
      <c r="F225" t="s">
        <v>2400</v>
      </c>
      <c r="G225" t="s">
        <v>2401</v>
      </c>
      <c r="H225" t="s">
        <v>129</v>
      </c>
      <c r="I225" t="s">
        <v>2056</v>
      </c>
    </row>
    <row r="226" spans="1:9" x14ac:dyDescent="0.35">
      <c r="A226" t="s">
        <v>2292</v>
      </c>
      <c r="B226" t="s">
        <v>2402</v>
      </c>
      <c r="C226" t="s">
        <v>2403</v>
      </c>
      <c r="D226" t="s">
        <v>2245</v>
      </c>
      <c r="E226" t="s">
        <v>2404</v>
      </c>
      <c r="F226" t="s">
        <v>2405</v>
      </c>
      <c r="G226" t="s">
        <v>2406</v>
      </c>
      <c r="H226" t="s">
        <v>301</v>
      </c>
      <c r="I226" t="s">
        <v>2304</v>
      </c>
    </row>
    <row r="227" spans="1:9" x14ac:dyDescent="0.35">
      <c r="A227" t="s">
        <v>2292</v>
      </c>
      <c r="B227" t="s">
        <v>2407</v>
      </c>
      <c r="C227" t="s">
        <v>2408</v>
      </c>
      <c r="D227" t="s">
        <v>2245</v>
      </c>
      <c r="E227" t="s">
        <v>2409</v>
      </c>
      <c r="F227" t="s">
        <v>2410</v>
      </c>
      <c r="G227" t="s">
        <v>2411</v>
      </c>
      <c r="H227" t="s">
        <v>129</v>
      </c>
      <c r="I227" t="s">
        <v>2310</v>
      </c>
    </row>
    <row r="228" spans="1:9" x14ac:dyDescent="0.35">
      <c r="A228" t="s">
        <v>2292</v>
      </c>
      <c r="B228" t="s">
        <v>2412</v>
      </c>
      <c r="C228" t="s">
        <v>2413</v>
      </c>
      <c r="D228" t="s">
        <v>2245</v>
      </c>
      <c r="E228" t="s">
        <v>2414</v>
      </c>
      <c r="F228" t="s">
        <v>2415</v>
      </c>
      <c r="G228" t="s">
        <v>2416</v>
      </c>
      <c r="H228" t="s">
        <v>301</v>
      </c>
      <c r="I228" t="s">
        <v>2304</v>
      </c>
    </row>
    <row r="229" spans="1:9" x14ac:dyDescent="0.35">
      <c r="A229" t="s">
        <v>2292</v>
      </c>
      <c r="B229" t="s">
        <v>2417</v>
      </c>
      <c r="C229" t="s">
        <v>2418</v>
      </c>
      <c r="D229" t="s">
        <v>2419</v>
      </c>
      <c r="E229" t="s">
        <v>2420</v>
      </c>
      <c r="F229" t="s">
        <v>2421</v>
      </c>
      <c r="G229" t="s">
        <v>2422</v>
      </c>
      <c r="H229" t="s">
        <v>129</v>
      </c>
      <c r="I229" t="s">
        <v>2056</v>
      </c>
    </row>
    <row r="230" spans="1:9" x14ac:dyDescent="0.35">
      <c r="A230" t="s">
        <v>2292</v>
      </c>
      <c r="B230" t="s">
        <v>2423</v>
      </c>
      <c r="C230" t="s">
        <v>2380</v>
      </c>
      <c r="D230" t="s">
        <v>2245</v>
      </c>
      <c r="E230" t="s">
        <v>2424</v>
      </c>
      <c r="F230" t="s">
        <v>2382</v>
      </c>
      <c r="G230" t="s">
        <v>2425</v>
      </c>
      <c r="H230" t="s">
        <v>301</v>
      </c>
      <c r="I230" t="s">
        <v>2336</v>
      </c>
    </row>
    <row r="231" spans="1:9" x14ac:dyDescent="0.35">
      <c r="A231" t="s">
        <v>2292</v>
      </c>
      <c r="B231" t="s">
        <v>2426</v>
      </c>
      <c r="C231" t="s">
        <v>2390</v>
      </c>
      <c r="D231" t="s">
        <v>2245</v>
      </c>
      <c r="E231" t="s">
        <v>2427</v>
      </c>
      <c r="F231" t="s">
        <v>2428</v>
      </c>
      <c r="G231" t="s">
        <v>2429</v>
      </c>
      <c r="H231" t="s">
        <v>129</v>
      </c>
      <c r="I231" t="s">
        <v>1814</v>
      </c>
    </row>
    <row r="232" spans="1:9" x14ac:dyDescent="0.35">
      <c r="A232" t="s">
        <v>2292</v>
      </c>
      <c r="B232" t="s">
        <v>2430</v>
      </c>
      <c r="C232" t="s">
        <v>2431</v>
      </c>
      <c r="D232" t="s">
        <v>2245</v>
      </c>
      <c r="E232" t="s">
        <v>2432</v>
      </c>
      <c r="F232" t="s">
        <v>2433</v>
      </c>
      <c r="G232" t="s">
        <v>2434</v>
      </c>
      <c r="H232" t="s">
        <v>129</v>
      </c>
      <c r="I232" t="s">
        <v>2298</v>
      </c>
    </row>
    <row r="233" spans="1:9" x14ac:dyDescent="0.35">
      <c r="A233" t="s">
        <v>2292</v>
      </c>
      <c r="B233" t="s">
        <v>2435</v>
      </c>
      <c r="C233" t="s">
        <v>2385</v>
      </c>
      <c r="D233" t="s">
        <v>2245</v>
      </c>
      <c r="E233" t="s">
        <v>2436</v>
      </c>
      <c r="F233" t="s">
        <v>2437</v>
      </c>
      <c r="G233" t="s">
        <v>2438</v>
      </c>
      <c r="H233" t="s">
        <v>307</v>
      </c>
      <c r="I233" t="s">
        <v>2439</v>
      </c>
    </row>
    <row r="234" spans="1:9" x14ac:dyDescent="0.35">
      <c r="A234" t="s">
        <v>2292</v>
      </c>
      <c r="B234" t="s">
        <v>2440</v>
      </c>
      <c r="C234" t="s">
        <v>2398</v>
      </c>
      <c r="D234" t="s">
        <v>2245</v>
      </c>
      <c r="E234" t="s">
        <v>2441</v>
      </c>
      <c r="F234" t="s">
        <v>2400</v>
      </c>
      <c r="G234" t="s">
        <v>2442</v>
      </c>
      <c r="H234" t="s">
        <v>129</v>
      </c>
      <c r="I234" t="s">
        <v>2056</v>
      </c>
    </row>
    <row r="235" spans="1:9" x14ac:dyDescent="0.35">
      <c r="A235" t="s">
        <v>2292</v>
      </c>
      <c r="B235" t="s">
        <v>2443</v>
      </c>
      <c r="C235" t="s">
        <v>2444</v>
      </c>
      <c r="D235" t="s">
        <v>2245</v>
      </c>
      <c r="E235" t="s">
        <v>2445</v>
      </c>
      <c r="F235" t="s">
        <v>2446</v>
      </c>
      <c r="G235" t="s">
        <v>2447</v>
      </c>
      <c r="H235" t="s">
        <v>129</v>
      </c>
      <c r="I235" t="s">
        <v>2331</v>
      </c>
    </row>
    <row r="236" spans="1:9" x14ac:dyDescent="0.35">
      <c r="A236" t="s">
        <v>2292</v>
      </c>
      <c r="B236" t="s">
        <v>2448</v>
      </c>
      <c r="C236" t="s">
        <v>2449</v>
      </c>
      <c r="D236" t="s">
        <v>2245</v>
      </c>
      <c r="E236" t="s">
        <v>2436</v>
      </c>
      <c r="F236" t="s">
        <v>2450</v>
      </c>
      <c r="G236" t="s">
        <v>2451</v>
      </c>
      <c r="H236" t="s">
        <v>129</v>
      </c>
      <c r="I236" t="s">
        <v>2298</v>
      </c>
    </row>
    <row r="237" spans="1:9" x14ac:dyDescent="0.35">
      <c r="A237" t="s">
        <v>2452</v>
      </c>
      <c r="B237" t="s">
        <v>2453</v>
      </c>
      <c r="C237" t="s">
        <v>2454</v>
      </c>
      <c r="D237" t="s">
        <v>1810</v>
      </c>
      <c r="E237" t="s">
        <v>2455</v>
      </c>
      <c r="F237" t="s">
        <v>2456</v>
      </c>
      <c r="G237" t="s">
        <v>2457</v>
      </c>
      <c r="H237" t="s">
        <v>320</v>
      </c>
      <c r="I237" t="s">
        <v>2458</v>
      </c>
    </row>
    <row r="238" spans="1:9" x14ac:dyDescent="0.35">
      <c r="A238" t="s">
        <v>2459</v>
      </c>
      <c r="B238" t="s">
        <v>2460</v>
      </c>
      <c r="C238" t="s">
        <v>2461</v>
      </c>
      <c r="D238" t="s">
        <v>1013</v>
      </c>
      <c r="E238" t="s">
        <v>2462</v>
      </c>
      <c r="F238" t="s">
        <v>2463</v>
      </c>
      <c r="G238" t="s">
        <v>2464</v>
      </c>
      <c r="H238" t="s">
        <v>255</v>
      </c>
      <c r="I238" t="s">
        <v>2025</v>
      </c>
    </row>
    <row r="239" spans="1:9" x14ac:dyDescent="0.35">
      <c r="A239" t="s">
        <v>2465</v>
      </c>
      <c r="B239" t="s">
        <v>2466</v>
      </c>
      <c r="C239" t="s">
        <v>2467</v>
      </c>
      <c r="D239" t="s">
        <v>2468</v>
      </c>
      <c r="E239" t="s">
        <v>2469</v>
      </c>
      <c r="F239" t="s">
        <v>2470</v>
      </c>
      <c r="G239" t="s">
        <v>2471</v>
      </c>
      <c r="H239" t="s">
        <v>56</v>
      </c>
      <c r="I239" t="s">
        <v>2472</v>
      </c>
    </row>
    <row r="240" spans="1:9" x14ac:dyDescent="0.35">
      <c r="A240" t="s">
        <v>2465</v>
      </c>
      <c r="B240" t="s">
        <v>2473</v>
      </c>
      <c r="C240" t="s">
        <v>2467</v>
      </c>
      <c r="D240" t="s">
        <v>2468</v>
      </c>
      <c r="E240" t="s">
        <v>2469</v>
      </c>
      <c r="F240" t="s">
        <v>2470</v>
      </c>
      <c r="G240" t="s">
        <v>2474</v>
      </c>
      <c r="H240" t="s">
        <v>56</v>
      </c>
      <c r="I240" t="s">
        <v>2475</v>
      </c>
    </row>
    <row r="241" spans="1:9" x14ac:dyDescent="0.35">
      <c r="A241" t="s">
        <v>2465</v>
      </c>
      <c r="B241" t="s">
        <v>2476</v>
      </c>
      <c r="C241" t="s">
        <v>2467</v>
      </c>
      <c r="D241" t="s">
        <v>2468</v>
      </c>
      <c r="E241" t="s">
        <v>2469</v>
      </c>
      <c r="F241" t="s">
        <v>2470</v>
      </c>
      <c r="G241" t="s">
        <v>2477</v>
      </c>
      <c r="H241" t="s">
        <v>56</v>
      </c>
      <c r="I241" t="s">
        <v>2472</v>
      </c>
    </row>
    <row r="242" spans="1:9" x14ac:dyDescent="0.35">
      <c r="A242" t="s">
        <v>2465</v>
      </c>
      <c r="B242" t="s">
        <v>2478</v>
      </c>
      <c r="C242" t="s">
        <v>2467</v>
      </c>
      <c r="D242" t="s">
        <v>2468</v>
      </c>
      <c r="E242" t="s">
        <v>2469</v>
      </c>
      <c r="F242" t="s">
        <v>2470</v>
      </c>
      <c r="G242" t="s">
        <v>2479</v>
      </c>
      <c r="H242" t="s">
        <v>2480</v>
      </c>
      <c r="I242" t="s">
        <v>2481</v>
      </c>
    </row>
    <row r="243" spans="1:9" x14ac:dyDescent="0.35">
      <c r="A243" t="s">
        <v>2465</v>
      </c>
      <c r="B243" t="s">
        <v>2482</v>
      </c>
      <c r="C243" t="s">
        <v>2467</v>
      </c>
      <c r="D243" t="s">
        <v>2468</v>
      </c>
      <c r="E243" t="s">
        <v>2469</v>
      </c>
      <c r="F243" t="s">
        <v>2470</v>
      </c>
      <c r="G243" t="s">
        <v>2483</v>
      </c>
      <c r="H243" t="s">
        <v>56</v>
      </c>
      <c r="I243" t="s">
        <v>2484</v>
      </c>
    </row>
    <row r="244" spans="1:9" x14ac:dyDescent="0.35">
      <c r="A244" t="s">
        <v>2465</v>
      </c>
      <c r="B244" t="s">
        <v>2485</v>
      </c>
      <c r="C244" t="s">
        <v>2467</v>
      </c>
      <c r="D244" t="s">
        <v>2468</v>
      </c>
      <c r="E244" t="s">
        <v>2469</v>
      </c>
      <c r="F244" t="s">
        <v>2470</v>
      </c>
      <c r="G244" t="s">
        <v>2486</v>
      </c>
      <c r="H244" t="s">
        <v>56</v>
      </c>
      <c r="I244" t="s">
        <v>2484</v>
      </c>
    </row>
    <row r="245" spans="1:9" x14ac:dyDescent="0.35">
      <c r="A245" t="s">
        <v>2465</v>
      </c>
      <c r="B245" t="s">
        <v>2487</v>
      </c>
      <c r="C245" t="s">
        <v>2467</v>
      </c>
      <c r="D245" t="s">
        <v>2468</v>
      </c>
      <c r="E245" t="s">
        <v>2469</v>
      </c>
      <c r="F245" t="s">
        <v>2470</v>
      </c>
      <c r="G245" t="s">
        <v>2488</v>
      </c>
      <c r="H245" t="s">
        <v>56</v>
      </c>
      <c r="I245" t="s">
        <v>2472</v>
      </c>
    </row>
    <row r="246" spans="1:9" x14ac:dyDescent="0.35">
      <c r="A246" t="s">
        <v>2465</v>
      </c>
      <c r="B246" t="s">
        <v>2489</v>
      </c>
      <c r="C246" t="s">
        <v>2467</v>
      </c>
      <c r="D246" t="s">
        <v>2468</v>
      </c>
      <c r="E246" t="s">
        <v>2469</v>
      </c>
      <c r="F246" t="s">
        <v>2470</v>
      </c>
      <c r="G246" t="s">
        <v>2490</v>
      </c>
      <c r="H246" t="s">
        <v>56</v>
      </c>
      <c r="I246" t="s">
        <v>2472</v>
      </c>
    </row>
    <row r="247" spans="1:9" x14ac:dyDescent="0.35">
      <c r="A247" t="s">
        <v>2465</v>
      </c>
      <c r="B247" t="s">
        <v>2491</v>
      </c>
      <c r="C247" t="s">
        <v>2467</v>
      </c>
      <c r="D247" t="s">
        <v>2468</v>
      </c>
      <c r="E247" t="s">
        <v>2469</v>
      </c>
      <c r="F247" t="s">
        <v>2470</v>
      </c>
      <c r="G247" t="s">
        <v>2492</v>
      </c>
      <c r="H247" t="s">
        <v>56</v>
      </c>
      <c r="I247" t="s">
        <v>2472</v>
      </c>
    </row>
    <row r="248" spans="1:9" x14ac:dyDescent="0.35">
      <c r="A248" t="s">
        <v>2465</v>
      </c>
      <c r="B248" t="s">
        <v>2493</v>
      </c>
      <c r="C248" t="s">
        <v>2467</v>
      </c>
      <c r="D248" t="s">
        <v>2468</v>
      </c>
      <c r="E248" t="s">
        <v>2469</v>
      </c>
      <c r="F248" t="s">
        <v>2470</v>
      </c>
      <c r="G248" t="s">
        <v>2494</v>
      </c>
      <c r="H248" t="s">
        <v>56</v>
      </c>
      <c r="I248" t="s">
        <v>2472</v>
      </c>
    </row>
    <row r="249" spans="1:9" x14ac:dyDescent="0.35">
      <c r="A249" t="s">
        <v>2465</v>
      </c>
      <c r="B249" t="s">
        <v>2495</v>
      </c>
      <c r="C249" t="s">
        <v>2467</v>
      </c>
      <c r="D249" t="s">
        <v>2468</v>
      </c>
      <c r="E249" t="s">
        <v>2469</v>
      </c>
      <c r="F249" t="s">
        <v>2470</v>
      </c>
      <c r="G249" t="s">
        <v>2496</v>
      </c>
      <c r="H249" t="s">
        <v>56</v>
      </c>
      <c r="I249" t="s">
        <v>2472</v>
      </c>
    </row>
    <row r="250" spans="1:9" x14ac:dyDescent="0.35">
      <c r="A250" t="s">
        <v>2465</v>
      </c>
      <c r="B250" t="s">
        <v>2497</v>
      </c>
      <c r="C250" t="s">
        <v>2467</v>
      </c>
      <c r="D250" t="s">
        <v>2468</v>
      </c>
      <c r="E250" t="s">
        <v>2469</v>
      </c>
      <c r="F250" t="s">
        <v>2470</v>
      </c>
      <c r="G250" t="s">
        <v>2498</v>
      </c>
      <c r="H250" t="s">
        <v>56</v>
      </c>
      <c r="I250" t="s">
        <v>2472</v>
      </c>
    </row>
    <row r="251" spans="1:9" x14ac:dyDescent="0.35">
      <c r="A251" t="s">
        <v>2465</v>
      </c>
      <c r="B251" t="s">
        <v>2499</v>
      </c>
      <c r="C251" t="s">
        <v>2467</v>
      </c>
      <c r="D251" t="s">
        <v>2468</v>
      </c>
      <c r="E251" t="s">
        <v>2469</v>
      </c>
      <c r="F251" t="s">
        <v>2470</v>
      </c>
      <c r="G251" t="s">
        <v>2500</v>
      </c>
      <c r="H251" t="s">
        <v>56</v>
      </c>
      <c r="I251" t="s">
        <v>2472</v>
      </c>
    </row>
    <row r="252" spans="1:9" x14ac:dyDescent="0.35">
      <c r="A252" t="s">
        <v>2501</v>
      </c>
      <c r="B252" t="s">
        <v>2502</v>
      </c>
      <c r="C252" t="s">
        <v>2503</v>
      </c>
      <c r="D252" t="s">
        <v>2504</v>
      </c>
      <c r="E252" t="s">
        <v>2505</v>
      </c>
      <c r="F252" t="s">
        <v>2506</v>
      </c>
      <c r="G252" t="s">
        <v>2507</v>
      </c>
      <c r="H252" t="s">
        <v>212</v>
      </c>
      <c r="I252" t="s">
        <v>1710</v>
      </c>
    </row>
    <row r="253" spans="1:9" x14ac:dyDescent="0.35">
      <c r="A253" t="s">
        <v>2501</v>
      </c>
      <c r="B253" t="s">
        <v>2508</v>
      </c>
      <c r="C253" t="s">
        <v>2509</v>
      </c>
      <c r="D253" t="s">
        <v>2510</v>
      </c>
      <c r="E253" t="s">
        <v>2511</v>
      </c>
      <c r="F253" t="s">
        <v>2512</v>
      </c>
      <c r="G253" t="s">
        <v>2513</v>
      </c>
      <c r="H253" t="s">
        <v>2514</v>
      </c>
      <c r="I253" t="s">
        <v>2515</v>
      </c>
    </row>
    <row r="254" spans="1:9" x14ac:dyDescent="0.35">
      <c r="A254" t="s">
        <v>2501</v>
      </c>
      <c r="B254" t="s">
        <v>2516</v>
      </c>
      <c r="C254" t="s">
        <v>2517</v>
      </c>
      <c r="D254" t="s">
        <v>2510</v>
      </c>
      <c r="E254" t="s">
        <v>2518</v>
      </c>
      <c r="F254" t="s">
        <v>2519</v>
      </c>
      <c r="G254" t="s">
        <v>2520</v>
      </c>
      <c r="H254" t="s">
        <v>2521</v>
      </c>
      <c r="I254" t="s">
        <v>2522</v>
      </c>
    </row>
    <row r="255" spans="1:9" x14ac:dyDescent="0.35">
      <c r="A255" t="s">
        <v>2523</v>
      </c>
      <c r="B255" t="s">
        <v>2524</v>
      </c>
      <c r="C255" t="s">
        <v>2525</v>
      </c>
      <c r="D255" t="s">
        <v>2526</v>
      </c>
      <c r="E255" t="s">
        <v>2527</v>
      </c>
      <c r="F255" t="s">
        <v>2528</v>
      </c>
      <c r="G255" t="s">
        <v>2529</v>
      </c>
      <c r="H255" t="s">
        <v>301</v>
      </c>
      <c r="I255" t="s">
        <v>2530</v>
      </c>
    </row>
    <row r="256" spans="1:9" x14ac:dyDescent="0.35">
      <c r="A256" t="s">
        <v>2523</v>
      </c>
      <c r="B256" t="s">
        <v>2531</v>
      </c>
      <c r="C256" t="s">
        <v>2525</v>
      </c>
      <c r="D256" t="s">
        <v>2526</v>
      </c>
      <c r="E256" t="s">
        <v>2527</v>
      </c>
      <c r="F256" t="s">
        <v>2528</v>
      </c>
      <c r="G256" t="s">
        <v>2532</v>
      </c>
      <c r="H256" t="s">
        <v>301</v>
      </c>
      <c r="I256" t="s">
        <v>2530</v>
      </c>
    </row>
    <row r="257" spans="1:9" x14ac:dyDescent="0.35">
      <c r="A257" t="s">
        <v>2523</v>
      </c>
      <c r="B257" t="s">
        <v>2533</v>
      </c>
      <c r="C257" t="s">
        <v>2525</v>
      </c>
      <c r="D257" t="s">
        <v>2526</v>
      </c>
      <c r="E257" t="s">
        <v>2527</v>
      </c>
      <c r="F257" t="s">
        <v>2528</v>
      </c>
      <c r="G257" t="s">
        <v>2534</v>
      </c>
      <c r="H257" t="s">
        <v>301</v>
      </c>
      <c r="I257" t="s">
        <v>1592</v>
      </c>
    </row>
    <row r="258" spans="1:9" x14ac:dyDescent="0.35">
      <c r="A258" t="s">
        <v>2523</v>
      </c>
      <c r="B258" t="s">
        <v>2535</v>
      </c>
      <c r="C258" t="s">
        <v>2525</v>
      </c>
      <c r="D258" t="s">
        <v>2526</v>
      </c>
      <c r="E258" t="s">
        <v>2527</v>
      </c>
      <c r="F258" t="s">
        <v>2528</v>
      </c>
      <c r="G258" t="s">
        <v>2536</v>
      </c>
      <c r="H258" t="s">
        <v>301</v>
      </c>
      <c r="I258" t="s">
        <v>2537</v>
      </c>
    </row>
    <row r="259" spans="1:9" x14ac:dyDescent="0.35">
      <c r="A259" t="s">
        <v>2523</v>
      </c>
      <c r="B259" t="s">
        <v>2538</v>
      </c>
      <c r="C259" t="s">
        <v>2525</v>
      </c>
      <c r="D259" t="s">
        <v>2526</v>
      </c>
      <c r="E259" t="s">
        <v>2527</v>
      </c>
      <c r="F259" t="s">
        <v>2528</v>
      </c>
      <c r="G259" t="s">
        <v>2539</v>
      </c>
      <c r="H259" t="s">
        <v>301</v>
      </c>
      <c r="I259" t="s">
        <v>2530</v>
      </c>
    </row>
    <row r="260" spans="1:9" x14ac:dyDescent="0.35">
      <c r="A260" t="s">
        <v>2540</v>
      </c>
      <c r="B260" t="s">
        <v>2541</v>
      </c>
      <c r="C260" t="s">
        <v>2542</v>
      </c>
      <c r="D260" t="s">
        <v>1013</v>
      </c>
      <c r="E260" t="s">
        <v>2543</v>
      </c>
      <c r="F260" t="s">
        <v>2544</v>
      </c>
      <c r="G260" t="s">
        <v>2545</v>
      </c>
      <c r="H260" t="s">
        <v>2546</v>
      </c>
      <c r="I260" t="s">
        <v>2547</v>
      </c>
    </row>
    <row r="261" spans="1:9" x14ac:dyDescent="0.35">
      <c r="A261" t="s">
        <v>2540</v>
      </c>
      <c r="B261" t="s">
        <v>2548</v>
      </c>
      <c r="C261" t="s">
        <v>2542</v>
      </c>
      <c r="D261" t="s">
        <v>1013</v>
      </c>
      <c r="E261" t="s">
        <v>2543</v>
      </c>
      <c r="F261" t="s">
        <v>2544</v>
      </c>
      <c r="G261" t="s">
        <v>2549</v>
      </c>
      <c r="H261" t="s">
        <v>2546</v>
      </c>
      <c r="I261" t="s">
        <v>2547</v>
      </c>
    </row>
    <row r="262" spans="1:9" x14ac:dyDescent="0.35">
      <c r="A262" t="s">
        <v>2540</v>
      </c>
      <c r="B262" t="s">
        <v>2550</v>
      </c>
      <c r="C262" t="s">
        <v>2551</v>
      </c>
      <c r="D262" t="s">
        <v>2552</v>
      </c>
      <c r="E262" t="s">
        <v>2553</v>
      </c>
      <c r="F262" t="s">
        <v>2554</v>
      </c>
      <c r="G262" t="s">
        <v>2555</v>
      </c>
      <c r="H262" t="s">
        <v>2546</v>
      </c>
      <c r="I262" t="s">
        <v>2547</v>
      </c>
    </row>
    <row r="263" spans="1:9" x14ac:dyDescent="0.35">
      <c r="A263" t="s">
        <v>2540</v>
      </c>
      <c r="B263" t="s">
        <v>2556</v>
      </c>
      <c r="C263" t="s">
        <v>2542</v>
      </c>
      <c r="D263" t="s">
        <v>1013</v>
      </c>
      <c r="E263" t="s">
        <v>2543</v>
      </c>
      <c r="F263" t="s">
        <v>2544</v>
      </c>
      <c r="G263" t="s">
        <v>2557</v>
      </c>
      <c r="H263" t="s">
        <v>2546</v>
      </c>
      <c r="I263" t="s">
        <v>2547</v>
      </c>
    </row>
    <row r="264" spans="1:9" x14ac:dyDescent="0.35">
      <c r="A264" t="s">
        <v>2558</v>
      </c>
      <c r="B264" t="s">
        <v>2559</v>
      </c>
      <c r="C264" t="s">
        <v>2560</v>
      </c>
      <c r="D264" t="s">
        <v>2561</v>
      </c>
      <c r="E264" t="s">
        <v>2562</v>
      </c>
      <c r="F264" t="s">
        <v>2563</v>
      </c>
      <c r="G264" t="s">
        <v>2564</v>
      </c>
      <c r="H264" t="s">
        <v>439</v>
      </c>
      <c r="I264" t="s">
        <v>2217</v>
      </c>
    </row>
    <row r="265" spans="1:9" x14ac:dyDescent="0.35">
      <c r="A265" t="s">
        <v>2558</v>
      </c>
      <c r="B265" t="s">
        <v>2565</v>
      </c>
      <c r="C265" t="s">
        <v>2566</v>
      </c>
      <c r="D265" t="s">
        <v>2561</v>
      </c>
      <c r="E265" t="s">
        <v>2562</v>
      </c>
      <c r="F265" t="s">
        <v>2563</v>
      </c>
      <c r="G265" t="s">
        <v>2567</v>
      </c>
      <c r="H265" t="s">
        <v>416</v>
      </c>
      <c r="I265" t="s">
        <v>2568</v>
      </c>
    </row>
    <row r="266" spans="1:9" x14ac:dyDescent="0.35">
      <c r="A266" t="s">
        <v>2569</v>
      </c>
      <c r="B266" t="s">
        <v>2570</v>
      </c>
      <c r="C266" t="s">
        <v>1735</v>
      </c>
      <c r="D266" t="s">
        <v>1013</v>
      </c>
      <c r="E266" t="s">
        <v>1745</v>
      </c>
      <c r="F266" t="s">
        <v>1737</v>
      </c>
      <c r="G266" t="s">
        <v>2571</v>
      </c>
      <c r="H266" t="s">
        <v>72</v>
      </c>
      <c r="I266" t="s">
        <v>2572</v>
      </c>
    </row>
    <row r="267" spans="1:9" x14ac:dyDescent="0.35">
      <c r="A267" t="s">
        <v>2569</v>
      </c>
      <c r="B267" t="s">
        <v>2569</v>
      </c>
      <c r="C267" t="s">
        <v>1017</v>
      </c>
      <c r="D267" t="s">
        <v>1013</v>
      </c>
      <c r="E267" t="s">
        <v>2573</v>
      </c>
      <c r="F267" t="s">
        <v>2574</v>
      </c>
      <c r="G267" t="s">
        <v>2575</v>
      </c>
      <c r="H267" t="s">
        <v>301</v>
      </c>
      <c r="I267" t="s">
        <v>2576</v>
      </c>
    </row>
    <row r="268" spans="1:9" x14ac:dyDescent="0.35">
      <c r="A268" t="s">
        <v>2569</v>
      </c>
      <c r="B268" t="s">
        <v>1016</v>
      </c>
      <c r="C268" t="s">
        <v>1017</v>
      </c>
      <c r="D268" t="s">
        <v>1013</v>
      </c>
      <c r="E268" t="s">
        <v>2573</v>
      </c>
      <c r="F268" t="s">
        <v>2574</v>
      </c>
      <c r="G268" t="s">
        <v>2577</v>
      </c>
      <c r="H268" t="s">
        <v>129</v>
      </c>
      <c r="I268" t="s">
        <v>1625</v>
      </c>
    </row>
    <row r="269" spans="1:9" x14ac:dyDescent="0.35">
      <c r="A269" t="s">
        <v>2569</v>
      </c>
      <c r="B269" t="s">
        <v>2578</v>
      </c>
      <c r="C269" t="s">
        <v>1735</v>
      </c>
      <c r="D269" t="s">
        <v>1013</v>
      </c>
      <c r="E269" t="s">
        <v>1736</v>
      </c>
      <c r="F269" t="s">
        <v>1737</v>
      </c>
      <c r="G269" t="s">
        <v>2579</v>
      </c>
      <c r="H269" t="s">
        <v>161</v>
      </c>
      <c r="I269" t="s">
        <v>2580</v>
      </c>
    </row>
    <row r="270" spans="1:9" x14ac:dyDescent="0.35">
      <c r="A270" t="s">
        <v>2581</v>
      </c>
      <c r="B270" t="s">
        <v>2582</v>
      </c>
      <c r="C270" t="s">
        <v>2583</v>
      </c>
      <c r="D270" t="s">
        <v>2584</v>
      </c>
      <c r="E270" t="s">
        <v>2585</v>
      </c>
      <c r="F270" t="s">
        <v>2586</v>
      </c>
      <c r="G270" t="s">
        <v>2587</v>
      </c>
      <c r="H270" t="s">
        <v>2588</v>
      </c>
      <c r="I270" t="s">
        <v>2589</v>
      </c>
    </row>
    <row r="271" spans="1:9" x14ac:dyDescent="0.35">
      <c r="A271" t="s">
        <v>2590</v>
      </c>
      <c r="B271" t="s">
        <v>2591</v>
      </c>
      <c r="C271" t="s">
        <v>2592</v>
      </c>
      <c r="D271" t="s">
        <v>2593</v>
      </c>
      <c r="E271" t="s">
        <v>2594</v>
      </c>
      <c r="F271" t="s">
        <v>2595</v>
      </c>
      <c r="G271" t="s">
        <v>2596</v>
      </c>
      <c r="H271" t="s">
        <v>64</v>
      </c>
      <c r="I271" t="s">
        <v>2597</v>
      </c>
    </row>
    <row r="272" spans="1:9" x14ac:dyDescent="0.35">
      <c r="A272" t="s">
        <v>2598</v>
      </c>
      <c r="B272" t="s">
        <v>2599</v>
      </c>
      <c r="C272" t="s">
        <v>1809</v>
      </c>
      <c r="D272" t="s">
        <v>1810</v>
      </c>
      <c r="E272" t="s">
        <v>2600</v>
      </c>
      <c r="F272" t="s">
        <v>1812</v>
      </c>
      <c r="G272" t="s">
        <v>2601</v>
      </c>
      <c r="H272" t="s">
        <v>309</v>
      </c>
      <c r="I272" t="s">
        <v>2602</v>
      </c>
    </row>
    <row r="273" spans="1:9" x14ac:dyDescent="0.35">
      <c r="A273" t="s">
        <v>2603</v>
      </c>
      <c r="B273" t="s">
        <v>1050</v>
      </c>
      <c r="C273" t="s">
        <v>1809</v>
      </c>
      <c r="D273" t="s">
        <v>1810</v>
      </c>
      <c r="E273" t="s">
        <v>2600</v>
      </c>
      <c r="F273" t="s">
        <v>1812</v>
      </c>
      <c r="G273" t="s">
        <v>2601</v>
      </c>
      <c r="H273" t="s">
        <v>309</v>
      </c>
      <c r="I273" t="s">
        <v>2602</v>
      </c>
    </row>
    <row r="274" spans="1:9" x14ac:dyDescent="0.35">
      <c r="A274" t="s">
        <v>2604</v>
      </c>
      <c r="B274" t="s">
        <v>2605</v>
      </c>
      <c r="C274" t="s">
        <v>2606</v>
      </c>
      <c r="D274" t="s">
        <v>1810</v>
      </c>
      <c r="E274" t="s">
        <v>2607</v>
      </c>
      <c r="F274" t="s">
        <v>2608</v>
      </c>
      <c r="G274" t="s">
        <v>2609</v>
      </c>
      <c r="H274" t="s">
        <v>129</v>
      </c>
      <c r="I274" t="s">
        <v>1638</v>
      </c>
    </row>
    <row r="275" spans="1:9" x14ac:dyDescent="0.35">
      <c r="A275" t="s">
        <v>2610</v>
      </c>
      <c r="B275" t="s">
        <v>1040</v>
      </c>
      <c r="C275" t="s">
        <v>2611</v>
      </c>
      <c r="D275" t="s">
        <v>1810</v>
      </c>
      <c r="E275" t="s">
        <v>2612</v>
      </c>
      <c r="F275" t="s">
        <v>2613</v>
      </c>
      <c r="G275" t="s">
        <v>2614</v>
      </c>
      <c r="H275" t="s">
        <v>129</v>
      </c>
      <c r="I275" t="s">
        <v>1586</v>
      </c>
    </row>
    <row r="276" spans="1:9" x14ac:dyDescent="0.35">
      <c r="A276" t="s">
        <v>2615</v>
      </c>
      <c r="B276" t="s">
        <v>2616</v>
      </c>
      <c r="C276" t="s">
        <v>2617</v>
      </c>
      <c r="D276" t="s">
        <v>1810</v>
      </c>
      <c r="E276" t="s">
        <v>2618</v>
      </c>
      <c r="F276" t="s">
        <v>2619</v>
      </c>
      <c r="G276" t="s">
        <v>2620</v>
      </c>
      <c r="H276" t="s">
        <v>252</v>
      </c>
      <c r="I276" t="s">
        <v>2621</v>
      </c>
    </row>
    <row r="277" spans="1:9" x14ac:dyDescent="0.35">
      <c r="A277" t="s">
        <v>2622</v>
      </c>
      <c r="B277" t="s">
        <v>1043</v>
      </c>
      <c r="C277" t="s">
        <v>2623</v>
      </c>
      <c r="D277" t="s">
        <v>1810</v>
      </c>
      <c r="E277" t="s">
        <v>2612</v>
      </c>
      <c r="F277" t="s">
        <v>2624</v>
      </c>
      <c r="G277" t="s">
        <v>2625</v>
      </c>
      <c r="H277" t="s">
        <v>129</v>
      </c>
      <c r="I277" t="s">
        <v>1586</v>
      </c>
    </row>
    <row r="278" spans="1:9" x14ac:dyDescent="0.35">
      <c r="A278" t="s">
        <v>2626</v>
      </c>
      <c r="B278" t="s">
        <v>2627</v>
      </c>
      <c r="C278" t="s">
        <v>2454</v>
      </c>
      <c r="D278" t="s">
        <v>1810</v>
      </c>
      <c r="E278" t="s">
        <v>2455</v>
      </c>
      <c r="F278" t="s">
        <v>2456</v>
      </c>
      <c r="G278" t="s">
        <v>2628</v>
      </c>
      <c r="H278" t="s">
        <v>320</v>
      </c>
      <c r="I278" t="s">
        <v>2458</v>
      </c>
    </row>
    <row r="279" spans="1:9" x14ac:dyDescent="0.35">
      <c r="A279" t="s">
        <v>2629</v>
      </c>
      <c r="B279" t="s">
        <v>2630</v>
      </c>
      <c r="C279" t="s">
        <v>2617</v>
      </c>
      <c r="D279" t="s">
        <v>1810</v>
      </c>
      <c r="E279" t="s">
        <v>2618</v>
      </c>
      <c r="F279" t="s">
        <v>2619</v>
      </c>
      <c r="G279" t="s">
        <v>2631</v>
      </c>
      <c r="H279" t="s">
        <v>252</v>
      </c>
      <c r="I279" t="s">
        <v>2621</v>
      </c>
    </row>
    <row r="280" spans="1:9" x14ac:dyDescent="0.35">
      <c r="A280" t="s">
        <v>2632</v>
      </c>
      <c r="B280" t="s">
        <v>2633</v>
      </c>
      <c r="C280" t="s">
        <v>2634</v>
      </c>
      <c r="D280" t="s">
        <v>1810</v>
      </c>
      <c r="E280" t="s">
        <v>2635</v>
      </c>
      <c r="F280" t="s">
        <v>2636</v>
      </c>
      <c r="G280" t="s">
        <v>2637</v>
      </c>
      <c r="H280" t="s">
        <v>249</v>
      </c>
      <c r="I280" t="s">
        <v>1732</v>
      </c>
    </row>
    <row r="281" spans="1:9" x14ac:dyDescent="0.35">
      <c r="A281" t="s">
        <v>2638</v>
      </c>
      <c r="B281" t="s">
        <v>992</v>
      </c>
      <c r="C281" t="s">
        <v>2639</v>
      </c>
      <c r="D281" t="s">
        <v>2245</v>
      </c>
      <c r="E281" t="s">
        <v>2640</v>
      </c>
      <c r="F281" t="s">
        <v>2641</v>
      </c>
      <c r="G281" t="s">
        <v>2642</v>
      </c>
      <c r="H281" t="s">
        <v>129</v>
      </c>
      <c r="I281" t="s">
        <v>2643</v>
      </c>
    </row>
    <row r="282" spans="1:9" x14ac:dyDescent="0.35">
      <c r="A282" t="s">
        <v>2638</v>
      </c>
      <c r="B282" t="s">
        <v>1001</v>
      </c>
      <c r="C282" t="s">
        <v>2644</v>
      </c>
      <c r="D282" t="s">
        <v>2245</v>
      </c>
      <c r="E282" t="s">
        <v>2645</v>
      </c>
      <c r="F282" t="s">
        <v>2646</v>
      </c>
      <c r="G282" t="s">
        <v>2647</v>
      </c>
      <c r="H282" t="s">
        <v>129</v>
      </c>
      <c r="I282" t="s">
        <v>2643</v>
      </c>
    </row>
    <row r="283" spans="1:9" x14ac:dyDescent="0.35">
      <c r="A283" t="s">
        <v>2638</v>
      </c>
      <c r="B283" t="s">
        <v>990</v>
      </c>
      <c r="C283" t="s">
        <v>2648</v>
      </c>
      <c r="D283" t="s">
        <v>2245</v>
      </c>
      <c r="E283" t="s">
        <v>2649</v>
      </c>
      <c r="F283" t="s">
        <v>2650</v>
      </c>
      <c r="G283" t="s">
        <v>2651</v>
      </c>
      <c r="H283" t="s">
        <v>129</v>
      </c>
      <c r="I283" t="s">
        <v>2643</v>
      </c>
    </row>
    <row r="284" spans="1:9" x14ac:dyDescent="0.35">
      <c r="A284" t="s">
        <v>2638</v>
      </c>
      <c r="B284" t="s">
        <v>991</v>
      </c>
      <c r="C284" t="s">
        <v>2652</v>
      </c>
      <c r="D284" t="s">
        <v>2245</v>
      </c>
      <c r="E284" t="s">
        <v>2653</v>
      </c>
      <c r="F284" t="s">
        <v>2654</v>
      </c>
      <c r="G284" t="s">
        <v>2655</v>
      </c>
      <c r="H284" t="s">
        <v>129</v>
      </c>
      <c r="I284" t="s">
        <v>2643</v>
      </c>
    </row>
    <row r="285" spans="1:9" x14ac:dyDescent="0.35">
      <c r="A285" t="s">
        <v>2638</v>
      </c>
      <c r="B285" t="s">
        <v>997</v>
      </c>
      <c r="C285" t="s">
        <v>2656</v>
      </c>
      <c r="D285" t="s">
        <v>2245</v>
      </c>
      <c r="E285" t="s">
        <v>2657</v>
      </c>
      <c r="F285" t="s">
        <v>2658</v>
      </c>
      <c r="G285" t="s">
        <v>2659</v>
      </c>
      <c r="H285" t="s">
        <v>129</v>
      </c>
      <c r="I285" t="s">
        <v>1586</v>
      </c>
    </row>
    <row r="286" spans="1:9" x14ac:dyDescent="0.35">
      <c r="A286" t="s">
        <v>2638</v>
      </c>
      <c r="B286" t="s">
        <v>1000</v>
      </c>
      <c r="C286" t="s">
        <v>2660</v>
      </c>
      <c r="D286" t="s">
        <v>2245</v>
      </c>
      <c r="E286" t="s">
        <v>2661</v>
      </c>
      <c r="F286" t="s">
        <v>2662</v>
      </c>
      <c r="G286" t="s">
        <v>2663</v>
      </c>
      <c r="H286" t="s">
        <v>129</v>
      </c>
      <c r="I286" t="s">
        <v>2643</v>
      </c>
    </row>
    <row r="287" spans="1:9" x14ac:dyDescent="0.35">
      <c r="A287" t="s">
        <v>2638</v>
      </c>
      <c r="B287" t="s">
        <v>1021</v>
      </c>
      <c r="C287" t="s">
        <v>2664</v>
      </c>
      <c r="D287" t="s">
        <v>2245</v>
      </c>
      <c r="E287" t="s">
        <v>2665</v>
      </c>
      <c r="F287" t="s">
        <v>2666</v>
      </c>
      <c r="G287" t="s">
        <v>2667</v>
      </c>
      <c r="H287" t="s">
        <v>129</v>
      </c>
      <c r="I287" t="s">
        <v>2643</v>
      </c>
    </row>
    <row r="288" spans="1:9" x14ac:dyDescent="0.35">
      <c r="A288" t="s">
        <v>2638</v>
      </c>
      <c r="B288" t="s">
        <v>1028</v>
      </c>
      <c r="C288" t="s">
        <v>2668</v>
      </c>
      <c r="D288" t="s">
        <v>2245</v>
      </c>
      <c r="E288" t="s">
        <v>2669</v>
      </c>
      <c r="F288" t="s">
        <v>2670</v>
      </c>
      <c r="G288" t="s">
        <v>2671</v>
      </c>
      <c r="H288" t="s">
        <v>129</v>
      </c>
      <c r="I288" t="s">
        <v>2643</v>
      </c>
    </row>
    <row r="289" spans="1:9" x14ac:dyDescent="0.35">
      <c r="A289" t="s">
        <v>2638</v>
      </c>
      <c r="B289" t="s">
        <v>995</v>
      </c>
      <c r="C289" t="s">
        <v>2672</v>
      </c>
      <c r="D289" t="s">
        <v>2245</v>
      </c>
      <c r="E289" t="s">
        <v>2673</v>
      </c>
      <c r="F289" t="s">
        <v>2674</v>
      </c>
      <c r="G289" t="s">
        <v>996</v>
      </c>
      <c r="H289" t="s">
        <v>129</v>
      </c>
      <c r="I289" t="s">
        <v>2643</v>
      </c>
    </row>
    <row r="290" spans="1:9" x14ac:dyDescent="0.35">
      <c r="A290" t="s">
        <v>2638</v>
      </c>
      <c r="B290" t="s">
        <v>1002</v>
      </c>
      <c r="C290" t="s">
        <v>2675</v>
      </c>
      <c r="D290" t="s">
        <v>2245</v>
      </c>
      <c r="E290" t="s">
        <v>2676</v>
      </c>
      <c r="F290" t="s">
        <v>2677</v>
      </c>
      <c r="G290" t="s">
        <v>2678</v>
      </c>
      <c r="H290" t="s">
        <v>129</v>
      </c>
      <c r="I290" t="s">
        <v>1635</v>
      </c>
    </row>
    <row r="291" spans="1:9" x14ac:dyDescent="0.35">
      <c r="A291" t="s">
        <v>2679</v>
      </c>
      <c r="B291" t="s">
        <v>2680</v>
      </c>
      <c r="C291" t="s">
        <v>2681</v>
      </c>
      <c r="D291" t="s">
        <v>2682</v>
      </c>
      <c r="E291" t="s">
        <v>2683</v>
      </c>
      <c r="F291" t="s">
        <v>2684</v>
      </c>
      <c r="G291" t="s">
        <v>2685</v>
      </c>
      <c r="H291" t="s">
        <v>268</v>
      </c>
      <c r="I291" t="s">
        <v>2686</v>
      </c>
    </row>
    <row r="292" spans="1:9" x14ac:dyDescent="0.35">
      <c r="A292" t="s">
        <v>2679</v>
      </c>
      <c r="B292" t="s">
        <v>2687</v>
      </c>
      <c r="C292" t="s">
        <v>2688</v>
      </c>
      <c r="D292" t="s">
        <v>2245</v>
      </c>
      <c r="E292" t="s">
        <v>2689</v>
      </c>
      <c r="F292" t="s">
        <v>2690</v>
      </c>
      <c r="G292" t="s">
        <v>2691</v>
      </c>
      <c r="H292" t="s">
        <v>268</v>
      </c>
      <c r="I292" t="s">
        <v>2686</v>
      </c>
    </row>
    <row r="293" spans="1:9" x14ac:dyDescent="0.35">
      <c r="A293" t="s">
        <v>2679</v>
      </c>
      <c r="B293" t="s">
        <v>2692</v>
      </c>
      <c r="C293" t="s">
        <v>2693</v>
      </c>
      <c r="D293" t="s">
        <v>2245</v>
      </c>
      <c r="E293" t="s">
        <v>2694</v>
      </c>
      <c r="F293" t="s">
        <v>2695</v>
      </c>
      <c r="G293" t="s">
        <v>2696</v>
      </c>
      <c r="H293" t="s">
        <v>268</v>
      </c>
      <c r="I293" t="s">
        <v>2686</v>
      </c>
    </row>
    <row r="294" spans="1:9" x14ac:dyDescent="0.35">
      <c r="A294" t="s">
        <v>2679</v>
      </c>
      <c r="B294" t="s">
        <v>2697</v>
      </c>
      <c r="C294" t="s">
        <v>2698</v>
      </c>
      <c r="D294" t="s">
        <v>2245</v>
      </c>
      <c r="E294" t="s">
        <v>2699</v>
      </c>
      <c r="F294" t="s">
        <v>2700</v>
      </c>
      <c r="G294" t="s">
        <v>2701</v>
      </c>
      <c r="H294" t="s">
        <v>268</v>
      </c>
      <c r="I294" t="s">
        <v>2686</v>
      </c>
    </row>
    <row r="295" spans="1:9" x14ac:dyDescent="0.35">
      <c r="A295" t="s">
        <v>2679</v>
      </c>
      <c r="B295" t="s">
        <v>2702</v>
      </c>
      <c r="C295" t="s">
        <v>2703</v>
      </c>
      <c r="D295" t="s">
        <v>2245</v>
      </c>
      <c r="E295" t="s">
        <v>2704</v>
      </c>
      <c r="F295" t="s">
        <v>2705</v>
      </c>
      <c r="G295" t="s">
        <v>2706</v>
      </c>
      <c r="H295" t="s">
        <v>268</v>
      </c>
      <c r="I295" t="s">
        <v>2686</v>
      </c>
    </row>
    <row r="296" spans="1:9" x14ac:dyDescent="0.35">
      <c r="A296" t="s">
        <v>2707</v>
      </c>
      <c r="B296" t="s">
        <v>2707</v>
      </c>
      <c r="C296" t="s">
        <v>2708</v>
      </c>
      <c r="D296" t="s">
        <v>2709</v>
      </c>
      <c r="E296" t="s">
        <v>2710</v>
      </c>
      <c r="F296" t="s">
        <v>2711</v>
      </c>
      <c r="G296" t="s">
        <v>2712</v>
      </c>
      <c r="H296" t="s">
        <v>2713</v>
      </c>
      <c r="I296" t="s">
        <v>2714</v>
      </c>
    </row>
    <row r="297" spans="1:9" x14ac:dyDescent="0.35">
      <c r="A297" t="s">
        <v>2715</v>
      </c>
      <c r="B297" t="s">
        <v>2034</v>
      </c>
      <c r="C297" t="s">
        <v>2716</v>
      </c>
      <c r="D297" t="s">
        <v>2717</v>
      </c>
      <c r="E297" t="s">
        <v>2718</v>
      </c>
      <c r="F297" t="s">
        <v>2719</v>
      </c>
      <c r="G297" t="s">
        <v>2720</v>
      </c>
      <c r="H297" t="s">
        <v>711</v>
      </c>
      <c r="I297" t="s">
        <v>2721</v>
      </c>
    </row>
    <row r="298" spans="1:9" x14ac:dyDescent="0.35">
      <c r="A298" t="s">
        <v>2715</v>
      </c>
      <c r="B298" t="s">
        <v>2722</v>
      </c>
      <c r="C298" t="s">
        <v>2716</v>
      </c>
      <c r="D298" t="s">
        <v>2717</v>
      </c>
      <c r="E298" t="s">
        <v>2718</v>
      </c>
      <c r="F298" t="s">
        <v>2719</v>
      </c>
      <c r="G298" t="s">
        <v>705</v>
      </c>
      <c r="H298" t="s">
        <v>693</v>
      </c>
      <c r="I298" t="s">
        <v>2723</v>
      </c>
    </row>
    <row r="299" spans="1:9" x14ac:dyDescent="0.35">
      <c r="A299" t="s">
        <v>2715</v>
      </c>
      <c r="B299" t="s">
        <v>1981</v>
      </c>
      <c r="C299" t="s">
        <v>2716</v>
      </c>
      <c r="D299" t="s">
        <v>2717</v>
      </c>
      <c r="E299" t="s">
        <v>2718</v>
      </c>
      <c r="F299" t="s">
        <v>2719</v>
      </c>
      <c r="G299" t="s">
        <v>2724</v>
      </c>
      <c r="H299" t="s">
        <v>693</v>
      </c>
      <c r="I299" t="s">
        <v>2725</v>
      </c>
    </row>
    <row r="300" spans="1:9" x14ac:dyDescent="0.35">
      <c r="A300" t="s">
        <v>2715</v>
      </c>
      <c r="B300" t="s">
        <v>2726</v>
      </c>
      <c r="C300" t="s">
        <v>2716</v>
      </c>
      <c r="D300" t="s">
        <v>2717</v>
      </c>
      <c r="E300" t="s">
        <v>2718</v>
      </c>
      <c r="F300" t="s">
        <v>2719</v>
      </c>
      <c r="G300" t="s">
        <v>2727</v>
      </c>
      <c r="H300" t="s">
        <v>693</v>
      </c>
      <c r="I300" t="s">
        <v>2725</v>
      </c>
    </row>
    <row r="301" spans="1:9" x14ac:dyDescent="0.35">
      <c r="A301" t="s">
        <v>2715</v>
      </c>
      <c r="B301" t="s">
        <v>2728</v>
      </c>
      <c r="C301" t="s">
        <v>2716</v>
      </c>
      <c r="D301" t="s">
        <v>2717</v>
      </c>
      <c r="E301" t="s">
        <v>2718</v>
      </c>
      <c r="F301" t="s">
        <v>2719</v>
      </c>
      <c r="G301" t="s">
        <v>2729</v>
      </c>
      <c r="H301" t="s">
        <v>693</v>
      </c>
      <c r="I301" t="s">
        <v>2723</v>
      </c>
    </row>
    <row r="302" spans="1:9" x14ac:dyDescent="0.35">
      <c r="A302" t="s">
        <v>2715</v>
      </c>
      <c r="B302" t="s">
        <v>2730</v>
      </c>
      <c r="C302" t="s">
        <v>2716</v>
      </c>
      <c r="D302" t="s">
        <v>2717</v>
      </c>
      <c r="E302" t="s">
        <v>2718</v>
      </c>
      <c r="F302" t="s">
        <v>2719</v>
      </c>
      <c r="G302" t="s">
        <v>2731</v>
      </c>
      <c r="H302" t="s">
        <v>693</v>
      </c>
      <c r="I302" t="s">
        <v>2725</v>
      </c>
    </row>
    <row r="303" spans="1:9" x14ac:dyDescent="0.35">
      <c r="A303" t="s">
        <v>2715</v>
      </c>
      <c r="B303" t="s">
        <v>2732</v>
      </c>
      <c r="C303" t="s">
        <v>2716</v>
      </c>
      <c r="D303" t="s">
        <v>2717</v>
      </c>
      <c r="E303" t="s">
        <v>2718</v>
      </c>
      <c r="F303" t="s">
        <v>2719</v>
      </c>
      <c r="G303" t="s">
        <v>2733</v>
      </c>
      <c r="H303" t="s">
        <v>693</v>
      </c>
      <c r="I303" t="s">
        <v>2723</v>
      </c>
    </row>
    <row r="304" spans="1:9" x14ac:dyDescent="0.35">
      <c r="A304" t="s">
        <v>2715</v>
      </c>
      <c r="B304" t="s">
        <v>2734</v>
      </c>
      <c r="C304" t="s">
        <v>2716</v>
      </c>
      <c r="D304" t="s">
        <v>2717</v>
      </c>
      <c r="E304" t="s">
        <v>2718</v>
      </c>
      <c r="F304" t="s">
        <v>2719</v>
      </c>
      <c r="G304" t="s">
        <v>2735</v>
      </c>
      <c r="H304" t="s">
        <v>693</v>
      </c>
      <c r="I304" t="s">
        <v>2725</v>
      </c>
    </row>
    <row r="305" spans="1:9" x14ac:dyDescent="0.35">
      <c r="A305" t="s">
        <v>2715</v>
      </c>
      <c r="B305" t="s">
        <v>2736</v>
      </c>
      <c r="C305" t="s">
        <v>2716</v>
      </c>
      <c r="D305" t="s">
        <v>2717</v>
      </c>
      <c r="E305" t="s">
        <v>2718</v>
      </c>
      <c r="F305" t="s">
        <v>2719</v>
      </c>
      <c r="G305" t="s">
        <v>2737</v>
      </c>
      <c r="H305" t="s">
        <v>693</v>
      </c>
      <c r="I305" t="s">
        <v>2725</v>
      </c>
    </row>
    <row r="306" spans="1:9" x14ac:dyDescent="0.35">
      <c r="A306" t="s">
        <v>2715</v>
      </c>
      <c r="B306" t="s">
        <v>2738</v>
      </c>
      <c r="C306" t="s">
        <v>2716</v>
      </c>
      <c r="D306" t="s">
        <v>2717</v>
      </c>
      <c r="E306" t="s">
        <v>2718</v>
      </c>
      <c r="F306" t="s">
        <v>2719</v>
      </c>
      <c r="G306" t="s">
        <v>2739</v>
      </c>
      <c r="H306" t="s">
        <v>2740</v>
      </c>
      <c r="I306" t="s">
        <v>2741</v>
      </c>
    </row>
    <row r="307" spans="1:9" x14ac:dyDescent="0.35">
      <c r="A307" t="s">
        <v>2715</v>
      </c>
      <c r="B307" t="s">
        <v>2742</v>
      </c>
      <c r="C307" t="s">
        <v>2716</v>
      </c>
      <c r="D307" t="s">
        <v>2717</v>
      </c>
      <c r="E307" t="s">
        <v>2718</v>
      </c>
      <c r="F307" t="s">
        <v>2719</v>
      </c>
      <c r="G307" t="s">
        <v>2743</v>
      </c>
      <c r="H307" t="s">
        <v>693</v>
      </c>
      <c r="I307" t="s">
        <v>2725</v>
      </c>
    </row>
    <row r="308" spans="1:9" x14ac:dyDescent="0.35">
      <c r="A308" t="s">
        <v>2744</v>
      </c>
      <c r="B308" t="s">
        <v>2745</v>
      </c>
      <c r="C308" t="s">
        <v>2746</v>
      </c>
      <c r="D308" t="s">
        <v>2747</v>
      </c>
      <c r="E308" t="s">
        <v>2748</v>
      </c>
      <c r="F308" t="s">
        <v>2749</v>
      </c>
      <c r="G308" t="s">
        <v>2750</v>
      </c>
      <c r="H308" t="s">
        <v>408</v>
      </c>
      <c r="I308" t="s">
        <v>2751</v>
      </c>
    </row>
    <row r="309" spans="1:9" x14ac:dyDescent="0.35">
      <c r="A309" t="s">
        <v>2752</v>
      </c>
      <c r="B309" t="s">
        <v>2753</v>
      </c>
      <c r="C309" t="s">
        <v>2754</v>
      </c>
      <c r="D309" t="s">
        <v>2245</v>
      </c>
      <c r="E309" t="s">
        <v>2755</v>
      </c>
      <c r="F309" t="s">
        <v>2756</v>
      </c>
      <c r="G309" t="s">
        <v>2757</v>
      </c>
      <c r="H309" t="s">
        <v>636</v>
      </c>
      <c r="I309" t="s">
        <v>2758</v>
      </c>
    </row>
    <row r="310" spans="1:9" x14ac:dyDescent="0.35">
      <c r="A310" t="s">
        <v>2752</v>
      </c>
      <c r="B310" t="s">
        <v>2759</v>
      </c>
      <c r="C310" t="s">
        <v>2760</v>
      </c>
      <c r="D310" t="s">
        <v>2245</v>
      </c>
      <c r="E310" t="s">
        <v>2761</v>
      </c>
      <c r="F310" t="s">
        <v>2762</v>
      </c>
      <c r="G310" t="s">
        <v>2763</v>
      </c>
      <c r="H310" t="s">
        <v>636</v>
      </c>
      <c r="I310" t="s">
        <v>2758</v>
      </c>
    </row>
    <row r="311" spans="1:9" x14ac:dyDescent="0.35">
      <c r="A311" t="s">
        <v>2752</v>
      </c>
      <c r="B311" t="s">
        <v>2764</v>
      </c>
      <c r="C311" t="s">
        <v>2765</v>
      </c>
      <c r="D311" t="s">
        <v>2245</v>
      </c>
      <c r="E311" t="s">
        <v>2766</v>
      </c>
      <c r="F311" t="s">
        <v>2767</v>
      </c>
      <c r="G311" t="s">
        <v>2768</v>
      </c>
      <c r="H311" t="s">
        <v>636</v>
      </c>
      <c r="I311" t="s">
        <v>2758</v>
      </c>
    </row>
    <row r="312" spans="1:9" x14ac:dyDescent="0.35">
      <c r="A312" t="s">
        <v>2752</v>
      </c>
      <c r="B312" t="s">
        <v>2769</v>
      </c>
      <c r="C312" t="s">
        <v>2770</v>
      </c>
      <c r="D312" t="s">
        <v>2245</v>
      </c>
      <c r="E312" t="s">
        <v>2771</v>
      </c>
      <c r="F312" t="s">
        <v>2772</v>
      </c>
      <c r="G312" t="s">
        <v>2773</v>
      </c>
      <c r="H312" t="s">
        <v>636</v>
      </c>
      <c r="I312" t="s">
        <v>2758</v>
      </c>
    </row>
    <row r="313" spans="1:9" x14ac:dyDescent="0.35">
      <c r="A313" t="s">
        <v>2752</v>
      </c>
      <c r="B313" t="s">
        <v>2774</v>
      </c>
      <c r="C313" t="s">
        <v>2775</v>
      </c>
      <c r="D313" t="s">
        <v>2245</v>
      </c>
      <c r="E313" t="s">
        <v>2776</v>
      </c>
      <c r="F313" t="s">
        <v>2777</v>
      </c>
      <c r="G313" t="s">
        <v>2778</v>
      </c>
      <c r="H313" t="s">
        <v>636</v>
      </c>
      <c r="I313" t="s">
        <v>1603</v>
      </c>
    </row>
    <row r="314" spans="1:9" x14ac:dyDescent="0.35">
      <c r="A314" t="s">
        <v>2752</v>
      </c>
      <c r="B314" t="s">
        <v>2779</v>
      </c>
      <c r="C314" t="s">
        <v>2780</v>
      </c>
      <c r="D314" t="s">
        <v>2245</v>
      </c>
      <c r="E314" t="s">
        <v>2781</v>
      </c>
      <c r="F314" t="s">
        <v>2782</v>
      </c>
      <c r="G314" t="s">
        <v>2783</v>
      </c>
      <c r="H314" t="s">
        <v>636</v>
      </c>
      <c r="I314" t="s">
        <v>2758</v>
      </c>
    </row>
    <row r="315" spans="1:9" x14ac:dyDescent="0.35">
      <c r="A315" t="s">
        <v>2752</v>
      </c>
      <c r="B315" t="s">
        <v>2784</v>
      </c>
      <c r="C315" t="s">
        <v>2785</v>
      </c>
      <c r="D315" t="s">
        <v>2245</v>
      </c>
      <c r="E315" t="s">
        <v>2786</v>
      </c>
      <c r="F315" t="s">
        <v>2787</v>
      </c>
      <c r="G315" t="s">
        <v>2788</v>
      </c>
      <c r="H315" t="s">
        <v>636</v>
      </c>
      <c r="I315" t="s">
        <v>2758</v>
      </c>
    </row>
    <row r="316" spans="1:9" x14ac:dyDescent="0.35">
      <c r="A316" t="s">
        <v>2752</v>
      </c>
      <c r="B316" t="s">
        <v>2789</v>
      </c>
      <c r="C316" t="s">
        <v>2790</v>
      </c>
      <c r="D316" t="s">
        <v>2245</v>
      </c>
      <c r="E316" t="s">
        <v>2791</v>
      </c>
      <c r="F316" t="s">
        <v>2792</v>
      </c>
      <c r="G316" t="s">
        <v>2793</v>
      </c>
      <c r="H316" t="s">
        <v>636</v>
      </c>
      <c r="I316" t="s">
        <v>2758</v>
      </c>
    </row>
    <row r="317" spans="1:9" x14ac:dyDescent="0.35">
      <c r="A317" t="s">
        <v>2752</v>
      </c>
      <c r="B317" t="s">
        <v>2794</v>
      </c>
      <c r="C317" t="s">
        <v>2795</v>
      </c>
      <c r="D317" t="s">
        <v>2245</v>
      </c>
      <c r="E317" t="s">
        <v>2796</v>
      </c>
      <c r="F317" t="s">
        <v>2797</v>
      </c>
      <c r="G317" t="s">
        <v>2798</v>
      </c>
      <c r="H317" t="s">
        <v>636</v>
      </c>
      <c r="I317" t="s">
        <v>2758</v>
      </c>
    </row>
    <row r="318" spans="1:9" x14ac:dyDescent="0.35">
      <c r="A318" t="s">
        <v>2799</v>
      </c>
      <c r="B318" t="s">
        <v>2800</v>
      </c>
      <c r="C318" t="s">
        <v>2801</v>
      </c>
      <c r="D318" t="s">
        <v>2802</v>
      </c>
      <c r="E318" t="s">
        <v>2803</v>
      </c>
      <c r="F318" t="s">
        <v>2804</v>
      </c>
      <c r="G318" t="s">
        <v>2805</v>
      </c>
      <c r="H318" t="s">
        <v>264</v>
      </c>
      <c r="I318" t="s">
        <v>1960</v>
      </c>
    </row>
    <row r="319" spans="1:9" x14ac:dyDescent="0.35">
      <c r="A319" t="s">
        <v>2799</v>
      </c>
      <c r="B319" t="s">
        <v>2806</v>
      </c>
      <c r="C319" t="s">
        <v>2801</v>
      </c>
      <c r="D319" t="s">
        <v>2802</v>
      </c>
      <c r="E319" t="s">
        <v>2803</v>
      </c>
      <c r="F319" t="s">
        <v>2804</v>
      </c>
      <c r="G319" t="s">
        <v>2807</v>
      </c>
      <c r="H319" t="s">
        <v>401</v>
      </c>
      <c r="I319" t="s">
        <v>2112</v>
      </c>
    </row>
    <row r="320" spans="1:9" x14ac:dyDescent="0.35">
      <c r="A320" t="s">
        <v>2799</v>
      </c>
      <c r="B320" t="s">
        <v>2808</v>
      </c>
      <c r="C320" t="s">
        <v>2801</v>
      </c>
      <c r="D320" t="s">
        <v>2802</v>
      </c>
      <c r="E320" t="s">
        <v>2803</v>
      </c>
      <c r="F320" t="s">
        <v>2804</v>
      </c>
      <c r="G320" t="s">
        <v>2809</v>
      </c>
      <c r="H320" t="s">
        <v>320</v>
      </c>
      <c r="I320" t="s">
        <v>2810</v>
      </c>
    </row>
    <row r="321" spans="1:9" x14ac:dyDescent="0.35">
      <c r="A321" t="s">
        <v>2799</v>
      </c>
      <c r="B321" t="s">
        <v>2811</v>
      </c>
      <c r="C321" t="s">
        <v>2812</v>
      </c>
      <c r="D321" t="s">
        <v>2802</v>
      </c>
      <c r="E321" t="s">
        <v>2803</v>
      </c>
      <c r="F321" t="s">
        <v>2813</v>
      </c>
      <c r="G321" t="s">
        <v>2814</v>
      </c>
      <c r="H321" t="s">
        <v>18</v>
      </c>
      <c r="I321" t="s">
        <v>2815</v>
      </c>
    </row>
    <row r="322" spans="1:9" x14ac:dyDescent="0.35">
      <c r="A322" t="s">
        <v>2799</v>
      </c>
      <c r="B322" t="s">
        <v>2816</v>
      </c>
      <c r="C322" t="s">
        <v>2817</v>
      </c>
      <c r="D322" t="s">
        <v>2802</v>
      </c>
      <c r="E322" t="s">
        <v>2803</v>
      </c>
      <c r="F322" t="s">
        <v>2818</v>
      </c>
      <c r="G322" t="s">
        <v>2819</v>
      </c>
      <c r="H322" t="s">
        <v>635</v>
      </c>
      <c r="I322" t="s">
        <v>2820</v>
      </c>
    </row>
    <row r="323" spans="1:9" x14ac:dyDescent="0.35">
      <c r="A323" t="s">
        <v>2799</v>
      </c>
      <c r="B323" t="s">
        <v>2821</v>
      </c>
      <c r="C323" t="s">
        <v>2812</v>
      </c>
      <c r="D323" t="s">
        <v>2802</v>
      </c>
      <c r="E323" t="s">
        <v>2803</v>
      </c>
      <c r="F323" t="s">
        <v>2813</v>
      </c>
      <c r="G323" t="s">
        <v>2822</v>
      </c>
      <c r="H323" t="s">
        <v>258</v>
      </c>
      <c r="I323" t="s">
        <v>2823</v>
      </c>
    </row>
    <row r="324" spans="1:9" x14ac:dyDescent="0.35">
      <c r="A324" t="s">
        <v>2799</v>
      </c>
      <c r="B324" t="s">
        <v>2824</v>
      </c>
      <c r="C324" t="s">
        <v>2801</v>
      </c>
      <c r="D324" t="s">
        <v>2802</v>
      </c>
      <c r="E324" t="s">
        <v>2803</v>
      </c>
      <c r="F324" t="s">
        <v>2804</v>
      </c>
      <c r="G324" t="s">
        <v>2825</v>
      </c>
      <c r="H324" t="s">
        <v>320</v>
      </c>
      <c r="I324" t="s">
        <v>2826</v>
      </c>
    </row>
    <row r="325" spans="1:9" x14ac:dyDescent="0.35">
      <c r="A325" t="s">
        <v>2799</v>
      </c>
      <c r="B325" t="s">
        <v>2827</v>
      </c>
      <c r="C325" t="s">
        <v>2817</v>
      </c>
      <c r="D325" t="s">
        <v>2802</v>
      </c>
      <c r="E325" t="s">
        <v>2803</v>
      </c>
      <c r="F325" t="s">
        <v>2818</v>
      </c>
      <c r="G325" t="s">
        <v>2828</v>
      </c>
      <c r="H325" t="s">
        <v>129</v>
      </c>
      <c r="I325" t="s">
        <v>2829</v>
      </c>
    </row>
    <row r="326" spans="1:9" x14ac:dyDescent="0.35">
      <c r="A326" t="s">
        <v>2799</v>
      </c>
      <c r="B326" t="s">
        <v>2830</v>
      </c>
      <c r="C326" t="s">
        <v>2812</v>
      </c>
      <c r="D326" t="s">
        <v>2802</v>
      </c>
      <c r="E326" t="s">
        <v>2803</v>
      </c>
      <c r="F326" t="s">
        <v>2813</v>
      </c>
      <c r="G326" t="s">
        <v>2831</v>
      </c>
      <c r="H326" t="s">
        <v>18</v>
      </c>
      <c r="I326" t="s">
        <v>1710</v>
      </c>
    </row>
    <row r="327" spans="1:9" x14ac:dyDescent="0.35">
      <c r="A327" t="s">
        <v>2799</v>
      </c>
      <c r="B327" t="s">
        <v>2832</v>
      </c>
      <c r="C327" t="s">
        <v>2817</v>
      </c>
      <c r="D327" t="s">
        <v>2802</v>
      </c>
      <c r="E327" t="s">
        <v>2803</v>
      </c>
      <c r="F327" t="s">
        <v>2818</v>
      </c>
      <c r="G327" t="s">
        <v>2833</v>
      </c>
      <c r="H327" t="s">
        <v>129</v>
      </c>
      <c r="I327" t="s">
        <v>2829</v>
      </c>
    </row>
    <row r="328" spans="1:9" x14ac:dyDescent="0.35">
      <c r="A328" t="s">
        <v>2799</v>
      </c>
      <c r="B328" t="s">
        <v>2834</v>
      </c>
      <c r="C328" t="s">
        <v>2817</v>
      </c>
      <c r="D328" t="s">
        <v>2802</v>
      </c>
      <c r="E328" t="s">
        <v>2835</v>
      </c>
      <c r="F328" t="s">
        <v>2818</v>
      </c>
      <c r="G328" t="s">
        <v>2836</v>
      </c>
      <c r="H328" t="s">
        <v>424</v>
      </c>
      <c r="I328" t="s">
        <v>2837</v>
      </c>
    </row>
    <row r="329" spans="1:9" x14ac:dyDescent="0.35">
      <c r="A329" t="s">
        <v>2799</v>
      </c>
      <c r="B329" t="s">
        <v>2838</v>
      </c>
      <c r="C329" t="s">
        <v>2817</v>
      </c>
      <c r="D329" t="s">
        <v>2802</v>
      </c>
      <c r="E329" t="s">
        <v>2835</v>
      </c>
      <c r="F329" t="s">
        <v>2818</v>
      </c>
      <c r="G329" t="s">
        <v>2839</v>
      </c>
      <c r="H329" t="s">
        <v>424</v>
      </c>
      <c r="I329" t="s">
        <v>2840</v>
      </c>
    </row>
    <row r="330" spans="1:9" x14ac:dyDescent="0.35">
      <c r="A330" t="s">
        <v>2799</v>
      </c>
      <c r="B330" t="s">
        <v>2841</v>
      </c>
      <c r="C330" t="s">
        <v>2801</v>
      </c>
      <c r="D330" t="s">
        <v>2802</v>
      </c>
      <c r="E330" t="s">
        <v>2803</v>
      </c>
      <c r="F330" t="s">
        <v>2804</v>
      </c>
      <c r="G330" t="s">
        <v>2842</v>
      </c>
      <c r="H330" t="s">
        <v>403</v>
      </c>
      <c r="I330" t="s">
        <v>2843</v>
      </c>
    </row>
    <row r="331" spans="1:9" x14ac:dyDescent="0.35">
      <c r="A331" t="s">
        <v>2799</v>
      </c>
      <c r="B331" t="s">
        <v>2844</v>
      </c>
      <c r="C331" t="s">
        <v>2817</v>
      </c>
      <c r="D331" t="s">
        <v>2802</v>
      </c>
      <c r="E331" t="s">
        <v>2803</v>
      </c>
      <c r="F331" t="s">
        <v>2818</v>
      </c>
      <c r="G331" t="s">
        <v>2845</v>
      </c>
      <c r="H331" t="s">
        <v>301</v>
      </c>
      <c r="I331" t="s">
        <v>2846</v>
      </c>
    </row>
    <row r="332" spans="1:9" x14ac:dyDescent="0.35">
      <c r="A332" t="s">
        <v>2799</v>
      </c>
      <c r="B332" t="s">
        <v>2847</v>
      </c>
      <c r="C332" t="s">
        <v>2812</v>
      </c>
      <c r="D332" t="s">
        <v>2802</v>
      </c>
      <c r="E332" t="s">
        <v>2803</v>
      </c>
      <c r="F332" t="s">
        <v>2813</v>
      </c>
      <c r="G332" t="s">
        <v>2848</v>
      </c>
      <c r="H332" t="s">
        <v>2849</v>
      </c>
      <c r="I332" t="s">
        <v>2758</v>
      </c>
    </row>
    <row r="333" spans="1:9" x14ac:dyDescent="0.35">
      <c r="A333" t="s">
        <v>2799</v>
      </c>
      <c r="B333" t="s">
        <v>2799</v>
      </c>
      <c r="C333" t="s">
        <v>2812</v>
      </c>
      <c r="D333" t="s">
        <v>2802</v>
      </c>
      <c r="E333" t="s">
        <v>2803</v>
      </c>
      <c r="F333" t="s">
        <v>2813</v>
      </c>
      <c r="G333" t="s">
        <v>2850</v>
      </c>
      <c r="H333" t="s">
        <v>401</v>
      </c>
      <c r="I333" t="s">
        <v>2081</v>
      </c>
    </row>
    <row r="334" spans="1:9" x14ac:dyDescent="0.35">
      <c r="A334" t="s">
        <v>2799</v>
      </c>
      <c r="B334" t="s">
        <v>2851</v>
      </c>
      <c r="C334" t="s">
        <v>2817</v>
      </c>
      <c r="D334" t="s">
        <v>2802</v>
      </c>
      <c r="E334" t="s">
        <v>2835</v>
      </c>
      <c r="F334" t="s">
        <v>2818</v>
      </c>
      <c r="G334" t="s">
        <v>2852</v>
      </c>
      <c r="H334" t="s">
        <v>307</v>
      </c>
      <c r="I334" t="s">
        <v>2439</v>
      </c>
    </row>
    <row r="335" spans="1:9" x14ac:dyDescent="0.35">
      <c r="A335" t="s">
        <v>2853</v>
      </c>
      <c r="B335" t="s">
        <v>2854</v>
      </c>
      <c r="C335" t="s">
        <v>2855</v>
      </c>
      <c r="D335" t="s">
        <v>2856</v>
      </c>
      <c r="E335" t="s">
        <v>2857</v>
      </c>
      <c r="F335" t="s">
        <v>2858</v>
      </c>
      <c r="G335" t="s">
        <v>2859</v>
      </c>
      <c r="H335" t="s">
        <v>635</v>
      </c>
      <c r="I335" t="s">
        <v>2820</v>
      </c>
    </row>
    <row r="336" spans="1:9" x14ac:dyDescent="0.35">
      <c r="A336" t="s">
        <v>2853</v>
      </c>
      <c r="B336" t="s">
        <v>2860</v>
      </c>
      <c r="C336" t="s">
        <v>2855</v>
      </c>
      <c r="D336" t="s">
        <v>2856</v>
      </c>
      <c r="E336" t="s">
        <v>2857</v>
      </c>
      <c r="F336" t="s">
        <v>2858</v>
      </c>
      <c r="G336" t="s">
        <v>2861</v>
      </c>
      <c r="H336" t="s">
        <v>330</v>
      </c>
      <c r="I336" t="s">
        <v>2862</v>
      </c>
    </row>
    <row r="337" spans="1:9" x14ac:dyDescent="0.35">
      <c r="A337" t="s">
        <v>2853</v>
      </c>
      <c r="B337" t="s">
        <v>2863</v>
      </c>
      <c r="C337" t="s">
        <v>2855</v>
      </c>
      <c r="D337" t="s">
        <v>2856</v>
      </c>
      <c r="E337" t="s">
        <v>2857</v>
      </c>
      <c r="F337" t="s">
        <v>2858</v>
      </c>
      <c r="G337" t="s">
        <v>2864</v>
      </c>
      <c r="H337" t="s">
        <v>635</v>
      </c>
      <c r="I337" t="s">
        <v>2820</v>
      </c>
    </row>
    <row r="338" spans="1:9" x14ac:dyDescent="0.35">
      <c r="A338" t="s">
        <v>2853</v>
      </c>
      <c r="B338" t="s">
        <v>2865</v>
      </c>
      <c r="C338" t="s">
        <v>2855</v>
      </c>
      <c r="D338" t="s">
        <v>2856</v>
      </c>
      <c r="E338" t="s">
        <v>2857</v>
      </c>
      <c r="F338" t="s">
        <v>2858</v>
      </c>
      <c r="G338" t="s">
        <v>2866</v>
      </c>
      <c r="H338" t="s">
        <v>330</v>
      </c>
      <c r="I338" t="s">
        <v>2862</v>
      </c>
    </row>
    <row r="339" spans="1:9" x14ac:dyDescent="0.35">
      <c r="A339" t="s">
        <v>2853</v>
      </c>
      <c r="B339" t="s">
        <v>2867</v>
      </c>
      <c r="C339" t="s">
        <v>2855</v>
      </c>
      <c r="D339" t="s">
        <v>2856</v>
      </c>
      <c r="E339" t="s">
        <v>2857</v>
      </c>
      <c r="F339" t="s">
        <v>2858</v>
      </c>
      <c r="G339" t="s">
        <v>2868</v>
      </c>
      <c r="H339" t="s">
        <v>635</v>
      </c>
      <c r="I339" t="s">
        <v>2820</v>
      </c>
    </row>
    <row r="340" spans="1:9" x14ac:dyDescent="0.35">
      <c r="A340" t="s">
        <v>2869</v>
      </c>
      <c r="B340" t="s">
        <v>2870</v>
      </c>
      <c r="C340" t="s">
        <v>2871</v>
      </c>
      <c r="D340" t="s">
        <v>1013</v>
      </c>
      <c r="E340" t="s">
        <v>2872</v>
      </c>
      <c r="F340" t="s">
        <v>2873</v>
      </c>
      <c r="G340" t="s">
        <v>2874</v>
      </c>
      <c r="H340" t="s">
        <v>1312</v>
      </c>
      <c r="I340" t="s">
        <v>2875</v>
      </c>
    </row>
    <row r="341" spans="1:9" x14ac:dyDescent="0.35">
      <c r="A341" t="s">
        <v>2869</v>
      </c>
      <c r="B341" t="s">
        <v>2876</v>
      </c>
      <c r="C341" t="s">
        <v>2871</v>
      </c>
      <c r="D341" t="s">
        <v>1013</v>
      </c>
      <c r="E341" t="s">
        <v>2872</v>
      </c>
      <c r="F341" t="s">
        <v>2873</v>
      </c>
      <c r="G341" t="s">
        <v>2877</v>
      </c>
      <c r="H341" t="s">
        <v>635</v>
      </c>
      <c r="I341" t="s">
        <v>2878</v>
      </c>
    </row>
    <row r="342" spans="1:9" x14ac:dyDescent="0.35">
      <c r="A342" t="s">
        <v>2869</v>
      </c>
      <c r="B342" t="s">
        <v>2879</v>
      </c>
      <c r="C342" t="s">
        <v>2871</v>
      </c>
      <c r="D342" t="s">
        <v>1013</v>
      </c>
      <c r="E342" t="s">
        <v>2872</v>
      </c>
      <c r="F342" t="s">
        <v>2873</v>
      </c>
      <c r="G342" t="s">
        <v>2880</v>
      </c>
      <c r="H342" t="s">
        <v>309</v>
      </c>
      <c r="I342" t="s">
        <v>2881</v>
      </c>
    </row>
    <row r="343" spans="1:9" x14ac:dyDescent="0.35">
      <c r="A343" t="s">
        <v>2869</v>
      </c>
      <c r="B343" t="s">
        <v>2882</v>
      </c>
      <c r="C343" t="s">
        <v>2871</v>
      </c>
      <c r="D343" t="s">
        <v>1013</v>
      </c>
      <c r="E343" t="s">
        <v>2872</v>
      </c>
      <c r="F343" t="s">
        <v>2873</v>
      </c>
      <c r="G343" t="s">
        <v>2883</v>
      </c>
      <c r="H343" t="s">
        <v>1312</v>
      </c>
      <c r="I343" t="s">
        <v>2875</v>
      </c>
    </row>
    <row r="344" spans="1:9" x14ac:dyDescent="0.35">
      <c r="A344" t="s">
        <v>2869</v>
      </c>
      <c r="B344" t="s">
        <v>2884</v>
      </c>
      <c r="C344" t="s">
        <v>2871</v>
      </c>
      <c r="D344" t="s">
        <v>1013</v>
      </c>
      <c r="E344" t="s">
        <v>2872</v>
      </c>
      <c r="F344" t="s">
        <v>2873</v>
      </c>
      <c r="G344" t="s">
        <v>2885</v>
      </c>
      <c r="H344" t="s">
        <v>1312</v>
      </c>
      <c r="I344" t="s">
        <v>2875</v>
      </c>
    </row>
    <row r="345" spans="1:9" x14ac:dyDescent="0.35">
      <c r="A345" t="s">
        <v>2869</v>
      </c>
      <c r="B345" t="s">
        <v>2886</v>
      </c>
      <c r="C345" t="s">
        <v>2871</v>
      </c>
      <c r="D345" t="s">
        <v>1013</v>
      </c>
      <c r="E345" t="s">
        <v>2872</v>
      </c>
      <c r="F345" t="s">
        <v>2873</v>
      </c>
      <c r="G345" t="s">
        <v>2887</v>
      </c>
      <c r="H345" t="s">
        <v>635</v>
      </c>
      <c r="I345" t="s">
        <v>2878</v>
      </c>
    </row>
    <row r="346" spans="1:9" x14ac:dyDescent="0.35">
      <c r="A346" t="s">
        <v>2869</v>
      </c>
      <c r="B346" t="s">
        <v>2888</v>
      </c>
      <c r="C346" t="s">
        <v>2871</v>
      </c>
      <c r="D346" t="s">
        <v>1013</v>
      </c>
      <c r="E346" t="s">
        <v>2872</v>
      </c>
      <c r="F346" t="s">
        <v>2873</v>
      </c>
      <c r="G346" t="s">
        <v>2889</v>
      </c>
      <c r="H346" t="s">
        <v>635</v>
      </c>
      <c r="I346" t="s">
        <v>2878</v>
      </c>
    </row>
    <row r="347" spans="1:9" x14ac:dyDescent="0.35">
      <c r="A347" t="s">
        <v>2869</v>
      </c>
      <c r="B347" t="s">
        <v>2890</v>
      </c>
      <c r="C347" t="s">
        <v>2871</v>
      </c>
      <c r="D347" t="s">
        <v>1013</v>
      </c>
      <c r="E347" t="s">
        <v>2872</v>
      </c>
      <c r="F347" t="s">
        <v>2873</v>
      </c>
      <c r="G347" t="s">
        <v>2891</v>
      </c>
      <c r="H347" t="s">
        <v>309</v>
      </c>
      <c r="I347" t="s">
        <v>2881</v>
      </c>
    </row>
    <row r="348" spans="1:9" x14ac:dyDescent="0.35">
      <c r="A348" t="s">
        <v>2869</v>
      </c>
      <c r="B348" t="s">
        <v>2892</v>
      </c>
      <c r="C348" t="s">
        <v>2871</v>
      </c>
      <c r="D348" t="s">
        <v>1013</v>
      </c>
      <c r="E348" t="s">
        <v>2872</v>
      </c>
      <c r="F348" t="s">
        <v>2873</v>
      </c>
      <c r="G348" t="s">
        <v>2893</v>
      </c>
      <c r="H348" t="s">
        <v>1312</v>
      </c>
      <c r="I348" t="s">
        <v>2875</v>
      </c>
    </row>
    <row r="349" spans="1:9" x14ac:dyDescent="0.35">
      <c r="A349" t="s">
        <v>2869</v>
      </c>
      <c r="B349" t="s">
        <v>2894</v>
      </c>
      <c r="C349" t="s">
        <v>2871</v>
      </c>
      <c r="D349" t="s">
        <v>1013</v>
      </c>
      <c r="E349" t="s">
        <v>2872</v>
      </c>
      <c r="F349" t="s">
        <v>2873</v>
      </c>
      <c r="G349" t="s">
        <v>2895</v>
      </c>
      <c r="H349" t="s">
        <v>330</v>
      </c>
      <c r="I349" t="s">
        <v>2896</v>
      </c>
    </row>
    <row r="350" spans="1:9" x14ac:dyDescent="0.35">
      <c r="A350" t="s">
        <v>2869</v>
      </c>
      <c r="B350" t="s">
        <v>2897</v>
      </c>
      <c r="C350" t="s">
        <v>2871</v>
      </c>
      <c r="D350" t="s">
        <v>1013</v>
      </c>
      <c r="E350" t="s">
        <v>2872</v>
      </c>
      <c r="F350" t="s">
        <v>2873</v>
      </c>
      <c r="G350" t="s">
        <v>2898</v>
      </c>
      <c r="H350" t="s">
        <v>330</v>
      </c>
      <c r="I350" t="s">
        <v>2896</v>
      </c>
    </row>
    <row r="351" spans="1:9" x14ac:dyDescent="0.35">
      <c r="A351" t="s">
        <v>2899</v>
      </c>
      <c r="B351" t="s">
        <v>2900</v>
      </c>
      <c r="C351" t="s">
        <v>2901</v>
      </c>
      <c r="D351" t="s">
        <v>2902</v>
      </c>
      <c r="E351" t="s">
        <v>2903</v>
      </c>
      <c r="F351" t="s">
        <v>2904</v>
      </c>
      <c r="G351" t="s">
        <v>2905</v>
      </c>
      <c r="H351" t="s">
        <v>309</v>
      </c>
      <c r="I351" t="s">
        <v>2602</v>
      </c>
    </row>
    <row r="352" spans="1:9" x14ac:dyDescent="0.35">
      <c r="A352" t="s">
        <v>2899</v>
      </c>
      <c r="B352" t="s">
        <v>2906</v>
      </c>
      <c r="C352" t="s">
        <v>2901</v>
      </c>
      <c r="D352" t="s">
        <v>2902</v>
      </c>
      <c r="E352" t="s">
        <v>2903</v>
      </c>
      <c r="F352" t="s">
        <v>2904</v>
      </c>
      <c r="G352" t="s">
        <v>2907</v>
      </c>
      <c r="H352" t="s">
        <v>340</v>
      </c>
      <c r="I352" t="s">
        <v>1580</v>
      </c>
    </row>
    <row r="353" spans="1:9" x14ac:dyDescent="0.35">
      <c r="A353" t="s">
        <v>2899</v>
      </c>
      <c r="B353" t="s">
        <v>2908</v>
      </c>
      <c r="C353" t="s">
        <v>2901</v>
      </c>
      <c r="D353" t="s">
        <v>2902</v>
      </c>
      <c r="E353" t="s">
        <v>2903</v>
      </c>
      <c r="F353" t="s">
        <v>2904</v>
      </c>
      <c r="G353" t="s">
        <v>2909</v>
      </c>
      <c r="H353" t="s">
        <v>309</v>
      </c>
      <c r="I353" t="s">
        <v>2602</v>
      </c>
    </row>
    <row r="354" spans="1:9" x14ac:dyDescent="0.35">
      <c r="A354" t="s">
        <v>2899</v>
      </c>
      <c r="B354" t="s">
        <v>2910</v>
      </c>
      <c r="C354" t="s">
        <v>2901</v>
      </c>
      <c r="D354" t="s">
        <v>2902</v>
      </c>
      <c r="E354" t="s">
        <v>2903</v>
      </c>
      <c r="F354" t="s">
        <v>2904</v>
      </c>
      <c r="G354" t="s">
        <v>2911</v>
      </c>
      <c r="H354" t="s">
        <v>340</v>
      </c>
      <c r="I354" t="s">
        <v>1580</v>
      </c>
    </row>
    <row r="355" spans="1:9" x14ac:dyDescent="0.35">
      <c r="A355" t="s">
        <v>2899</v>
      </c>
      <c r="B355" t="s">
        <v>2912</v>
      </c>
      <c r="C355" t="s">
        <v>2901</v>
      </c>
      <c r="D355" t="s">
        <v>2902</v>
      </c>
      <c r="E355" t="s">
        <v>2903</v>
      </c>
      <c r="F355" t="s">
        <v>2904</v>
      </c>
      <c r="G355" t="s">
        <v>2913</v>
      </c>
      <c r="H355" t="s">
        <v>309</v>
      </c>
      <c r="I355" t="s">
        <v>2602</v>
      </c>
    </row>
    <row r="356" spans="1:9" x14ac:dyDescent="0.35">
      <c r="A356" t="s">
        <v>2899</v>
      </c>
      <c r="B356" t="s">
        <v>2914</v>
      </c>
      <c r="C356" t="s">
        <v>2901</v>
      </c>
      <c r="D356" t="s">
        <v>2902</v>
      </c>
      <c r="E356" t="s">
        <v>2903</v>
      </c>
      <c r="F356" t="s">
        <v>2904</v>
      </c>
      <c r="G356" t="s">
        <v>2915</v>
      </c>
      <c r="H356" t="s">
        <v>309</v>
      </c>
      <c r="I356" t="s">
        <v>2602</v>
      </c>
    </row>
    <row r="357" spans="1:9" x14ac:dyDescent="0.35">
      <c r="A357" t="s">
        <v>2899</v>
      </c>
      <c r="B357" t="s">
        <v>2916</v>
      </c>
      <c r="C357" t="s">
        <v>2901</v>
      </c>
      <c r="D357" t="s">
        <v>2902</v>
      </c>
      <c r="E357" t="s">
        <v>2903</v>
      </c>
      <c r="F357" t="s">
        <v>2904</v>
      </c>
      <c r="G357" t="s">
        <v>2917</v>
      </c>
      <c r="H357" t="s">
        <v>340</v>
      </c>
      <c r="I357" t="s">
        <v>1580</v>
      </c>
    </row>
    <row r="358" spans="1:9" x14ac:dyDescent="0.35">
      <c r="A358" t="s">
        <v>2918</v>
      </c>
      <c r="B358" t="s">
        <v>2919</v>
      </c>
      <c r="C358" t="s">
        <v>2920</v>
      </c>
      <c r="D358" t="s">
        <v>457</v>
      </c>
      <c r="E358" t="s">
        <v>2921</v>
      </c>
      <c r="F358" t="s">
        <v>2922</v>
      </c>
      <c r="G358" t="s">
        <v>2923</v>
      </c>
      <c r="H358" t="s">
        <v>129</v>
      </c>
      <c r="I358" t="s">
        <v>2267</v>
      </c>
    </row>
    <row r="359" spans="1:9" x14ac:dyDescent="0.35">
      <c r="A359" t="s">
        <v>2918</v>
      </c>
      <c r="B359" t="s">
        <v>2924</v>
      </c>
      <c r="C359" t="s">
        <v>2925</v>
      </c>
      <c r="D359" t="s">
        <v>2584</v>
      </c>
      <c r="E359" t="s">
        <v>2926</v>
      </c>
      <c r="F359" t="s">
        <v>2927</v>
      </c>
      <c r="G359" t="s">
        <v>2928</v>
      </c>
      <c r="H359" t="s">
        <v>129</v>
      </c>
      <c r="I359" t="s">
        <v>2267</v>
      </c>
    </row>
    <row r="360" spans="1:9" x14ac:dyDescent="0.35">
      <c r="A360" t="s">
        <v>2918</v>
      </c>
      <c r="B360" t="s">
        <v>2929</v>
      </c>
      <c r="C360" t="s">
        <v>2930</v>
      </c>
      <c r="D360" t="s">
        <v>457</v>
      </c>
      <c r="E360" t="s">
        <v>2931</v>
      </c>
      <c r="F360" t="s">
        <v>2932</v>
      </c>
      <c r="G360" t="s">
        <v>2933</v>
      </c>
      <c r="H360" t="s">
        <v>129</v>
      </c>
      <c r="I360" t="s">
        <v>2934</v>
      </c>
    </row>
    <row r="361" spans="1:9" x14ac:dyDescent="0.35">
      <c r="A361" t="s">
        <v>2918</v>
      </c>
      <c r="B361" t="s">
        <v>2935</v>
      </c>
      <c r="C361" t="s">
        <v>2936</v>
      </c>
      <c r="D361" t="s">
        <v>2584</v>
      </c>
      <c r="E361" t="s">
        <v>2937</v>
      </c>
      <c r="F361" t="s">
        <v>2938</v>
      </c>
      <c r="G361" t="s">
        <v>2939</v>
      </c>
      <c r="H361" t="s">
        <v>129</v>
      </c>
      <c r="I361" t="s">
        <v>2940</v>
      </c>
    </row>
    <row r="362" spans="1:9" x14ac:dyDescent="0.35">
      <c r="A362" t="s">
        <v>2918</v>
      </c>
      <c r="B362" t="s">
        <v>2941</v>
      </c>
      <c r="C362" t="s">
        <v>2942</v>
      </c>
      <c r="D362" t="s">
        <v>457</v>
      </c>
      <c r="E362" t="s">
        <v>2943</v>
      </c>
      <c r="F362" t="s">
        <v>2944</v>
      </c>
      <c r="G362" t="s">
        <v>2945</v>
      </c>
      <c r="H362" t="s">
        <v>129</v>
      </c>
      <c r="I362" t="s">
        <v>2946</v>
      </c>
    </row>
    <row r="363" spans="1:9" x14ac:dyDescent="0.35">
      <c r="A363" t="s">
        <v>2918</v>
      </c>
      <c r="B363" t="s">
        <v>2947</v>
      </c>
      <c r="C363" t="s">
        <v>2948</v>
      </c>
      <c r="D363" t="s">
        <v>457</v>
      </c>
      <c r="E363" t="s">
        <v>2949</v>
      </c>
      <c r="F363" t="s">
        <v>2950</v>
      </c>
      <c r="G363" t="s">
        <v>2951</v>
      </c>
      <c r="H363" t="s">
        <v>129</v>
      </c>
      <c r="I363" t="s">
        <v>2934</v>
      </c>
    </row>
    <row r="364" spans="1:9" x14ac:dyDescent="0.35">
      <c r="A364" t="s">
        <v>2918</v>
      </c>
      <c r="B364" t="s">
        <v>2952</v>
      </c>
      <c r="C364" t="s">
        <v>2953</v>
      </c>
      <c r="D364" t="s">
        <v>457</v>
      </c>
      <c r="E364" t="s">
        <v>2954</v>
      </c>
      <c r="F364" t="s">
        <v>2955</v>
      </c>
      <c r="G364" t="s">
        <v>2956</v>
      </c>
      <c r="H364" t="s">
        <v>129</v>
      </c>
      <c r="I364" t="s">
        <v>2946</v>
      </c>
    </row>
    <row r="365" spans="1:9" x14ac:dyDescent="0.35">
      <c r="A365" t="s">
        <v>2918</v>
      </c>
      <c r="B365" t="s">
        <v>2957</v>
      </c>
      <c r="C365" t="s">
        <v>2958</v>
      </c>
      <c r="D365" t="s">
        <v>457</v>
      </c>
      <c r="E365" t="s">
        <v>2959</v>
      </c>
      <c r="F365" t="s">
        <v>2960</v>
      </c>
      <c r="G365" t="s">
        <v>2961</v>
      </c>
      <c r="H365" t="s">
        <v>129</v>
      </c>
      <c r="I365" t="s">
        <v>2946</v>
      </c>
    </row>
    <row r="366" spans="1:9" x14ac:dyDescent="0.35">
      <c r="A366" t="s">
        <v>2962</v>
      </c>
      <c r="B366" t="s">
        <v>2963</v>
      </c>
      <c r="C366" t="s">
        <v>2964</v>
      </c>
      <c r="D366" t="s">
        <v>2965</v>
      </c>
      <c r="E366" t="s">
        <v>2966</v>
      </c>
      <c r="F366" t="s">
        <v>2967</v>
      </c>
      <c r="G366" t="s">
        <v>2968</v>
      </c>
      <c r="H366" t="s">
        <v>2969</v>
      </c>
      <c r="I366" t="s">
        <v>2970</v>
      </c>
    </row>
    <row r="367" spans="1:9" x14ac:dyDescent="0.35">
      <c r="A367" t="s">
        <v>2971</v>
      </c>
      <c r="B367" t="s">
        <v>2972</v>
      </c>
      <c r="C367" t="s">
        <v>2973</v>
      </c>
      <c r="D367" t="s">
        <v>1013</v>
      </c>
      <c r="E367" t="s">
        <v>2974</v>
      </c>
      <c r="F367" t="s">
        <v>2975</v>
      </c>
      <c r="G367" t="s">
        <v>2976</v>
      </c>
      <c r="H367" t="s">
        <v>167</v>
      </c>
      <c r="I367" t="s">
        <v>2522</v>
      </c>
    </row>
    <row r="368" spans="1:9" x14ac:dyDescent="0.35">
      <c r="A368" t="s">
        <v>2977</v>
      </c>
      <c r="B368" t="s">
        <v>2978</v>
      </c>
      <c r="C368" t="s">
        <v>2979</v>
      </c>
      <c r="D368" t="s">
        <v>2980</v>
      </c>
      <c r="E368" t="s">
        <v>2981</v>
      </c>
      <c r="F368" t="s">
        <v>2982</v>
      </c>
      <c r="G368" t="s">
        <v>2983</v>
      </c>
      <c r="H368" t="s">
        <v>18</v>
      </c>
      <c r="I368" t="s">
        <v>2984</v>
      </c>
    </row>
    <row r="369" spans="1:9" x14ac:dyDescent="0.35">
      <c r="A369" t="s">
        <v>2985</v>
      </c>
      <c r="B369" t="s">
        <v>2986</v>
      </c>
      <c r="C369" t="s">
        <v>2987</v>
      </c>
      <c r="D369" t="s">
        <v>1013</v>
      </c>
      <c r="E369" t="s">
        <v>2988</v>
      </c>
      <c r="F369" t="s">
        <v>2989</v>
      </c>
      <c r="G369" t="s">
        <v>2990</v>
      </c>
      <c r="H369" t="s">
        <v>2991</v>
      </c>
      <c r="I369" t="s">
        <v>2992</v>
      </c>
    </row>
    <row r="370" spans="1:9" x14ac:dyDescent="0.35">
      <c r="A370" t="s">
        <v>2993</v>
      </c>
      <c r="B370" t="s">
        <v>2994</v>
      </c>
      <c r="C370" t="s">
        <v>2995</v>
      </c>
      <c r="D370" t="s">
        <v>2996</v>
      </c>
      <c r="E370" t="s">
        <v>2997</v>
      </c>
      <c r="F370" t="s">
        <v>2998</v>
      </c>
      <c r="G370" t="s">
        <v>2999</v>
      </c>
      <c r="H370" t="s">
        <v>3000</v>
      </c>
      <c r="I370" t="s">
        <v>3001</v>
      </c>
    </row>
    <row r="371" spans="1:9" x14ac:dyDescent="0.35">
      <c r="A371" t="s">
        <v>3002</v>
      </c>
      <c r="B371" t="s">
        <v>3003</v>
      </c>
      <c r="C371" t="s">
        <v>3004</v>
      </c>
      <c r="D371" t="s">
        <v>297</v>
      </c>
      <c r="E371" t="s">
        <v>3005</v>
      </c>
      <c r="F371" t="s">
        <v>3006</v>
      </c>
      <c r="G371" t="s">
        <v>411</v>
      </c>
      <c r="H371" t="s">
        <v>320</v>
      </c>
      <c r="I371" t="s">
        <v>3007</v>
      </c>
    </row>
    <row r="372" spans="1:9" x14ac:dyDescent="0.35">
      <c r="A372" t="s">
        <v>3002</v>
      </c>
      <c r="B372" t="s">
        <v>3008</v>
      </c>
      <c r="C372" t="s">
        <v>3004</v>
      </c>
      <c r="D372" t="s">
        <v>297</v>
      </c>
      <c r="E372" t="s">
        <v>3005</v>
      </c>
      <c r="F372" t="s">
        <v>3006</v>
      </c>
      <c r="G372" t="s">
        <v>3009</v>
      </c>
      <c r="H372" t="s">
        <v>320</v>
      </c>
      <c r="I372" t="s">
        <v>3010</v>
      </c>
    </row>
    <row r="373" spans="1:9" x14ac:dyDescent="0.35">
      <c r="A373" t="s">
        <v>3002</v>
      </c>
      <c r="B373" t="s">
        <v>3011</v>
      </c>
      <c r="C373" t="s">
        <v>3004</v>
      </c>
      <c r="D373" t="s">
        <v>297</v>
      </c>
      <c r="E373" t="s">
        <v>3005</v>
      </c>
      <c r="F373" t="s">
        <v>3006</v>
      </c>
      <c r="G373" t="s">
        <v>3012</v>
      </c>
      <c r="H373" t="s">
        <v>320</v>
      </c>
      <c r="I373" t="s">
        <v>3013</v>
      </c>
    </row>
    <row r="374" spans="1:9" x14ac:dyDescent="0.35">
      <c r="A374" t="s">
        <v>3002</v>
      </c>
      <c r="B374" t="s">
        <v>3014</v>
      </c>
      <c r="C374" t="s">
        <v>3004</v>
      </c>
      <c r="D374" t="s">
        <v>297</v>
      </c>
      <c r="E374" t="s">
        <v>3005</v>
      </c>
      <c r="F374" t="s">
        <v>3006</v>
      </c>
      <c r="G374" t="s">
        <v>3015</v>
      </c>
      <c r="H374" t="s">
        <v>320</v>
      </c>
      <c r="I374" t="s">
        <v>3016</v>
      </c>
    </row>
    <row r="375" spans="1:9" x14ac:dyDescent="0.35">
      <c r="A375" t="s">
        <v>3002</v>
      </c>
      <c r="B375" t="s">
        <v>3017</v>
      </c>
      <c r="C375" t="s">
        <v>3004</v>
      </c>
      <c r="D375" t="s">
        <v>297</v>
      </c>
      <c r="E375" t="s">
        <v>3005</v>
      </c>
      <c r="F375" t="s">
        <v>3006</v>
      </c>
      <c r="G375" t="s">
        <v>3018</v>
      </c>
      <c r="H375" t="s">
        <v>320</v>
      </c>
      <c r="I375" t="s">
        <v>3007</v>
      </c>
    </row>
    <row r="376" spans="1:9" x14ac:dyDescent="0.35">
      <c r="A376" t="s">
        <v>3002</v>
      </c>
      <c r="B376" t="s">
        <v>3019</v>
      </c>
      <c r="C376" t="s">
        <v>3004</v>
      </c>
      <c r="D376" t="s">
        <v>297</v>
      </c>
      <c r="E376" t="s">
        <v>3005</v>
      </c>
      <c r="F376" t="s">
        <v>3006</v>
      </c>
      <c r="G376" t="s">
        <v>3020</v>
      </c>
      <c r="H376" t="s">
        <v>320</v>
      </c>
      <c r="I376" t="s">
        <v>3021</v>
      </c>
    </row>
    <row r="377" spans="1:9" x14ac:dyDescent="0.35">
      <c r="A377" t="s">
        <v>3002</v>
      </c>
      <c r="B377" t="s">
        <v>3022</v>
      </c>
      <c r="C377" t="s">
        <v>3004</v>
      </c>
      <c r="D377" t="s">
        <v>297</v>
      </c>
      <c r="E377" t="s">
        <v>3005</v>
      </c>
      <c r="F377" t="s">
        <v>3006</v>
      </c>
      <c r="G377" t="s">
        <v>3023</v>
      </c>
      <c r="H377" t="s">
        <v>320</v>
      </c>
      <c r="I377" t="s">
        <v>3024</v>
      </c>
    </row>
    <row r="378" spans="1:9" x14ac:dyDescent="0.35">
      <c r="A378" t="s">
        <v>3002</v>
      </c>
      <c r="B378" t="s">
        <v>3025</v>
      </c>
      <c r="C378" t="s">
        <v>3004</v>
      </c>
      <c r="D378" t="s">
        <v>297</v>
      </c>
      <c r="E378" t="s">
        <v>3005</v>
      </c>
      <c r="F378" t="s">
        <v>3006</v>
      </c>
      <c r="G378" t="s">
        <v>3026</v>
      </c>
      <c r="H378" t="s">
        <v>320</v>
      </c>
      <c r="I378" t="s">
        <v>3024</v>
      </c>
    </row>
    <row r="379" spans="1:9" x14ac:dyDescent="0.35">
      <c r="A379" t="s">
        <v>3002</v>
      </c>
      <c r="B379" t="s">
        <v>3027</v>
      </c>
      <c r="C379" t="s">
        <v>3004</v>
      </c>
      <c r="D379" t="s">
        <v>297</v>
      </c>
      <c r="E379" t="s">
        <v>3005</v>
      </c>
      <c r="F379" t="s">
        <v>3006</v>
      </c>
      <c r="G379" t="s">
        <v>3028</v>
      </c>
      <c r="H379" t="s">
        <v>320</v>
      </c>
      <c r="I379" t="s">
        <v>3013</v>
      </c>
    </row>
    <row r="380" spans="1:9" x14ac:dyDescent="0.35">
      <c r="A380" t="s">
        <v>3002</v>
      </c>
      <c r="B380" t="s">
        <v>3029</v>
      </c>
      <c r="C380" t="s">
        <v>3004</v>
      </c>
      <c r="D380" t="s">
        <v>297</v>
      </c>
      <c r="E380" t="s">
        <v>3005</v>
      </c>
      <c r="F380" t="s">
        <v>3006</v>
      </c>
      <c r="G380" t="s">
        <v>3030</v>
      </c>
      <c r="H380" t="s">
        <v>320</v>
      </c>
      <c r="I380" t="s">
        <v>3031</v>
      </c>
    </row>
    <row r="381" spans="1:9" x14ac:dyDescent="0.35">
      <c r="A381" t="s">
        <v>3002</v>
      </c>
      <c r="B381" t="s">
        <v>3032</v>
      </c>
      <c r="C381" t="s">
        <v>3004</v>
      </c>
      <c r="D381" t="s">
        <v>297</v>
      </c>
      <c r="E381" t="s">
        <v>3005</v>
      </c>
      <c r="F381" t="s">
        <v>3006</v>
      </c>
      <c r="G381" t="s">
        <v>3033</v>
      </c>
      <c r="H381" t="s">
        <v>320</v>
      </c>
      <c r="I381" t="s">
        <v>3034</v>
      </c>
    </row>
    <row r="382" spans="1:9" x14ac:dyDescent="0.35">
      <c r="A382" t="s">
        <v>3002</v>
      </c>
      <c r="B382" t="s">
        <v>3035</v>
      </c>
      <c r="C382" t="s">
        <v>3004</v>
      </c>
      <c r="D382" t="s">
        <v>297</v>
      </c>
      <c r="E382" t="s">
        <v>3005</v>
      </c>
      <c r="F382" t="s">
        <v>3006</v>
      </c>
      <c r="G382" t="s">
        <v>3036</v>
      </c>
      <c r="H382" t="s">
        <v>320</v>
      </c>
      <c r="I382" t="s">
        <v>3007</v>
      </c>
    </row>
    <row r="383" spans="1:9" x14ac:dyDescent="0.35">
      <c r="A383" t="s">
        <v>3002</v>
      </c>
      <c r="B383" t="s">
        <v>3037</v>
      </c>
      <c r="C383" t="s">
        <v>3004</v>
      </c>
      <c r="D383" t="s">
        <v>297</v>
      </c>
      <c r="E383" t="s">
        <v>3005</v>
      </c>
      <c r="F383" t="s">
        <v>3006</v>
      </c>
      <c r="G383" t="s">
        <v>3038</v>
      </c>
      <c r="H383" t="s">
        <v>320</v>
      </c>
      <c r="I383" t="s">
        <v>3039</v>
      </c>
    </row>
    <row r="384" spans="1:9" x14ac:dyDescent="0.35">
      <c r="A384" t="s">
        <v>3002</v>
      </c>
      <c r="B384" t="s">
        <v>3040</v>
      </c>
      <c r="C384" t="s">
        <v>3004</v>
      </c>
      <c r="D384" t="s">
        <v>297</v>
      </c>
      <c r="E384" t="s">
        <v>3005</v>
      </c>
      <c r="F384" t="s">
        <v>3006</v>
      </c>
      <c r="G384" t="s">
        <v>3041</v>
      </c>
      <c r="H384" t="s">
        <v>320</v>
      </c>
      <c r="I384" t="s">
        <v>3042</v>
      </c>
    </row>
    <row r="385" spans="1:9" x14ac:dyDescent="0.35">
      <c r="A385" t="s">
        <v>3002</v>
      </c>
      <c r="B385" t="s">
        <v>3043</v>
      </c>
      <c r="C385" t="s">
        <v>3004</v>
      </c>
      <c r="D385" t="s">
        <v>297</v>
      </c>
      <c r="E385" t="s">
        <v>3005</v>
      </c>
      <c r="F385" t="s">
        <v>3006</v>
      </c>
      <c r="G385" t="s">
        <v>3044</v>
      </c>
      <c r="H385" t="s">
        <v>320</v>
      </c>
      <c r="I385" t="s">
        <v>3016</v>
      </c>
    </row>
    <row r="386" spans="1:9" x14ac:dyDescent="0.35">
      <c r="A386" t="s">
        <v>3002</v>
      </c>
      <c r="B386" t="s">
        <v>3045</v>
      </c>
      <c r="C386" t="s">
        <v>3004</v>
      </c>
      <c r="D386" t="s">
        <v>297</v>
      </c>
      <c r="E386" t="s">
        <v>3005</v>
      </c>
      <c r="F386" t="s">
        <v>3006</v>
      </c>
      <c r="G386" t="s">
        <v>3046</v>
      </c>
      <c r="H386" t="s">
        <v>320</v>
      </c>
      <c r="I386" t="s">
        <v>3016</v>
      </c>
    </row>
    <row r="387" spans="1:9" x14ac:dyDescent="0.35">
      <c r="A387" t="s">
        <v>3002</v>
      </c>
      <c r="B387" t="s">
        <v>3047</v>
      </c>
      <c r="C387" t="s">
        <v>3004</v>
      </c>
      <c r="D387" t="s">
        <v>297</v>
      </c>
      <c r="E387" t="s">
        <v>3005</v>
      </c>
      <c r="F387" t="s">
        <v>3006</v>
      </c>
      <c r="G387" t="s">
        <v>3048</v>
      </c>
      <c r="H387" t="s">
        <v>320</v>
      </c>
      <c r="I387" t="s">
        <v>3034</v>
      </c>
    </row>
    <row r="388" spans="1:9" x14ac:dyDescent="0.35">
      <c r="A388" t="s">
        <v>3002</v>
      </c>
      <c r="B388" t="s">
        <v>3049</v>
      </c>
      <c r="C388" t="s">
        <v>3004</v>
      </c>
      <c r="D388" t="s">
        <v>297</v>
      </c>
      <c r="E388" t="s">
        <v>3005</v>
      </c>
      <c r="F388" t="s">
        <v>3006</v>
      </c>
      <c r="G388" t="s">
        <v>3050</v>
      </c>
      <c r="H388" t="s">
        <v>320</v>
      </c>
      <c r="I388" t="s">
        <v>3034</v>
      </c>
    </row>
    <row r="389" spans="1:9" x14ac:dyDescent="0.35">
      <c r="A389" t="s">
        <v>3002</v>
      </c>
      <c r="B389" t="s">
        <v>3051</v>
      </c>
      <c r="C389" t="s">
        <v>3004</v>
      </c>
      <c r="D389" t="s">
        <v>297</v>
      </c>
      <c r="E389" t="s">
        <v>3005</v>
      </c>
      <c r="F389" t="s">
        <v>3006</v>
      </c>
      <c r="G389" t="s">
        <v>3052</v>
      </c>
      <c r="H389" t="s">
        <v>320</v>
      </c>
      <c r="I389" t="s">
        <v>3034</v>
      </c>
    </row>
    <row r="390" spans="1:9" x14ac:dyDescent="0.35">
      <c r="A390" t="s">
        <v>3002</v>
      </c>
      <c r="B390" t="s">
        <v>3053</v>
      </c>
      <c r="C390" t="s">
        <v>3004</v>
      </c>
      <c r="D390" t="s">
        <v>297</v>
      </c>
      <c r="E390" t="s">
        <v>3005</v>
      </c>
      <c r="F390" t="s">
        <v>3006</v>
      </c>
      <c r="G390" t="s">
        <v>3054</v>
      </c>
      <c r="H390" t="s">
        <v>320</v>
      </c>
      <c r="I390" t="s">
        <v>3042</v>
      </c>
    </row>
    <row r="391" spans="1:9" x14ac:dyDescent="0.35">
      <c r="A391" t="s">
        <v>3002</v>
      </c>
      <c r="B391" t="s">
        <v>3055</v>
      </c>
      <c r="C391" t="s">
        <v>3004</v>
      </c>
      <c r="D391" t="s">
        <v>297</v>
      </c>
      <c r="E391" t="s">
        <v>3005</v>
      </c>
      <c r="F391" t="s">
        <v>3006</v>
      </c>
      <c r="G391" t="s">
        <v>3056</v>
      </c>
      <c r="H391" t="s">
        <v>320</v>
      </c>
      <c r="I391" t="s">
        <v>3042</v>
      </c>
    </row>
    <row r="392" spans="1:9" x14ac:dyDescent="0.35">
      <c r="A392" t="s">
        <v>3002</v>
      </c>
      <c r="B392" t="s">
        <v>3057</v>
      </c>
      <c r="C392" t="s">
        <v>3004</v>
      </c>
      <c r="D392" t="s">
        <v>297</v>
      </c>
      <c r="E392" t="s">
        <v>3005</v>
      </c>
      <c r="F392" t="s">
        <v>3006</v>
      </c>
      <c r="G392" t="s">
        <v>3058</v>
      </c>
      <c r="H392" t="s">
        <v>320</v>
      </c>
      <c r="I392" t="s">
        <v>3034</v>
      </c>
    </row>
    <row r="393" spans="1:9" x14ac:dyDescent="0.35">
      <c r="A393" t="s">
        <v>3002</v>
      </c>
      <c r="B393" t="s">
        <v>3059</v>
      </c>
      <c r="C393" t="s">
        <v>3004</v>
      </c>
      <c r="D393" t="s">
        <v>297</v>
      </c>
      <c r="E393" t="s">
        <v>3005</v>
      </c>
      <c r="F393" t="s">
        <v>3006</v>
      </c>
      <c r="G393" t="s">
        <v>3060</v>
      </c>
      <c r="H393" t="s">
        <v>320</v>
      </c>
      <c r="I393" t="s">
        <v>3010</v>
      </c>
    </row>
    <row r="394" spans="1:9" x14ac:dyDescent="0.35">
      <c r="A394" t="s">
        <v>3002</v>
      </c>
      <c r="B394" t="s">
        <v>3061</v>
      </c>
      <c r="C394" t="s">
        <v>3004</v>
      </c>
      <c r="D394" t="s">
        <v>297</v>
      </c>
      <c r="E394" t="s">
        <v>3005</v>
      </c>
      <c r="F394" t="s">
        <v>3006</v>
      </c>
      <c r="G394" t="s">
        <v>3062</v>
      </c>
      <c r="H394" t="s">
        <v>320</v>
      </c>
      <c r="I394" t="s">
        <v>3039</v>
      </c>
    </row>
    <row r="395" spans="1:9" x14ac:dyDescent="0.35">
      <c r="A395" t="s">
        <v>3002</v>
      </c>
      <c r="B395" t="s">
        <v>3063</v>
      </c>
      <c r="C395" t="s">
        <v>3004</v>
      </c>
      <c r="D395" t="s">
        <v>297</v>
      </c>
      <c r="E395" t="s">
        <v>3005</v>
      </c>
      <c r="F395" t="s">
        <v>3006</v>
      </c>
      <c r="G395" t="s">
        <v>3064</v>
      </c>
      <c r="H395" t="s">
        <v>320</v>
      </c>
      <c r="I395" t="s">
        <v>3042</v>
      </c>
    </row>
    <row r="396" spans="1:9" x14ac:dyDescent="0.35">
      <c r="A396" t="s">
        <v>3002</v>
      </c>
      <c r="B396" t="s">
        <v>3065</v>
      </c>
      <c r="C396" t="s">
        <v>3004</v>
      </c>
      <c r="D396" t="s">
        <v>297</v>
      </c>
      <c r="E396" t="s">
        <v>3005</v>
      </c>
      <c r="F396" t="s">
        <v>3006</v>
      </c>
      <c r="G396" t="s">
        <v>3066</v>
      </c>
      <c r="H396" t="s">
        <v>320</v>
      </c>
      <c r="I396" t="s">
        <v>3024</v>
      </c>
    </row>
    <row r="397" spans="1:9" x14ac:dyDescent="0.35">
      <c r="A397" t="s">
        <v>3002</v>
      </c>
      <c r="B397" t="s">
        <v>3067</v>
      </c>
      <c r="C397" t="s">
        <v>3004</v>
      </c>
      <c r="D397" t="s">
        <v>297</v>
      </c>
      <c r="E397" t="s">
        <v>3005</v>
      </c>
      <c r="F397" t="s">
        <v>3006</v>
      </c>
      <c r="G397" t="s">
        <v>3068</v>
      </c>
      <c r="H397" t="s">
        <v>320</v>
      </c>
      <c r="I397" t="s">
        <v>3031</v>
      </c>
    </row>
    <row r="398" spans="1:9" x14ac:dyDescent="0.35">
      <c r="A398" t="s">
        <v>3002</v>
      </c>
      <c r="B398" t="s">
        <v>3069</v>
      </c>
      <c r="C398" t="s">
        <v>3004</v>
      </c>
      <c r="D398" t="s">
        <v>297</v>
      </c>
      <c r="E398" t="s">
        <v>3005</v>
      </c>
      <c r="F398" t="s">
        <v>3006</v>
      </c>
      <c r="G398" t="s">
        <v>3070</v>
      </c>
      <c r="H398" t="s">
        <v>320</v>
      </c>
      <c r="I398" t="s">
        <v>3021</v>
      </c>
    </row>
    <row r="399" spans="1:9" x14ac:dyDescent="0.35">
      <c r="A399" t="s">
        <v>3002</v>
      </c>
      <c r="B399" t="s">
        <v>3071</v>
      </c>
      <c r="C399" t="s">
        <v>3004</v>
      </c>
      <c r="D399" t="s">
        <v>297</v>
      </c>
      <c r="E399" t="s">
        <v>3005</v>
      </c>
      <c r="F399" t="s">
        <v>3006</v>
      </c>
      <c r="G399" t="s">
        <v>407</v>
      </c>
      <c r="H399" t="s">
        <v>320</v>
      </c>
      <c r="I399" t="s">
        <v>3016</v>
      </c>
    </row>
    <row r="400" spans="1:9" x14ac:dyDescent="0.35">
      <c r="A400" t="s">
        <v>3002</v>
      </c>
      <c r="B400" t="s">
        <v>3072</v>
      </c>
      <c r="C400" t="s">
        <v>3004</v>
      </c>
      <c r="D400" t="s">
        <v>297</v>
      </c>
      <c r="E400" t="s">
        <v>3005</v>
      </c>
      <c r="F400" t="s">
        <v>3006</v>
      </c>
      <c r="G400" t="s">
        <v>3073</v>
      </c>
      <c r="H400" t="s">
        <v>320</v>
      </c>
      <c r="I400" t="s">
        <v>3042</v>
      </c>
    </row>
    <row r="401" spans="1:9" x14ac:dyDescent="0.35">
      <c r="A401" t="s">
        <v>3002</v>
      </c>
      <c r="B401" t="s">
        <v>3074</v>
      </c>
      <c r="C401" t="s">
        <v>3004</v>
      </c>
      <c r="D401" t="s">
        <v>297</v>
      </c>
      <c r="E401" t="s">
        <v>3005</v>
      </c>
      <c r="F401" t="s">
        <v>3006</v>
      </c>
      <c r="G401" t="s">
        <v>406</v>
      </c>
      <c r="H401" t="s">
        <v>320</v>
      </c>
      <c r="I401" t="s">
        <v>3042</v>
      </c>
    </row>
    <row r="402" spans="1:9" x14ac:dyDescent="0.35">
      <c r="A402" t="s">
        <v>3002</v>
      </c>
      <c r="B402" t="s">
        <v>3075</v>
      </c>
      <c r="C402" t="s">
        <v>3004</v>
      </c>
      <c r="D402" t="s">
        <v>297</v>
      </c>
      <c r="E402" t="s">
        <v>3005</v>
      </c>
      <c r="F402" t="s">
        <v>3006</v>
      </c>
      <c r="G402" t="s">
        <v>409</v>
      </c>
      <c r="H402" t="s">
        <v>320</v>
      </c>
      <c r="I402" t="s">
        <v>3042</v>
      </c>
    </row>
    <row r="403" spans="1:9" x14ac:dyDescent="0.35">
      <c r="A403" t="s">
        <v>3002</v>
      </c>
      <c r="B403" t="s">
        <v>3076</v>
      </c>
      <c r="C403" t="s">
        <v>3004</v>
      </c>
      <c r="D403" t="s">
        <v>297</v>
      </c>
      <c r="E403" t="s">
        <v>3005</v>
      </c>
      <c r="F403" t="s">
        <v>3006</v>
      </c>
      <c r="G403" t="s">
        <v>3077</v>
      </c>
      <c r="H403" t="s">
        <v>320</v>
      </c>
      <c r="I403" t="s">
        <v>3021</v>
      </c>
    </row>
    <row r="404" spans="1:9" x14ac:dyDescent="0.35">
      <c r="A404" t="s">
        <v>3002</v>
      </c>
      <c r="B404" t="s">
        <v>3078</v>
      </c>
      <c r="C404" t="s">
        <v>3004</v>
      </c>
      <c r="D404" t="s">
        <v>297</v>
      </c>
      <c r="E404" t="s">
        <v>3005</v>
      </c>
      <c r="F404" t="s">
        <v>3006</v>
      </c>
      <c r="G404" t="s">
        <v>3079</v>
      </c>
      <c r="H404" t="s">
        <v>320</v>
      </c>
      <c r="I404" t="s">
        <v>3039</v>
      </c>
    </row>
    <row r="405" spans="1:9" x14ac:dyDescent="0.35">
      <c r="A405" t="s">
        <v>3002</v>
      </c>
      <c r="B405" t="s">
        <v>3080</v>
      </c>
      <c r="C405" t="s">
        <v>3004</v>
      </c>
      <c r="D405" t="s">
        <v>297</v>
      </c>
      <c r="E405" t="s">
        <v>3005</v>
      </c>
      <c r="F405" t="s">
        <v>3006</v>
      </c>
      <c r="G405" t="s">
        <v>3081</v>
      </c>
      <c r="H405" t="s">
        <v>320</v>
      </c>
      <c r="I405" t="s">
        <v>3013</v>
      </c>
    </row>
    <row r="406" spans="1:9" x14ac:dyDescent="0.35">
      <c r="A406" t="s">
        <v>3002</v>
      </c>
      <c r="B406" t="s">
        <v>3082</v>
      </c>
      <c r="C406" t="s">
        <v>3004</v>
      </c>
      <c r="D406" t="s">
        <v>297</v>
      </c>
      <c r="E406" t="s">
        <v>3005</v>
      </c>
      <c r="F406" t="s">
        <v>3006</v>
      </c>
      <c r="G406" t="s">
        <v>3083</v>
      </c>
      <c r="H406" t="s">
        <v>320</v>
      </c>
      <c r="I406" t="s">
        <v>3042</v>
      </c>
    </row>
    <row r="407" spans="1:9" x14ac:dyDescent="0.35">
      <c r="A407" t="s">
        <v>3002</v>
      </c>
      <c r="B407" t="s">
        <v>3084</v>
      </c>
      <c r="C407" t="s">
        <v>3004</v>
      </c>
      <c r="D407" t="s">
        <v>297</v>
      </c>
      <c r="E407" t="s">
        <v>3005</v>
      </c>
      <c r="F407" t="s">
        <v>3006</v>
      </c>
      <c r="G407" t="s">
        <v>3085</v>
      </c>
      <c r="H407" t="s">
        <v>320</v>
      </c>
      <c r="I407" t="s">
        <v>3021</v>
      </c>
    </row>
    <row r="408" spans="1:9" x14ac:dyDescent="0.35">
      <c r="A408" t="s">
        <v>3002</v>
      </c>
      <c r="B408" t="s">
        <v>3086</v>
      </c>
      <c r="C408" t="s">
        <v>3004</v>
      </c>
      <c r="D408" t="s">
        <v>297</v>
      </c>
      <c r="E408" t="s">
        <v>3005</v>
      </c>
      <c r="F408" t="s">
        <v>3006</v>
      </c>
      <c r="G408" t="s">
        <v>3087</v>
      </c>
      <c r="H408" t="s">
        <v>320</v>
      </c>
      <c r="I408" t="s">
        <v>3013</v>
      </c>
    </row>
    <row r="409" spans="1:9" x14ac:dyDescent="0.35">
      <c r="A409" t="s">
        <v>3002</v>
      </c>
      <c r="B409" t="s">
        <v>3088</v>
      </c>
      <c r="C409" t="s">
        <v>3004</v>
      </c>
      <c r="D409" t="s">
        <v>297</v>
      </c>
      <c r="E409" t="s">
        <v>3005</v>
      </c>
      <c r="F409" t="s">
        <v>3006</v>
      </c>
      <c r="G409" t="s">
        <v>3089</v>
      </c>
      <c r="H409" t="s">
        <v>320</v>
      </c>
      <c r="I409" t="s">
        <v>3010</v>
      </c>
    </row>
    <row r="410" spans="1:9" x14ac:dyDescent="0.35">
      <c r="A410" t="s">
        <v>3002</v>
      </c>
      <c r="B410" t="s">
        <v>3090</v>
      </c>
      <c r="C410" t="s">
        <v>3004</v>
      </c>
      <c r="D410" t="s">
        <v>297</v>
      </c>
      <c r="E410" t="s">
        <v>3005</v>
      </c>
      <c r="F410" t="s">
        <v>3006</v>
      </c>
      <c r="G410" t="s">
        <v>3091</v>
      </c>
      <c r="H410" t="s">
        <v>401</v>
      </c>
      <c r="I410" t="s">
        <v>2069</v>
      </c>
    </row>
    <row r="411" spans="1:9" x14ac:dyDescent="0.35">
      <c r="A411" t="s">
        <v>3002</v>
      </c>
      <c r="B411" t="s">
        <v>3092</v>
      </c>
      <c r="C411" t="s">
        <v>3004</v>
      </c>
      <c r="D411" t="s">
        <v>297</v>
      </c>
      <c r="E411" t="s">
        <v>3005</v>
      </c>
      <c r="F411" t="s">
        <v>3006</v>
      </c>
      <c r="G411" t="s">
        <v>3093</v>
      </c>
      <c r="H411" t="s">
        <v>320</v>
      </c>
      <c r="I411" t="s">
        <v>3042</v>
      </c>
    </row>
    <row r="412" spans="1:9" x14ac:dyDescent="0.35">
      <c r="A412" t="s">
        <v>3002</v>
      </c>
      <c r="B412" t="s">
        <v>3094</v>
      </c>
      <c r="C412" t="s">
        <v>3004</v>
      </c>
      <c r="D412" t="s">
        <v>297</v>
      </c>
      <c r="E412" t="s">
        <v>3005</v>
      </c>
      <c r="F412" t="s">
        <v>3006</v>
      </c>
      <c r="G412" t="s">
        <v>3095</v>
      </c>
      <c r="H412" t="s">
        <v>320</v>
      </c>
      <c r="I412" t="s">
        <v>3031</v>
      </c>
    </row>
    <row r="413" spans="1:9" x14ac:dyDescent="0.35">
      <c r="A413" t="s">
        <v>3002</v>
      </c>
      <c r="B413" t="s">
        <v>3096</v>
      </c>
      <c r="C413" t="s">
        <v>3004</v>
      </c>
      <c r="D413" t="s">
        <v>297</v>
      </c>
      <c r="E413" t="s">
        <v>3005</v>
      </c>
      <c r="F413" t="s">
        <v>3006</v>
      </c>
      <c r="G413" t="s">
        <v>3097</v>
      </c>
      <c r="H413" t="s">
        <v>320</v>
      </c>
      <c r="I413" t="s">
        <v>2826</v>
      </c>
    </row>
    <row r="414" spans="1:9" x14ac:dyDescent="0.35">
      <c r="A414" t="s">
        <v>3002</v>
      </c>
      <c r="B414" t="s">
        <v>3098</v>
      </c>
      <c r="C414" t="s">
        <v>3004</v>
      </c>
      <c r="D414" t="s">
        <v>297</v>
      </c>
      <c r="E414" t="s">
        <v>3005</v>
      </c>
      <c r="F414" t="s">
        <v>3006</v>
      </c>
      <c r="G414" t="s">
        <v>3099</v>
      </c>
      <c r="H414" t="s">
        <v>320</v>
      </c>
      <c r="I414" t="s">
        <v>3016</v>
      </c>
    </row>
    <row r="415" spans="1:9" x14ac:dyDescent="0.35">
      <c r="A415" t="s">
        <v>3002</v>
      </c>
      <c r="B415" t="s">
        <v>3100</v>
      </c>
      <c r="C415" t="s">
        <v>3004</v>
      </c>
      <c r="D415" t="s">
        <v>297</v>
      </c>
      <c r="E415" t="s">
        <v>3005</v>
      </c>
      <c r="F415" t="s">
        <v>3006</v>
      </c>
      <c r="G415" t="s">
        <v>3101</v>
      </c>
      <c r="H415" t="s">
        <v>320</v>
      </c>
      <c r="I415" t="s">
        <v>3042</v>
      </c>
    </row>
    <row r="416" spans="1:9" x14ac:dyDescent="0.35">
      <c r="A416" t="s">
        <v>3002</v>
      </c>
      <c r="B416" t="s">
        <v>3102</v>
      </c>
      <c r="C416" t="s">
        <v>3004</v>
      </c>
      <c r="D416" t="s">
        <v>297</v>
      </c>
      <c r="E416" t="s">
        <v>3005</v>
      </c>
      <c r="F416" t="s">
        <v>3006</v>
      </c>
      <c r="G416" t="s">
        <v>3103</v>
      </c>
      <c r="H416" t="s">
        <v>320</v>
      </c>
      <c r="I416" t="s">
        <v>3007</v>
      </c>
    </row>
    <row r="417" spans="1:9" x14ac:dyDescent="0.35">
      <c r="A417" t="s">
        <v>3002</v>
      </c>
      <c r="B417" t="s">
        <v>3104</v>
      </c>
      <c r="C417" t="s">
        <v>3004</v>
      </c>
      <c r="D417" t="s">
        <v>297</v>
      </c>
      <c r="E417" t="s">
        <v>3005</v>
      </c>
      <c r="F417" t="s">
        <v>3006</v>
      </c>
      <c r="G417" t="s">
        <v>3105</v>
      </c>
      <c r="H417" t="s">
        <v>320</v>
      </c>
      <c r="I417" t="s">
        <v>3031</v>
      </c>
    </row>
    <row r="418" spans="1:9" x14ac:dyDescent="0.35">
      <c r="A418" t="s">
        <v>3002</v>
      </c>
      <c r="B418" t="s">
        <v>3106</v>
      </c>
      <c r="C418" t="s">
        <v>3004</v>
      </c>
      <c r="D418" t="s">
        <v>297</v>
      </c>
      <c r="E418" t="s">
        <v>3005</v>
      </c>
      <c r="F418" t="s">
        <v>3006</v>
      </c>
      <c r="G418" t="s">
        <v>3107</v>
      </c>
      <c r="H418" t="s">
        <v>401</v>
      </c>
      <c r="I418" t="s">
        <v>2081</v>
      </c>
    </row>
    <row r="419" spans="1:9" x14ac:dyDescent="0.35">
      <c r="A419" t="s">
        <v>3002</v>
      </c>
      <c r="B419" t="s">
        <v>3108</v>
      </c>
      <c r="C419" t="s">
        <v>3004</v>
      </c>
      <c r="D419" t="s">
        <v>297</v>
      </c>
      <c r="E419" t="s">
        <v>3005</v>
      </c>
      <c r="F419" t="s">
        <v>3006</v>
      </c>
      <c r="G419" t="s">
        <v>3109</v>
      </c>
      <c r="H419" t="s">
        <v>320</v>
      </c>
      <c r="I419" t="s">
        <v>3010</v>
      </c>
    </row>
    <row r="420" spans="1:9" x14ac:dyDescent="0.35">
      <c r="A420" t="s">
        <v>3002</v>
      </c>
      <c r="B420" t="s">
        <v>3110</v>
      </c>
      <c r="C420" t="s">
        <v>3004</v>
      </c>
      <c r="D420" t="s">
        <v>297</v>
      </c>
      <c r="E420" t="s">
        <v>3005</v>
      </c>
      <c r="F420" t="s">
        <v>3006</v>
      </c>
      <c r="G420" t="s">
        <v>3111</v>
      </c>
      <c r="H420" t="s">
        <v>320</v>
      </c>
      <c r="I420" t="s">
        <v>3031</v>
      </c>
    </row>
    <row r="421" spans="1:9" x14ac:dyDescent="0.35">
      <c r="A421" t="s">
        <v>3002</v>
      </c>
      <c r="B421" t="s">
        <v>3112</v>
      </c>
      <c r="C421" t="s">
        <v>3004</v>
      </c>
      <c r="D421" t="s">
        <v>297</v>
      </c>
      <c r="E421" t="s">
        <v>3005</v>
      </c>
      <c r="F421" t="s">
        <v>3006</v>
      </c>
      <c r="G421" t="s">
        <v>3113</v>
      </c>
      <c r="H421" t="s">
        <v>320</v>
      </c>
      <c r="I421" t="s">
        <v>3010</v>
      </c>
    </row>
    <row r="422" spans="1:9" x14ac:dyDescent="0.35">
      <c r="A422" t="s">
        <v>3002</v>
      </c>
      <c r="B422" t="s">
        <v>3114</v>
      </c>
      <c r="C422" t="s">
        <v>3004</v>
      </c>
      <c r="D422" t="s">
        <v>297</v>
      </c>
      <c r="E422" t="s">
        <v>3005</v>
      </c>
      <c r="F422" t="s">
        <v>3006</v>
      </c>
      <c r="G422" t="s">
        <v>3115</v>
      </c>
      <c r="H422" t="s">
        <v>401</v>
      </c>
      <c r="I422" t="s">
        <v>2069</v>
      </c>
    </row>
    <row r="423" spans="1:9" x14ac:dyDescent="0.35">
      <c r="A423" t="s">
        <v>3002</v>
      </c>
      <c r="B423" t="s">
        <v>3116</v>
      </c>
      <c r="C423" t="s">
        <v>3004</v>
      </c>
      <c r="D423" t="s">
        <v>297</v>
      </c>
      <c r="E423" t="s">
        <v>3005</v>
      </c>
      <c r="F423" t="s">
        <v>3006</v>
      </c>
      <c r="G423" t="s">
        <v>3117</v>
      </c>
      <c r="H423" t="s">
        <v>320</v>
      </c>
      <c r="I423" t="s">
        <v>3031</v>
      </c>
    </row>
    <row r="424" spans="1:9" x14ac:dyDescent="0.35">
      <c r="A424" t="s">
        <v>3002</v>
      </c>
      <c r="B424" t="s">
        <v>3118</v>
      </c>
      <c r="C424" t="s">
        <v>3004</v>
      </c>
      <c r="D424" t="s">
        <v>297</v>
      </c>
      <c r="E424" t="s">
        <v>3005</v>
      </c>
      <c r="F424" t="s">
        <v>3006</v>
      </c>
      <c r="G424" t="s">
        <v>3119</v>
      </c>
      <c r="H424" t="s">
        <v>320</v>
      </c>
      <c r="I424" t="s">
        <v>3007</v>
      </c>
    </row>
    <row r="425" spans="1:9" x14ac:dyDescent="0.35">
      <c r="A425" t="s">
        <v>3002</v>
      </c>
      <c r="B425" t="s">
        <v>3120</v>
      </c>
      <c r="C425" t="s">
        <v>3004</v>
      </c>
      <c r="D425" t="s">
        <v>297</v>
      </c>
      <c r="E425" t="s">
        <v>3005</v>
      </c>
      <c r="F425" t="s">
        <v>3006</v>
      </c>
      <c r="G425" t="s">
        <v>410</v>
      </c>
      <c r="H425" t="s">
        <v>320</v>
      </c>
      <c r="I425" t="s">
        <v>3024</v>
      </c>
    </row>
    <row r="426" spans="1:9" x14ac:dyDescent="0.35">
      <c r="A426" t="s">
        <v>3002</v>
      </c>
      <c r="B426" t="s">
        <v>3121</v>
      </c>
      <c r="C426" t="s">
        <v>3004</v>
      </c>
      <c r="D426" t="s">
        <v>297</v>
      </c>
      <c r="E426" t="s">
        <v>3005</v>
      </c>
      <c r="F426" t="s">
        <v>3006</v>
      </c>
      <c r="G426" t="s">
        <v>3122</v>
      </c>
      <c r="H426" t="s">
        <v>320</v>
      </c>
      <c r="I426" t="s">
        <v>3024</v>
      </c>
    </row>
    <row r="427" spans="1:9" x14ac:dyDescent="0.35">
      <c r="A427" t="s">
        <v>3002</v>
      </c>
      <c r="B427" t="s">
        <v>3123</v>
      </c>
      <c r="C427" t="s">
        <v>3004</v>
      </c>
      <c r="D427" t="s">
        <v>297</v>
      </c>
      <c r="E427" t="s">
        <v>3005</v>
      </c>
      <c r="F427" t="s">
        <v>3006</v>
      </c>
      <c r="G427" t="s">
        <v>3124</v>
      </c>
      <c r="H427" t="s">
        <v>320</v>
      </c>
      <c r="I427" t="s">
        <v>3024</v>
      </c>
    </row>
    <row r="428" spans="1:9" x14ac:dyDescent="0.35">
      <c r="A428" t="s">
        <v>3002</v>
      </c>
      <c r="B428" t="s">
        <v>3125</v>
      </c>
      <c r="C428" t="s">
        <v>3004</v>
      </c>
      <c r="D428" t="s">
        <v>297</v>
      </c>
      <c r="E428" t="s">
        <v>3005</v>
      </c>
      <c r="F428" t="s">
        <v>3006</v>
      </c>
      <c r="G428" t="s">
        <v>3126</v>
      </c>
      <c r="H428" t="s">
        <v>320</v>
      </c>
      <c r="I428" t="s">
        <v>3039</v>
      </c>
    </row>
    <row r="429" spans="1:9" x14ac:dyDescent="0.35">
      <c r="A429" t="s">
        <v>3002</v>
      </c>
      <c r="B429" t="s">
        <v>3127</v>
      </c>
      <c r="C429" t="s">
        <v>3004</v>
      </c>
      <c r="D429" t="s">
        <v>297</v>
      </c>
      <c r="E429" t="s">
        <v>3005</v>
      </c>
      <c r="F429" t="s">
        <v>3006</v>
      </c>
      <c r="G429" t="s">
        <v>3128</v>
      </c>
      <c r="H429" t="s">
        <v>320</v>
      </c>
      <c r="I429" t="s">
        <v>3031</v>
      </c>
    </row>
    <row r="430" spans="1:9" x14ac:dyDescent="0.35">
      <c r="A430" t="s">
        <v>3129</v>
      </c>
      <c r="B430" t="s">
        <v>3129</v>
      </c>
      <c r="C430" t="s">
        <v>3130</v>
      </c>
      <c r="D430" t="s">
        <v>2504</v>
      </c>
      <c r="E430" t="s">
        <v>3131</v>
      </c>
      <c r="F430" t="s">
        <v>3132</v>
      </c>
      <c r="G430" t="s">
        <v>3133</v>
      </c>
      <c r="H430" t="s">
        <v>129</v>
      </c>
      <c r="I430" t="s">
        <v>1638</v>
      </c>
    </row>
    <row r="431" spans="1:9" x14ac:dyDescent="0.35">
      <c r="A431" t="s">
        <v>3134</v>
      </c>
      <c r="B431" t="s">
        <v>3135</v>
      </c>
      <c r="C431" t="s">
        <v>3136</v>
      </c>
      <c r="D431" t="s">
        <v>3137</v>
      </c>
      <c r="E431" t="s">
        <v>3138</v>
      </c>
      <c r="F431" t="s">
        <v>3139</v>
      </c>
      <c r="G431" t="s">
        <v>3140</v>
      </c>
      <c r="H431" t="s">
        <v>3141</v>
      </c>
      <c r="I431" t="s">
        <v>3142</v>
      </c>
    </row>
    <row r="432" spans="1:9" x14ac:dyDescent="0.35">
      <c r="A432" t="s">
        <v>3143</v>
      </c>
      <c r="B432" t="s">
        <v>3144</v>
      </c>
      <c r="C432" t="s">
        <v>3145</v>
      </c>
      <c r="D432" t="s">
        <v>3146</v>
      </c>
      <c r="E432" t="s">
        <v>3147</v>
      </c>
      <c r="F432" t="s">
        <v>3148</v>
      </c>
      <c r="G432" t="s">
        <v>3149</v>
      </c>
      <c r="H432" t="s">
        <v>129</v>
      </c>
      <c r="I432" t="s">
        <v>2643</v>
      </c>
    </row>
    <row r="433" spans="1:9" x14ac:dyDescent="0.35">
      <c r="A433" t="s">
        <v>3143</v>
      </c>
      <c r="B433" t="s">
        <v>3150</v>
      </c>
      <c r="C433" t="s">
        <v>3145</v>
      </c>
      <c r="D433" t="s">
        <v>3146</v>
      </c>
      <c r="E433" t="s">
        <v>3147</v>
      </c>
      <c r="F433" t="s">
        <v>3148</v>
      </c>
      <c r="G433" t="s">
        <v>3151</v>
      </c>
      <c r="H433" t="s">
        <v>129</v>
      </c>
      <c r="I433" t="s">
        <v>2643</v>
      </c>
    </row>
    <row r="434" spans="1:9" x14ac:dyDescent="0.35">
      <c r="A434" t="s">
        <v>3152</v>
      </c>
      <c r="B434" t="s">
        <v>3153</v>
      </c>
      <c r="C434" t="s">
        <v>3154</v>
      </c>
      <c r="D434" t="s">
        <v>457</v>
      </c>
      <c r="E434" t="s">
        <v>3155</v>
      </c>
      <c r="F434" t="s">
        <v>3156</v>
      </c>
      <c r="G434" t="s">
        <v>3157</v>
      </c>
      <c r="H434" t="s">
        <v>129</v>
      </c>
      <c r="I434" t="s">
        <v>2940</v>
      </c>
    </row>
    <row r="435" spans="1:9" x14ac:dyDescent="0.35">
      <c r="A435" t="s">
        <v>3152</v>
      </c>
      <c r="B435" t="s">
        <v>3158</v>
      </c>
      <c r="C435" t="s">
        <v>3154</v>
      </c>
      <c r="D435" t="s">
        <v>2245</v>
      </c>
      <c r="E435" t="s">
        <v>3159</v>
      </c>
      <c r="F435" t="s">
        <v>3156</v>
      </c>
      <c r="G435" t="s">
        <v>3160</v>
      </c>
      <c r="H435" t="s">
        <v>129</v>
      </c>
      <c r="I435" t="s">
        <v>2940</v>
      </c>
    </row>
    <row r="436" spans="1:9" x14ac:dyDescent="0.35">
      <c r="A436" t="s">
        <v>3152</v>
      </c>
      <c r="B436" t="s">
        <v>3161</v>
      </c>
      <c r="C436" t="s">
        <v>3162</v>
      </c>
      <c r="D436" t="s">
        <v>457</v>
      </c>
      <c r="E436" t="s">
        <v>3163</v>
      </c>
      <c r="F436" t="s">
        <v>3164</v>
      </c>
      <c r="G436" t="s">
        <v>3165</v>
      </c>
      <c r="H436" t="s">
        <v>129</v>
      </c>
      <c r="I436" t="s">
        <v>2946</v>
      </c>
    </row>
    <row r="437" spans="1:9" x14ac:dyDescent="0.35">
      <c r="A437" t="s">
        <v>3152</v>
      </c>
      <c r="B437" t="s">
        <v>3166</v>
      </c>
      <c r="C437" t="s">
        <v>3167</v>
      </c>
      <c r="D437" t="s">
        <v>3168</v>
      </c>
      <c r="E437" t="s">
        <v>3169</v>
      </c>
      <c r="F437" t="s">
        <v>3170</v>
      </c>
      <c r="G437" t="s">
        <v>3171</v>
      </c>
      <c r="H437" t="s">
        <v>129</v>
      </c>
      <c r="I437" t="s">
        <v>2946</v>
      </c>
    </row>
    <row r="438" spans="1:9" x14ac:dyDescent="0.35">
      <c r="A438" t="s">
        <v>3152</v>
      </c>
      <c r="B438" t="s">
        <v>3172</v>
      </c>
      <c r="C438" t="s">
        <v>3173</v>
      </c>
      <c r="D438" t="s">
        <v>457</v>
      </c>
      <c r="E438" t="s">
        <v>3174</v>
      </c>
      <c r="F438" t="s">
        <v>3175</v>
      </c>
      <c r="G438" t="s">
        <v>3176</v>
      </c>
      <c r="H438" t="s">
        <v>129</v>
      </c>
      <c r="I438" t="s">
        <v>2940</v>
      </c>
    </row>
    <row r="439" spans="1:9" x14ac:dyDescent="0.35">
      <c r="A439" t="s">
        <v>3152</v>
      </c>
      <c r="B439" t="s">
        <v>3177</v>
      </c>
      <c r="C439" t="s">
        <v>3178</v>
      </c>
      <c r="D439" t="s">
        <v>457</v>
      </c>
      <c r="E439" t="s">
        <v>3179</v>
      </c>
      <c r="F439" t="s">
        <v>3180</v>
      </c>
      <c r="G439" t="s">
        <v>3181</v>
      </c>
      <c r="H439" t="s">
        <v>129</v>
      </c>
      <c r="I439" t="s">
        <v>2946</v>
      </c>
    </row>
    <row r="440" spans="1:9" x14ac:dyDescent="0.35">
      <c r="A440" t="s">
        <v>3182</v>
      </c>
      <c r="B440" t="s">
        <v>3183</v>
      </c>
      <c r="C440" t="s">
        <v>3184</v>
      </c>
      <c r="D440" t="s">
        <v>3185</v>
      </c>
      <c r="E440" t="s">
        <v>3186</v>
      </c>
      <c r="F440" t="s">
        <v>3187</v>
      </c>
      <c r="G440" t="s">
        <v>3188</v>
      </c>
      <c r="H440" t="s">
        <v>3189</v>
      </c>
      <c r="I440" t="s">
        <v>1580</v>
      </c>
    </row>
    <row r="441" spans="1:9" x14ac:dyDescent="0.35">
      <c r="A441" t="s">
        <v>3190</v>
      </c>
      <c r="B441" t="s">
        <v>3191</v>
      </c>
      <c r="C441" t="s">
        <v>3192</v>
      </c>
      <c r="D441" t="s">
        <v>457</v>
      </c>
      <c r="E441" t="s">
        <v>3193</v>
      </c>
      <c r="F441" t="s">
        <v>3194</v>
      </c>
      <c r="G441" t="s">
        <v>3195</v>
      </c>
      <c r="H441" t="s">
        <v>129</v>
      </c>
      <c r="I441" t="s">
        <v>3196</v>
      </c>
    </row>
    <row r="442" spans="1:9" x14ac:dyDescent="0.35">
      <c r="A442" t="s">
        <v>3190</v>
      </c>
      <c r="B442" t="s">
        <v>3197</v>
      </c>
      <c r="C442" t="s">
        <v>3198</v>
      </c>
      <c r="D442" t="s">
        <v>457</v>
      </c>
      <c r="E442" t="s">
        <v>3193</v>
      </c>
      <c r="F442" t="s">
        <v>3194</v>
      </c>
      <c r="G442" t="s">
        <v>3199</v>
      </c>
      <c r="H442" t="s">
        <v>129</v>
      </c>
      <c r="I442" t="s">
        <v>3200</v>
      </c>
    </row>
    <row r="443" spans="1:9" x14ac:dyDescent="0.35">
      <c r="A443" t="s">
        <v>3190</v>
      </c>
      <c r="B443" t="s">
        <v>3201</v>
      </c>
      <c r="C443" t="s">
        <v>3202</v>
      </c>
      <c r="D443" t="s">
        <v>457</v>
      </c>
      <c r="E443" t="s">
        <v>3193</v>
      </c>
      <c r="F443" t="s">
        <v>3194</v>
      </c>
      <c r="G443" t="s">
        <v>3203</v>
      </c>
      <c r="H443" t="s">
        <v>129</v>
      </c>
      <c r="I443" t="s">
        <v>3204</v>
      </c>
    </row>
    <row r="444" spans="1:9" x14ac:dyDescent="0.35">
      <c r="A444" t="s">
        <v>3190</v>
      </c>
      <c r="B444" t="s">
        <v>3205</v>
      </c>
      <c r="C444" t="s">
        <v>3206</v>
      </c>
      <c r="D444" t="s">
        <v>457</v>
      </c>
      <c r="E444" t="s">
        <v>3193</v>
      </c>
      <c r="F444" t="s">
        <v>3194</v>
      </c>
      <c r="G444" t="s">
        <v>3207</v>
      </c>
      <c r="H444" t="s">
        <v>129</v>
      </c>
      <c r="I444" t="s">
        <v>3196</v>
      </c>
    </row>
    <row r="445" spans="1:9" x14ac:dyDescent="0.35">
      <c r="A445" t="s">
        <v>3190</v>
      </c>
      <c r="B445" t="s">
        <v>3208</v>
      </c>
      <c r="C445" t="s">
        <v>3209</v>
      </c>
      <c r="D445" t="s">
        <v>457</v>
      </c>
      <c r="E445" t="s">
        <v>3193</v>
      </c>
      <c r="F445" t="s">
        <v>3194</v>
      </c>
      <c r="G445" t="s">
        <v>3210</v>
      </c>
      <c r="H445" t="s">
        <v>129</v>
      </c>
      <c r="I445" t="s">
        <v>3196</v>
      </c>
    </row>
    <row r="446" spans="1:9" x14ac:dyDescent="0.35">
      <c r="A446" t="s">
        <v>3190</v>
      </c>
      <c r="B446" t="s">
        <v>3211</v>
      </c>
      <c r="C446" t="s">
        <v>3212</v>
      </c>
      <c r="D446" t="s">
        <v>457</v>
      </c>
      <c r="E446" t="s">
        <v>3193</v>
      </c>
      <c r="F446" t="s">
        <v>3194</v>
      </c>
      <c r="G446" t="s">
        <v>3213</v>
      </c>
      <c r="H446" t="s">
        <v>129</v>
      </c>
      <c r="I446" t="s">
        <v>3196</v>
      </c>
    </row>
    <row r="447" spans="1:9" x14ac:dyDescent="0.35">
      <c r="A447" t="s">
        <v>3190</v>
      </c>
      <c r="B447" t="s">
        <v>988</v>
      </c>
      <c r="C447" t="s">
        <v>3214</v>
      </c>
      <c r="D447" t="s">
        <v>457</v>
      </c>
      <c r="E447" t="s">
        <v>3193</v>
      </c>
      <c r="F447" t="s">
        <v>3194</v>
      </c>
      <c r="G447" t="s">
        <v>3215</v>
      </c>
      <c r="H447" t="s">
        <v>129</v>
      </c>
      <c r="I447" t="s">
        <v>3200</v>
      </c>
    </row>
    <row r="448" spans="1:9" x14ac:dyDescent="0.35">
      <c r="A448" t="s">
        <v>3190</v>
      </c>
      <c r="B448" t="s">
        <v>3216</v>
      </c>
      <c r="C448" t="s">
        <v>3217</v>
      </c>
      <c r="D448" t="s">
        <v>457</v>
      </c>
      <c r="E448" t="s">
        <v>3193</v>
      </c>
      <c r="F448" t="s">
        <v>3194</v>
      </c>
      <c r="G448" t="s">
        <v>3218</v>
      </c>
      <c r="H448" t="s">
        <v>129</v>
      </c>
      <c r="I448" t="s">
        <v>3200</v>
      </c>
    </row>
    <row r="449" spans="1:9" x14ac:dyDescent="0.35">
      <c r="A449" t="s">
        <v>3190</v>
      </c>
      <c r="B449" t="s">
        <v>3219</v>
      </c>
      <c r="C449" t="s">
        <v>3220</v>
      </c>
      <c r="D449" t="s">
        <v>457</v>
      </c>
      <c r="E449" t="s">
        <v>3193</v>
      </c>
      <c r="F449" t="s">
        <v>3194</v>
      </c>
      <c r="G449" t="s">
        <v>3221</v>
      </c>
      <c r="H449" t="s">
        <v>129</v>
      </c>
      <c r="I449" t="s">
        <v>3200</v>
      </c>
    </row>
    <row r="450" spans="1:9" x14ac:dyDescent="0.35">
      <c r="A450" t="s">
        <v>3190</v>
      </c>
      <c r="B450" t="s">
        <v>3222</v>
      </c>
      <c r="C450" t="s">
        <v>3223</v>
      </c>
      <c r="D450" t="s">
        <v>457</v>
      </c>
      <c r="E450" t="s">
        <v>3193</v>
      </c>
      <c r="F450" t="s">
        <v>3194</v>
      </c>
      <c r="G450" t="s">
        <v>3224</v>
      </c>
      <c r="H450" t="s">
        <v>129</v>
      </c>
      <c r="I450" t="s">
        <v>3225</v>
      </c>
    </row>
    <row r="451" spans="1:9" x14ac:dyDescent="0.35">
      <c r="A451" t="s">
        <v>3190</v>
      </c>
      <c r="B451" t="s">
        <v>3226</v>
      </c>
      <c r="C451" t="s">
        <v>3227</v>
      </c>
      <c r="D451" t="s">
        <v>457</v>
      </c>
      <c r="E451" t="s">
        <v>3193</v>
      </c>
      <c r="F451" t="s">
        <v>3194</v>
      </c>
      <c r="G451" t="s">
        <v>3228</v>
      </c>
      <c r="H451" t="s">
        <v>129</v>
      </c>
      <c r="I451" t="s">
        <v>3200</v>
      </c>
    </row>
    <row r="452" spans="1:9" x14ac:dyDescent="0.35">
      <c r="A452" t="s">
        <v>3190</v>
      </c>
      <c r="B452" t="s">
        <v>3229</v>
      </c>
      <c r="C452" t="s">
        <v>3230</v>
      </c>
      <c r="D452" t="s">
        <v>457</v>
      </c>
      <c r="E452" t="s">
        <v>3193</v>
      </c>
      <c r="F452" t="s">
        <v>3194</v>
      </c>
      <c r="G452" t="s">
        <v>3231</v>
      </c>
      <c r="H452" t="s">
        <v>129</v>
      </c>
      <c r="I452" t="s">
        <v>3200</v>
      </c>
    </row>
    <row r="453" spans="1:9" x14ac:dyDescent="0.35">
      <c r="A453" t="s">
        <v>3190</v>
      </c>
      <c r="B453" t="s">
        <v>3232</v>
      </c>
      <c r="C453" t="s">
        <v>3233</v>
      </c>
      <c r="D453" t="s">
        <v>1838</v>
      </c>
      <c r="E453" t="s">
        <v>3193</v>
      </c>
      <c r="F453" t="s">
        <v>3194</v>
      </c>
      <c r="G453" t="s">
        <v>3234</v>
      </c>
      <c r="H453" t="s">
        <v>129</v>
      </c>
      <c r="I453" t="s">
        <v>3204</v>
      </c>
    </row>
    <row r="454" spans="1:9" x14ac:dyDescent="0.35">
      <c r="A454" t="s">
        <v>3190</v>
      </c>
      <c r="B454" t="s">
        <v>3235</v>
      </c>
      <c r="C454" t="s">
        <v>3236</v>
      </c>
      <c r="D454" t="s">
        <v>457</v>
      </c>
      <c r="E454" t="s">
        <v>3193</v>
      </c>
      <c r="F454" t="s">
        <v>3194</v>
      </c>
      <c r="G454" t="s">
        <v>3237</v>
      </c>
      <c r="H454" t="s">
        <v>129</v>
      </c>
      <c r="I454" t="s">
        <v>3238</v>
      </c>
    </row>
    <row r="455" spans="1:9" x14ac:dyDescent="0.35">
      <c r="A455" t="s">
        <v>3239</v>
      </c>
      <c r="B455" t="s">
        <v>3240</v>
      </c>
      <c r="C455" t="s">
        <v>3241</v>
      </c>
      <c r="D455" t="s">
        <v>1810</v>
      </c>
      <c r="E455" t="s">
        <v>3242</v>
      </c>
      <c r="F455" t="s">
        <v>3243</v>
      </c>
      <c r="G455" t="s">
        <v>3244</v>
      </c>
      <c r="H455" t="s">
        <v>129</v>
      </c>
      <c r="I455" t="s">
        <v>3245</v>
      </c>
    </row>
    <row r="456" spans="1:9" x14ac:dyDescent="0.35">
      <c r="A456" t="s">
        <v>3246</v>
      </c>
      <c r="B456" t="s">
        <v>3247</v>
      </c>
      <c r="C456" t="s">
        <v>3248</v>
      </c>
      <c r="D456" t="s">
        <v>3249</v>
      </c>
      <c r="E456" t="s">
        <v>3250</v>
      </c>
      <c r="F456" t="s">
        <v>3251</v>
      </c>
      <c r="G456" t="s">
        <v>3252</v>
      </c>
      <c r="H456" t="s">
        <v>3253</v>
      </c>
      <c r="I456" t="s">
        <v>3254</v>
      </c>
    </row>
    <row r="457" spans="1:9" x14ac:dyDescent="0.35">
      <c r="A457" t="s">
        <v>3246</v>
      </c>
      <c r="B457" t="s">
        <v>3255</v>
      </c>
      <c r="C457" t="s">
        <v>3248</v>
      </c>
      <c r="D457" t="s">
        <v>3249</v>
      </c>
      <c r="E457" t="s">
        <v>3250</v>
      </c>
      <c r="F457" t="s">
        <v>3251</v>
      </c>
      <c r="G457" t="s">
        <v>3256</v>
      </c>
      <c r="H457" t="s">
        <v>3253</v>
      </c>
      <c r="I457" t="s">
        <v>3254</v>
      </c>
    </row>
    <row r="458" spans="1:9" x14ac:dyDescent="0.35">
      <c r="A458" t="s">
        <v>3257</v>
      </c>
      <c r="B458" t="s">
        <v>3258</v>
      </c>
      <c r="C458" t="s">
        <v>3259</v>
      </c>
      <c r="D458" t="s">
        <v>2245</v>
      </c>
      <c r="E458" t="s">
        <v>3260</v>
      </c>
      <c r="F458" t="s">
        <v>3261</v>
      </c>
      <c r="G458" t="s">
        <v>3262</v>
      </c>
      <c r="H458" t="s">
        <v>129</v>
      </c>
      <c r="I458" t="s">
        <v>2829</v>
      </c>
    </row>
    <row r="459" spans="1:9" x14ac:dyDescent="0.35">
      <c r="A459" t="s">
        <v>3257</v>
      </c>
      <c r="B459" t="s">
        <v>3263</v>
      </c>
      <c r="C459" t="s">
        <v>3264</v>
      </c>
      <c r="D459" t="s">
        <v>2245</v>
      </c>
      <c r="E459" t="s">
        <v>3265</v>
      </c>
      <c r="F459" t="s">
        <v>3266</v>
      </c>
      <c r="G459" t="s">
        <v>3267</v>
      </c>
      <c r="H459" t="s">
        <v>309</v>
      </c>
      <c r="I459" t="s">
        <v>2602</v>
      </c>
    </row>
    <row r="460" spans="1:9" x14ac:dyDescent="0.35">
      <c r="A460" t="s">
        <v>3257</v>
      </c>
      <c r="B460" t="s">
        <v>3268</v>
      </c>
      <c r="C460" t="s">
        <v>3269</v>
      </c>
      <c r="D460" t="s">
        <v>2245</v>
      </c>
      <c r="E460" t="s">
        <v>3270</v>
      </c>
      <c r="F460" t="s">
        <v>3271</v>
      </c>
      <c r="G460" t="s">
        <v>3272</v>
      </c>
      <c r="H460" t="s">
        <v>129</v>
      </c>
      <c r="I460" t="s">
        <v>2829</v>
      </c>
    </row>
    <row r="461" spans="1:9" x14ac:dyDescent="0.35">
      <c r="A461" t="s">
        <v>3257</v>
      </c>
      <c r="B461" t="s">
        <v>3273</v>
      </c>
      <c r="C461" t="s">
        <v>3274</v>
      </c>
      <c r="D461" t="s">
        <v>3275</v>
      </c>
      <c r="E461" t="s">
        <v>3276</v>
      </c>
      <c r="F461" t="s">
        <v>3277</v>
      </c>
      <c r="G461" t="s">
        <v>3278</v>
      </c>
      <c r="H461" t="s">
        <v>129</v>
      </c>
      <c r="I461" t="s">
        <v>2829</v>
      </c>
    </row>
    <row r="462" spans="1:9" x14ac:dyDescent="0.35">
      <c r="A462" t="s">
        <v>3257</v>
      </c>
      <c r="B462" t="s">
        <v>3279</v>
      </c>
      <c r="C462" t="s">
        <v>3280</v>
      </c>
      <c r="D462" t="s">
        <v>2245</v>
      </c>
      <c r="E462" t="s">
        <v>3281</v>
      </c>
      <c r="F462" t="s">
        <v>3282</v>
      </c>
      <c r="G462" t="s">
        <v>3283</v>
      </c>
      <c r="H462" t="s">
        <v>301</v>
      </c>
      <c r="I462" t="s">
        <v>3284</v>
      </c>
    </row>
    <row r="463" spans="1:9" x14ac:dyDescent="0.35">
      <c r="A463" t="s">
        <v>3257</v>
      </c>
      <c r="B463" t="s">
        <v>3285</v>
      </c>
      <c r="C463" t="s">
        <v>3286</v>
      </c>
      <c r="D463" t="s">
        <v>2245</v>
      </c>
      <c r="E463" t="s">
        <v>3287</v>
      </c>
      <c r="F463" t="s">
        <v>3288</v>
      </c>
      <c r="G463" t="s">
        <v>3289</v>
      </c>
      <c r="H463" t="s">
        <v>309</v>
      </c>
      <c r="I463" t="s">
        <v>2602</v>
      </c>
    </row>
    <row r="464" spans="1:9" x14ac:dyDescent="0.35">
      <c r="A464" t="s">
        <v>3257</v>
      </c>
      <c r="B464" t="s">
        <v>3290</v>
      </c>
      <c r="C464" t="s">
        <v>3291</v>
      </c>
      <c r="D464" t="s">
        <v>457</v>
      </c>
      <c r="E464" t="s">
        <v>3292</v>
      </c>
      <c r="F464" t="s">
        <v>3293</v>
      </c>
      <c r="G464" t="s">
        <v>3294</v>
      </c>
      <c r="H464" t="s">
        <v>129</v>
      </c>
      <c r="I464" t="s">
        <v>2829</v>
      </c>
    </row>
    <row r="465" spans="1:9" x14ac:dyDescent="0.35">
      <c r="A465" t="s">
        <v>3257</v>
      </c>
      <c r="B465" t="s">
        <v>3295</v>
      </c>
      <c r="C465" t="s">
        <v>3296</v>
      </c>
      <c r="D465" t="s">
        <v>2245</v>
      </c>
      <c r="E465" t="s">
        <v>3297</v>
      </c>
      <c r="F465" t="s">
        <v>3298</v>
      </c>
      <c r="G465" t="s">
        <v>3299</v>
      </c>
      <c r="H465" t="s">
        <v>309</v>
      </c>
      <c r="I465" t="s">
        <v>2602</v>
      </c>
    </row>
    <row r="466" spans="1:9" x14ac:dyDescent="0.35">
      <c r="A466" t="s">
        <v>3257</v>
      </c>
      <c r="B466" t="s">
        <v>3300</v>
      </c>
      <c r="C466" t="s">
        <v>3301</v>
      </c>
      <c r="D466" t="s">
        <v>2245</v>
      </c>
      <c r="E466" t="s">
        <v>3302</v>
      </c>
      <c r="F466" t="s">
        <v>3303</v>
      </c>
      <c r="G466" t="s">
        <v>3304</v>
      </c>
      <c r="H466" t="s">
        <v>301</v>
      </c>
      <c r="I466" t="s">
        <v>2576</v>
      </c>
    </row>
    <row r="467" spans="1:9" x14ac:dyDescent="0.35">
      <c r="A467" t="s">
        <v>3257</v>
      </c>
      <c r="B467" t="s">
        <v>3305</v>
      </c>
      <c r="C467" t="s">
        <v>3306</v>
      </c>
      <c r="D467" t="s">
        <v>2245</v>
      </c>
      <c r="E467" t="s">
        <v>3307</v>
      </c>
      <c r="F467" t="s">
        <v>3308</v>
      </c>
      <c r="G467" t="s">
        <v>3309</v>
      </c>
      <c r="H467" t="s">
        <v>301</v>
      </c>
      <c r="I467" t="s">
        <v>3284</v>
      </c>
    </row>
    <row r="468" spans="1:9" x14ac:dyDescent="0.35">
      <c r="A468" t="s">
        <v>3257</v>
      </c>
      <c r="B468" t="s">
        <v>3310</v>
      </c>
      <c r="C468" t="s">
        <v>3311</v>
      </c>
      <c r="D468" t="s">
        <v>2245</v>
      </c>
      <c r="E468" t="s">
        <v>3312</v>
      </c>
      <c r="F468" t="s">
        <v>3313</v>
      </c>
      <c r="G468" t="s">
        <v>3314</v>
      </c>
      <c r="H468" t="s">
        <v>129</v>
      </c>
      <c r="I468" t="s">
        <v>2829</v>
      </c>
    </row>
    <row r="469" spans="1:9" x14ac:dyDescent="0.35">
      <c r="A469" t="s">
        <v>3257</v>
      </c>
      <c r="B469" t="s">
        <v>3315</v>
      </c>
      <c r="C469" t="s">
        <v>3316</v>
      </c>
      <c r="D469" t="s">
        <v>2245</v>
      </c>
      <c r="E469" t="s">
        <v>3317</v>
      </c>
      <c r="F469" t="s">
        <v>3318</v>
      </c>
      <c r="G469" t="s">
        <v>3319</v>
      </c>
      <c r="H469" t="s">
        <v>129</v>
      </c>
      <c r="I469" t="s">
        <v>2829</v>
      </c>
    </row>
    <row r="470" spans="1:9" x14ac:dyDescent="0.35">
      <c r="A470" t="s">
        <v>3320</v>
      </c>
      <c r="B470" t="s">
        <v>3321</v>
      </c>
      <c r="C470" t="s">
        <v>3322</v>
      </c>
      <c r="D470" t="s">
        <v>297</v>
      </c>
      <c r="E470" t="s">
        <v>3323</v>
      </c>
      <c r="F470" t="s">
        <v>3324</v>
      </c>
      <c r="G470" t="s">
        <v>3325</v>
      </c>
      <c r="H470" t="s">
        <v>307</v>
      </c>
      <c r="I470" t="s">
        <v>1598</v>
      </c>
    </row>
    <row r="471" spans="1:9" x14ac:dyDescent="0.35">
      <c r="A471" t="s">
        <v>3320</v>
      </c>
      <c r="B471" t="s">
        <v>3326</v>
      </c>
      <c r="C471" t="s">
        <v>3322</v>
      </c>
      <c r="D471" t="s">
        <v>297</v>
      </c>
      <c r="E471" t="s">
        <v>3323</v>
      </c>
      <c r="F471" t="s">
        <v>3324</v>
      </c>
      <c r="G471" t="s">
        <v>3327</v>
      </c>
      <c r="H471" t="s">
        <v>307</v>
      </c>
      <c r="I471" t="s">
        <v>3328</v>
      </c>
    </row>
    <row r="472" spans="1:9" x14ac:dyDescent="0.35">
      <c r="A472" t="s">
        <v>3320</v>
      </c>
      <c r="B472" t="s">
        <v>3329</v>
      </c>
      <c r="C472" t="s">
        <v>3322</v>
      </c>
      <c r="D472" t="s">
        <v>297</v>
      </c>
      <c r="E472" t="s">
        <v>3323</v>
      </c>
      <c r="F472" t="s">
        <v>3324</v>
      </c>
      <c r="G472" t="s">
        <v>3330</v>
      </c>
      <c r="H472" t="s">
        <v>301</v>
      </c>
      <c r="I472" t="s">
        <v>2537</v>
      </c>
    </row>
    <row r="473" spans="1:9" x14ac:dyDescent="0.35">
      <c r="A473" t="s">
        <v>3320</v>
      </c>
      <c r="B473" t="s">
        <v>3331</v>
      </c>
      <c r="C473" t="s">
        <v>3322</v>
      </c>
      <c r="D473" t="s">
        <v>297</v>
      </c>
      <c r="E473" t="s">
        <v>3323</v>
      </c>
      <c r="F473" t="s">
        <v>3324</v>
      </c>
      <c r="G473" t="s">
        <v>3332</v>
      </c>
      <c r="H473" t="s">
        <v>301</v>
      </c>
      <c r="I473" t="s">
        <v>2846</v>
      </c>
    </row>
    <row r="474" spans="1:9" x14ac:dyDescent="0.35">
      <c r="A474" t="s">
        <v>3320</v>
      </c>
      <c r="B474" t="s">
        <v>3333</v>
      </c>
      <c r="C474" t="s">
        <v>3322</v>
      </c>
      <c r="D474" t="s">
        <v>297</v>
      </c>
      <c r="E474" t="s">
        <v>3323</v>
      </c>
      <c r="F474" t="s">
        <v>3324</v>
      </c>
      <c r="G474" t="s">
        <v>3334</v>
      </c>
      <c r="H474" t="s">
        <v>307</v>
      </c>
      <c r="I474" t="s">
        <v>3335</v>
      </c>
    </row>
    <row r="475" spans="1:9" x14ac:dyDescent="0.35">
      <c r="A475" t="s">
        <v>3320</v>
      </c>
      <c r="B475" t="s">
        <v>3336</v>
      </c>
      <c r="C475" t="s">
        <v>3322</v>
      </c>
      <c r="D475" t="s">
        <v>297</v>
      </c>
      <c r="E475" t="s">
        <v>3323</v>
      </c>
      <c r="F475" t="s">
        <v>3324</v>
      </c>
      <c r="G475" t="s">
        <v>3337</v>
      </c>
      <c r="H475" t="s">
        <v>307</v>
      </c>
      <c r="I475" t="s">
        <v>1598</v>
      </c>
    </row>
    <row r="476" spans="1:9" x14ac:dyDescent="0.35">
      <c r="A476" t="s">
        <v>3320</v>
      </c>
      <c r="B476" t="s">
        <v>3338</v>
      </c>
      <c r="C476" t="s">
        <v>3322</v>
      </c>
      <c r="D476" t="s">
        <v>297</v>
      </c>
      <c r="E476" t="s">
        <v>3323</v>
      </c>
      <c r="F476" t="s">
        <v>3324</v>
      </c>
      <c r="G476" t="s">
        <v>3339</v>
      </c>
      <c r="H476" t="s">
        <v>301</v>
      </c>
      <c r="I476" t="s">
        <v>3340</v>
      </c>
    </row>
    <row r="477" spans="1:9" x14ac:dyDescent="0.35">
      <c r="A477" t="s">
        <v>3320</v>
      </c>
      <c r="B477" t="s">
        <v>3341</v>
      </c>
      <c r="C477" t="s">
        <v>3322</v>
      </c>
      <c r="D477" t="s">
        <v>297</v>
      </c>
      <c r="E477" t="s">
        <v>3323</v>
      </c>
      <c r="F477" t="s">
        <v>3324</v>
      </c>
      <c r="G477" t="s">
        <v>3342</v>
      </c>
      <c r="H477" t="s">
        <v>307</v>
      </c>
      <c r="I477" t="s">
        <v>1598</v>
      </c>
    </row>
    <row r="478" spans="1:9" x14ac:dyDescent="0.35">
      <c r="A478" t="s">
        <v>3320</v>
      </c>
      <c r="B478" t="s">
        <v>3343</v>
      </c>
      <c r="C478" t="s">
        <v>3322</v>
      </c>
      <c r="D478" t="s">
        <v>297</v>
      </c>
      <c r="E478" t="s">
        <v>3323</v>
      </c>
      <c r="F478" t="s">
        <v>3324</v>
      </c>
      <c r="G478" t="s">
        <v>3344</v>
      </c>
      <c r="H478" t="s">
        <v>307</v>
      </c>
      <c r="I478" t="s">
        <v>1598</v>
      </c>
    </row>
    <row r="479" spans="1:9" x14ac:dyDescent="0.35">
      <c r="A479" t="s">
        <v>3320</v>
      </c>
      <c r="B479" t="s">
        <v>3345</v>
      </c>
      <c r="C479" t="s">
        <v>3322</v>
      </c>
      <c r="D479" t="s">
        <v>297</v>
      </c>
      <c r="E479" t="s">
        <v>3323</v>
      </c>
      <c r="F479" t="s">
        <v>3324</v>
      </c>
      <c r="G479" t="s">
        <v>3346</v>
      </c>
      <c r="H479" t="s">
        <v>307</v>
      </c>
      <c r="I479" t="s">
        <v>3328</v>
      </c>
    </row>
    <row r="480" spans="1:9" x14ac:dyDescent="0.35">
      <c r="A480" t="s">
        <v>3320</v>
      </c>
      <c r="B480" t="s">
        <v>3347</v>
      </c>
      <c r="C480" t="s">
        <v>3322</v>
      </c>
      <c r="D480" t="s">
        <v>297</v>
      </c>
      <c r="E480" t="s">
        <v>3323</v>
      </c>
      <c r="F480" t="s">
        <v>3324</v>
      </c>
      <c r="G480" t="s">
        <v>3348</v>
      </c>
      <c r="H480" t="s">
        <v>307</v>
      </c>
      <c r="I480" t="s">
        <v>3328</v>
      </c>
    </row>
    <row r="481" spans="1:9" x14ac:dyDescent="0.35">
      <c r="A481" t="s">
        <v>3320</v>
      </c>
      <c r="B481" t="s">
        <v>3349</v>
      </c>
      <c r="C481" t="s">
        <v>3322</v>
      </c>
      <c r="D481" t="s">
        <v>297</v>
      </c>
      <c r="E481" t="s">
        <v>3323</v>
      </c>
      <c r="F481" t="s">
        <v>3324</v>
      </c>
      <c r="G481" t="s">
        <v>3350</v>
      </c>
      <c r="H481" t="s">
        <v>301</v>
      </c>
      <c r="I481" t="s">
        <v>3340</v>
      </c>
    </row>
    <row r="482" spans="1:9" x14ac:dyDescent="0.35">
      <c r="A482" t="s">
        <v>3320</v>
      </c>
      <c r="B482" t="s">
        <v>3351</v>
      </c>
      <c r="C482" t="s">
        <v>3322</v>
      </c>
      <c r="D482" t="s">
        <v>297</v>
      </c>
      <c r="E482" t="s">
        <v>3323</v>
      </c>
      <c r="F482" t="s">
        <v>3324</v>
      </c>
      <c r="G482" t="s">
        <v>3352</v>
      </c>
      <c r="H482" t="s">
        <v>301</v>
      </c>
      <c r="I482" t="s">
        <v>3340</v>
      </c>
    </row>
    <row r="483" spans="1:9" x14ac:dyDescent="0.35">
      <c r="A483" t="s">
        <v>3320</v>
      </c>
      <c r="B483" t="s">
        <v>3353</v>
      </c>
      <c r="C483" t="s">
        <v>3322</v>
      </c>
      <c r="D483" t="s">
        <v>297</v>
      </c>
      <c r="E483" t="s">
        <v>3323</v>
      </c>
      <c r="F483" t="s">
        <v>3324</v>
      </c>
      <c r="G483" t="s">
        <v>3354</v>
      </c>
      <c r="H483" t="s">
        <v>301</v>
      </c>
      <c r="I483" t="s">
        <v>2846</v>
      </c>
    </row>
    <row r="484" spans="1:9" x14ac:dyDescent="0.35">
      <c r="A484" t="s">
        <v>3320</v>
      </c>
      <c r="B484" t="s">
        <v>3355</v>
      </c>
      <c r="C484" t="s">
        <v>3322</v>
      </c>
      <c r="D484" t="s">
        <v>297</v>
      </c>
      <c r="E484" t="s">
        <v>3323</v>
      </c>
      <c r="F484" t="s">
        <v>3324</v>
      </c>
      <c r="G484" t="s">
        <v>3356</v>
      </c>
      <c r="H484" t="s">
        <v>307</v>
      </c>
      <c r="I484" t="s">
        <v>3328</v>
      </c>
    </row>
    <row r="485" spans="1:9" x14ac:dyDescent="0.35">
      <c r="A485" t="s">
        <v>3320</v>
      </c>
      <c r="B485" t="s">
        <v>3357</v>
      </c>
      <c r="C485" t="s">
        <v>3322</v>
      </c>
      <c r="D485" t="s">
        <v>297</v>
      </c>
      <c r="E485" t="s">
        <v>3323</v>
      </c>
      <c r="F485" t="s">
        <v>3324</v>
      </c>
      <c r="G485" t="s">
        <v>3358</v>
      </c>
      <c r="H485" t="s">
        <v>301</v>
      </c>
      <c r="I485" t="s">
        <v>2537</v>
      </c>
    </row>
    <row r="486" spans="1:9" x14ac:dyDescent="0.35">
      <c r="A486" t="s">
        <v>3320</v>
      </c>
      <c r="B486" t="s">
        <v>3359</v>
      </c>
      <c r="C486" t="s">
        <v>3322</v>
      </c>
      <c r="D486" t="s">
        <v>297</v>
      </c>
      <c r="E486" t="s">
        <v>3323</v>
      </c>
      <c r="F486" t="s">
        <v>3324</v>
      </c>
      <c r="G486" t="s">
        <v>3360</v>
      </c>
      <c r="H486" t="s">
        <v>307</v>
      </c>
      <c r="I486" t="s">
        <v>1598</v>
      </c>
    </row>
    <row r="487" spans="1:9" x14ac:dyDescent="0.35">
      <c r="A487" t="s">
        <v>3320</v>
      </c>
      <c r="B487" t="s">
        <v>3361</v>
      </c>
      <c r="C487" t="s">
        <v>3322</v>
      </c>
      <c r="D487" t="s">
        <v>297</v>
      </c>
      <c r="E487" t="s">
        <v>3323</v>
      </c>
      <c r="F487" t="s">
        <v>3324</v>
      </c>
      <c r="G487" t="s">
        <v>3362</v>
      </c>
      <c r="H487" t="s">
        <v>301</v>
      </c>
      <c r="I487" t="s">
        <v>3340</v>
      </c>
    </row>
    <row r="488" spans="1:9" x14ac:dyDescent="0.35">
      <c r="A488" t="s">
        <v>3320</v>
      </c>
      <c r="B488" t="s">
        <v>3363</v>
      </c>
      <c r="C488" t="s">
        <v>3322</v>
      </c>
      <c r="D488" t="s">
        <v>297</v>
      </c>
      <c r="E488" t="s">
        <v>3323</v>
      </c>
      <c r="F488" t="s">
        <v>3324</v>
      </c>
      <c r="G488" t="s">
        <v>3364</v>
      </c>
      <c r="H488" t="s">
        <v>301</v>
      </c>
      <c r="I488" t="s">
        <v>2846</v>
      </c>
    </row>
    <row r="489" spans="1:9" x14ac:dyDescent="0.35">
      <c r="A489" t="s">
        <v>3320</v>
      </c>
      <c r="B489" t="s">
        <v>3365</v>
      </c>
      <c r="C489" t="s">
        <v>3322</v>
      </c>
      <c r="D489" t="s">
        <v>297</v>
      </c>
      <c r="E489" t="s">
        <v>3323</v>
      </c>
      <c r="F489" t="s">
        <v>3324</v>
      </c>
      <c r="G489" t="s">
        <v>3366</v>
      </c>
      <c r="H489" t="s">
        <v>307</v>
      </c>
      <c r="I489" t="s">
        <v>2439</v>
      </c>
    </row>
    <row r="490" spans="1:9" x14ac:dyDescent="0.35">
      <c r="A490" t="s">
        <v>3320</v>
      </c>
      <c r="B490" t="s">
        <v>3367</v>
      </c>
      <c r="C490" t="s">
        <v>3322</v>
      </c>
      <c r="D490" t="s">
        <v>297</v>
      </c>
      <c r="E490" t="s">
        <v>3323</v>
      </c>
      <c r="F490" t="s">
        <v>3324</v>
      </c>
      <c r="G490" t="s">
        <v>3368</v>
      </c>
      <c r="H490" t="s">
        <v>307</v>
      </c>
      <c r="I490" t="s">
        <v>2439</v>
      </c>
    </row>
    <row r="491" spans="1:9" x14ac:dyDescent="0.35">
      <c r="A491" t="s">
        <v>3320</v>
      </c>
      <c r="B491" t="s">
        <v>3369</v>
      </c>
      <c r="C491" t="s">
        <v>3322</v>
      </c>
      <c r="D491" t="s">
        <v>297</v>
      </c>
      <c r="E491" t="s">
        <v>3323</v>
      </c>
      <c r="F491" t="s">
        <v>3324</v>
      </c>
      <c r="G491" t="s">
        <v>3370</v>
      </c>
      <c r="H491" t="s">
        <v>301</v>
      </c>
      <c r="I491" t="s">
        <v>3340</v>
      </c>
    </row>
    <row r="492" spans="1:9" x14ac:dyDescent="0.35">
      <c r="A492" t="s">
        <v>3320</v>
      </c>
      <c r="B492" t="s">
        <v>3371</v>
      </c>
      <c r="C492" t="s">
        <v>3322</v>
      </c>
      <c r="D492" t="s">
        <v>297</v>
      </c>
      <c r="E492" t="s">
        <v>3323</v>
      </c>
      <c r="F492" t="s">
        <v>3324</v>
      </c>
      <c r="G492" t="s">
        <v>3372</v>
      </c>
      <c r="H492" t="s">
        <v>307</v>
      </c>
      <c r="I492" t="s">
        <v>3335</v>
      </c>
    </row>
    <row r="493" spans="1:9" x14ac:dyDescent="0.35">
      <c r="A493" t="s">
        <v>3320</v>
      </c>
      <c r="B493" t="s">
        <v>3373</v>
      </c>
      <c r="C493" t="s">
        <v>3322</v>
      </c>
      <c r="D493" t="s">
        <v>297</v>
      </c>
      <c r="E493" t="s">
        <v>3323</v>
      </c>
      <c r="F493" t="s">
        <v>3324</v>
      </c>
      <c r="G493" t="s">
        <v>3374</v>
      </c>
      <c r="H493" t="s">
        <v>307</v>
      </c>
      <c r="I493" t="s">
        <v>3335</v>
      </c>
    </row>
    <row r="494" spans="1:9" x14ac:dyDescent="0.35">
      <c r="A494" t="s">
        <v>3320</v>
      </c>
      <c r="B494" t="s">
        <v>3375</v>
      </c>
      <c r="C494" t="s">
        <v>3322</v>
      </c>
      <c r="D494" t="s">
        <v>297</v>
      </c>
      <c r="E494" t="s">
        <v>3323</v>
      </c>
      <c r="F494" t="s">
        <v>3324</v>
      </c>
      <c r="G494" t="s">
        <v>3376</v>
      </c>
      <c r="H494" t="s">
        <v>307</v>
      </c>
      <c r="I494" t="s">
        <v>3328</v>
      </c>
    </row>
    <row r="495" spans="1:9" x14ac:dyDescent="0.35">
      <c r="A495" t="s">
        <v>3320</v>
      </c>
      <c r="B495" t="s">
        <v>3377</v>
      </c>
      <c r="C495" t="s">
        <v>3322</v>
      </c>
      <c r="D495" t="s">
        <v>297</v>
      </c>
      <c r="E495" t="s">
        <v>3323</v>
      </c>
      <c r="F495" t="s">
        <v>3324</v>
      </c>
      <c r="G495" t="s">
        <v>3378</v>
      </c>
      <c r="H495" t="s">
        <v>307</v>
      </c>
      <c r="I495" t="s">
        <v>3335</v>
      </c>
    </row>
    <row r="496" spans="1:9" x14ac:dyDescent="0.35">
      <c r="A496" t="s">
        <v>3320</v>
      </c>
      <c r="B496" t="s">
        <v>3379</v>
      </c>
      <c r="C496" t="s">
        <v>3322</v>
      </c>
      <c r="D496" t="s">
        <v>297</v>
      </c>
      <c r="E496" t="s">
        <v>3323</v>
      </c>
      <c r="F496" t="s">
        <v>3324</v>
      </c>
      <c r="G496" t="s">
        <v>3380</v>
      </c>
      <c r="H496" t="s">
        <v>307</v>
      </c>
      <c r="I496" t="s">
        <v>1598</v>
      </c>
    </row>
    <row r="497" spans="1:9" x14ac:dyDescent="0.35">
      <c r="A497" t="s">
        <v>3320</v>
      </c>
      <c r="B497" t="s">
        <v>3381</v>
      </c>
      <c r="C497" t="s">
        <v>3322</v>
      </c>
      <c r="D497" t="s">
        <v>297</v>
      </c>
      <c r="E497" t="s">
        <v>3323</v>
      </c>
      <c r="F497" t="s">
        <v>3324</v>
      </c>
      <c r="G497" t="s">
        <v>3382</v>
      </c>
      <c r="H497" t="s">
        <v>307</v>
      </c>
      <c r="I497" t="s">
        <v>1598</v>
      </c>
    </row>
    <row r="498" spans="1:9" x14ac:dyDescent="0.35">
      <c r="A498" t="s">
        <v>3320</v>
      </c>
      <c r="B498" t="s">
        <v>3383</v>
      </c>
      <c r="C498" t="s">
        <v>3322</v>
      </c>
      <c r="D498" t="s">
        <v>297</v>
      </c>
      <c r="E498" t="s">
        <v>3323</v>
      </c>
      <c r="F498" t="s">
        <v>3324</v>
      </c>
      <c r="G498" t="s">
        <v>3382</v>
      </c>
      <c r="H498" t="s">
        <v>307</v>
      </c>
      <c r="I498" t="s">
        <v>1598</v>
      </c>
    </row>
    <row r="499" spans="1:9" x14ac:dyDescent="0.35">
      <c r="A499" t="s">
        <v>3320</v>
      </c>
      <c r="B499" t="s">
        <v>3384</v>
      </c>
      <c r="C499" t="s">
        <v>3322</v>
      </c>
      <c r="D499" t="s">
        <v>297</v>
      </c>
      <c r="E499" t="s">
        <v>3323</v>
      </c>
      <c r="F499" t="s">
        <v>3324</v>
      </c>
      <c r="G499" t="s">
        <v>3346</v>
      </c>
      <c r="H499" t="s">
        <v>307</v>
      </c>
      <c r="I499" t="s">
        <v>3328</v>
      </c>
    </row>
    <row r="500" spans="1:9" x14ac:dyDescent="0.35">
      <c r="A500" t="s">
        <v>3320</v>
      </c>
      <c r="B500" t="s">
        <v>3385</v>
      </c>
      <c r="C500" t="s">
        <v>3322</v>
      </c>
      <c r="D500" t="s">
        <v>297</v>
      </c>
      <c r="E500" t="s">
        <v>3323</v>
      </c>
      <c r="F500" t="s">
        <v>3324</v>
      </c>
      <c r="G500" t="s">
        <v>3386</v>
      </c>
      <c r="H500" t="s">
        <v>301</v>
      </c>
      <c r="I500" t="s">
        <v>2846</v>
      </c>
    </row>
    <row r="501" spans="1:9" x14ac:dyDescent="0.35">
      <c r="A501" t="s">
        <v>3320</v>
      </c>
      <c r="B501" t="s">
        <v>3387</v>
      </c>
      <c r="C501" t="s">
        <v>3322</v>
      </c>
      <c r="D501" t="s">
        <v>297</v>
      </c>
      <c r="E501" t="s">
        <v>3323</v>
      </c>
      <c r="F501" t="s">
        <v>3324</v>
      </c>
      <c r="G501" t="s">
        <v>3388</v>
      </c>
      <c r="H501" t="s">
        <v>301</v>
      </c>
      <c r="I501" t="s">
        <v>3284</v>
      </c>
    </row>
    <row r="502" spans="1:9" x14ac:dyDescent="0.35">
      <c r="A502" t="s">
        <v>3320</v>
      </c>
      <c r="B502" t="s">
        <v>3389</v>
      </c>
      <c r="C502" t="s">
        <v>3322</v>
      </c>
      <c r="D502" t="s">
        <v>297</v>
      </c>
      <c r="E502" t="s">
        <v>3323</v>
      </c>
      <c r="F502" t="s">
        <v>3324</v>
      </c>
      <c r="G502" t="s">
        <v>3390</v>
      </c>
      <c r="H502" t="s">
        <v>301</v>
      </c>
      <c r="I502" t="s">
        <v>2537</v>
      </c>
    </row>
    <row r="503" spans="1:9" x14ac:dyDescent="0.35">
      <c r="A503" t="s">
        <v>3320</v>
      </c>
      <c r="B503" t="s">
        <v>3391</v>
      </c>
      <c r="C503" t="s">
        <v>3322</v>
      </c>
      <c r="D503" t="s">
        <v>297</v>
      </c>
      <c r="E503" t="s">
        <v>3323</v>
      </c>
      <c r="F503" t="s">
        <v>3324</v>
      </c>
      <c r="G503" t="s">
        <v>3392</v>
      </c>
      <c r="H503" t="s">
        <v>307</v>
      </c>
      <c r="I503" t="s">
        <v>1598</v>
      </c>
    </row>
    <row r="504" spans="1:9" x14ac:dyDescent="0.35">
      <c r="A504" t="s">
        <v>3320</v>
      </c>
      <c r="B504" t="s">
        <v>3393</v>
      </c>
      <c r="C504" t="s">
        <v>3322</v>
      </c>
      <c r="D504" t="s">
        <v>297</v>
      </c>
      <c r="E504" t="s">
        <v>3323</v>
      </c>
      <c r="F504" t="s">
        <v>3324</v>
      </c>
      <c r="G504" t="s">
        <v>3394</v>
      </c>
      <c r="H504" t="s">
        <v>307</v>
      </c>
      <c r="I504" t="s">
        <v>3335</v>
      </c>
    </row>
    <row r="505" spans="1:9" x14ac:dyDescent="0.35">
      <c r="A505" t="s">
        <v>3320</v>
      </c>
      <c r="B505" t="s">
        <v>3395</v>
      </c>
      <c r="C505" t="s">
        <v>3322</v>
      </c>
      <c r="D505" t="s">
        <v>297</v>
      </c>
      <c r="E505" t="s">
        <v>3323</v>
      </c>
      <c r="F505" t="s">
        <v>3324</v>
      </c>
      <c r="G505" t="s">
        <v>3396</v>
      </c>
      <c r="H505" t="s">
        <v>307</v>
      </c>
      <c r="I505" t="s">
        <v>1598</v>
      </c>
    </row>
    <row r="506" spans="1:9" x14ac:dyDescent="0.35">
      <c r="A506" t="s">
        <v>3320</v>
      </c>
      <c r="B506" t="s">
        <v>3397</v>
      </c>
      <c r="C506" t="s">
        <v>3322</v>
      </c>
      <c r="D506" t="s">
        <v>3398</v>
      </c>
      <c r="E506" t="s">
        <v>3323</v>
      </c>
      <c r="F506" t="s">
        <v>3324</v>
      </c>
      <c r="G506" t="s">
        <v>3399</v>
      </c>
      <c r="H506" t="s">
        <v>307</v>
      </c>
      <c r="I506" t="s">
        <v>1598</v>
      </c>
    </row>
    <row r="507" spans="1:9" x14ac:dyDescent="0.35">
      <c r="A507" t="s">
        <v>3320</v>
      </c>
      <c r="B507" t="s">
        <v>3400</v>
      </c>
      <c r="C507" t="s">
        <v>3401</v>
      </c>
      <c r="D507" t="s">
        <v>2245</v>
      </c>
      <c r="E507" t="s">
        <v>3402</v>
      </c>
      <c r="F507" t="s">
        <v>3403</v>
      </c>
      <c r="G507" t="s">
        <v>3404</v>
      </c>
      <c r="H507" t="s">
        <v>301</v>
      </c>
      <c r="I507" t="s">
        <v>2846</v>
      </c>
    </row>
    <row r="508" spans="1:9" x14ac:dyDescent="0.35">
      <c r="A508" t="s">
        <v>3320</v>
      </c>
      <c r="B508" t="s">
        <v>3405</v>
      </c>
      <c r="C508" t="s">
        <v>3322</v>
      </c>
      <c r="D508" t="s">
        <v>297</v>
      </c>
      <c r="E508" t="s">
        <v>3323</v>
      </c>
      <c r="F508" t="s">
        <v>3324</v>
      </c>
      <c r="G508" t="s">
        <v>3406</v>
      </c>
      <c r="H508" t="s">
        <v>307</v>
      </c>
      <c r="I508" t="s">
        <v>3328</v>
      </c>
    </row>
    <row r="509" spans="1:9" x14ac:dyDescent="0.35">
      <c r="A509" t="s">
        <v>3320</v>
      </c>
      <c r="B509" t="s">
        <v>3407</v>
      </c>
      <c r="C509" t="s">
        <v>3322</v>
      </c>
      <c r="D509" t="s">
        <v>297</v>
      </c>
      <c r="E509" t="s">
        <v>3323</v>
      </c>
      <c r="F509" t="s">
        <v>3324</v>
      </c>
      <c r="G509" t="s">
        <v>3408</v>
      </c>
      <c r="H509" t="s">
        <v>307</v>
      </c>
      <c r="I509" t="s">
        <v>3328</v>
      </c>
    </row>
    <row r="510" spans="1:9" x14ac:dyDescent="0.35">
      <c r="A510" t="s">
        <v>3320</v>
      </c>
      <c r="B510" t="s">
        <v>3409</v>
      </c>
      <c r="C510" t="s">
        <v>3322</v>
      </c>
      <c r="D510" t="s">
        <v>297</v>
      </c>
      <c r="E510" t="s">
        <v>3323</v>
      </c>
      <c r="F510" t="s">
        <v>3324</v>
      </c>
      <c r="G510" t="s">
        <v>3410</v>
      </c>
      <c r="H510" t="s">
        <v>307</v>
      </c>
      <c r="I510" t="s">
        <v>2439</v>
      </c>
    </row>
    <row r="511" spans="1:9" x14ac:dyDescent="0.35">
      <c r="A511" t="s">
        <v>3320</v>
      </c>
      <c r="B511" t="s">
        <v>3411</v>
      </c>
      <c r="C511" t="s">
        <v>3322</v>
      </c>
      <c r="D511" t="s">
        <v>297</v>
      </c>
      <c r="E511" t="s">
        <v>3323</v>
      </c>
      <c r="F511" t="s">
        <v>3324</v>
      </c>
      <c r="G511" t="s">
        <v>3412</v>
      </c>
      <c r="H511" t="s">
        <v>307</v>
      </c>
      <c r="I511" t="s">
        <v>3328</v>
      </c>
    </row>
    <row r="512" spans="1:9" x14ac:dyDescent="0.35">
      <c r="A512" t="s">
        <v>3413</v>
      </c>
      <c r="B512" t="s">
        <v>3414</v>
      </c>
      <c r="C512" t="s">
        <v>3415</v>
      </c>
      <c r="D512" t="s">
        <v>2036</v>
      </c>
      <c r="E512" t="s">
        <v>3416</v>
      </c>
      <c r="F512" t="s">
        <v>3417</v>
      </c>
      <c r="G512" t="s">
        <v>3418</v>
      </c>
      <c r="H512" t="s">
        <v>129</v>
      </c>
      <c r="I512" t="s">
        <v>3419</v>
      </c>
    </row>
    <row r="513" spans="1:9" x14ac:dyDescent="0.35">
      <c r="A513" t="s">
        <v>3413</v>
      </c>
      <c r="B513" t="s">
        <v>3420</v>
      </c>
      <c r="C513" t="s">
        <v>3415</v>
      </c>
      <c r="D513" t="s">
        <v>297</v>
      </c>
      <c r="E513" t="s">
        <v>3416</v>
      </c>
      <c r="F513" t="s">
        <v>3417</v>
      </c>
      <c r="G513" t="s">
        <v>3421</v>
      </c>
      <c r="H513" t="s">
        <v>129</v>
      </c>
      <c r="I513" t="s">
        <v>3422</v>
      </c>
    </row>
    <row r="514" spans="1:9" x14ac:dyDescent="0.35">
      <c r="A514" t="s">
        <v>3413</v>
      </c>
      <c r="B514" t="s">
        <v>3423</v>
      </c>
      <c r="C514" t="s">
        <v>3415</v>
      </c>
      <c r="D514" t="s">
        <v>297</v>
      </c>
      <c r="E514" t="s">
        <v>3424</v>
      </c>
      <c r="F514" t="s">
        <v>3417</v>
      </c>
      <c r="G514" t="s">
        <v>3425</v>
      </c>
      <c r="H514" t="s">
        <v>129</v>
      </c>
      <c r="I514" t="s">
        <v>3419</v>
      </c>
    </row>
    <row r="515" spans="1:9" x14ac:dyDescent="0.35">
      <c r="A515" t="s">
        <v>3413</v>
      </c>
      <c r="B515" t="s">
        <v>3426</v>
      </c>
      <c r="C515" t="s">
        <v>3415</v>
      </c>
      <c r="D515" t="s">
        <v>3168</v>
      </c>
      <c r="E515" t="s">
        <v>3416</v>
      </c>
      <c r="F515" t="s">
        <v>3417</v>
      </c>
      <c r="G515" t="s">
        <v>3427</v>
      </c>
      <c r="H515" t="s">
        <v>129</v>
      </c>
      <c r="I515" t="s">
        <v>1755</v>
      </c>
    </row>
    <row r="516" spans="1:9" x14ac:dyDescent="0.35">
      <c r="A516" t="s">
        <v>3413</v>
      </c>
      <c r="B516" t="s">
        <v>3428</v>
      </c>
      <c r="C516" t="s">
        <v>3415</v>
      </c>
      <c r="D516" t="s">
        <v>3168</v>
      </c>
      <c r="E516" t="s">
        <v>3416</v>
      </c>
      <c r="F516" t="s">
        <v>3417</v>
      </c>
      <c r="G516" t="s">
        <v>3429</v>
      </c>
      <c r="H516" t="s">
        <v>129</v>
      </c>
      <c r="I516" t="s">
        <v>3430</v>
      </c>
    </row>
    <row r="517" spans="1:9" x14ac:dyDescent="0.35">
      <c r="A517" t="s">
        <v>3413</v>
      </c>
      <c r="B517" t="s">
        <v>3075</v>
      </c>
      <c r="C517" t="s">
        <v>3415</v>
      </c>
      <c r="D517" t="s">
        <v>3168</v>
      </c>
      <c r="E517" t="s">
        <v>3416</v>
      </c>
      <c r="F517" t="s">
        <v>3417</v>
      </c>
      <c r="G517" t="s">
        <v>3431</v>
      </c>
      <c r="H517" t="s">
        <v>129</v>
      </c>
      <c r="I517" t="s">
        <v>3430</v>
      </c>
    </row>
    <row r="518" spans="1:9" x14ac:dyDescent="0.35">
      <c r="A518" t="s">
        <v>3413</v>
      </c>
      <c r="B518" t="s">
        <v>3432</v>
      </c>
      <c r="C518" t="s">
        <v>3415</v>
      </c>
      <c r="D518" t="s">
        <v>3168</v>
      </c>
      <c r="E518" t="s">
        <v>3416</v>
      </c>
      <c r="F518" t="s">
        <v>3417</v>
      </c>
      <c r="G518" t="s">
        <v>3433</v>
      </c>
      <c r="H518" t="s">
        <v>129</v>
      </c>
      <c r="I518" t="s">
        <v>2643</v>
      </c>
    </row>
    <row r="519" spans="1:9" x14ac:dyDescent="0.35">
      <c r="A519" t="s">
        <v>3413</v>
      </c>
      <c r="B519" t="s">
        <v>3434</v>
      </c>
      <c r="C519" t="s">
        <v>3415</v>
      </c>
      <c r="D519" t="s">
        <v>3168</v>
      </c>
      <c r="E519" t="s">
        <v>3416</v>
      </c>
      <c r="F519" t="s">
        <v>3417</v>
      </c>
      <c r="G519" t="s">
        <v>3435</v>
      </c>
      <c r="H519" t="s">
        <v>129</v>
      </c>
      <c r="I519" t="s">
        <v>1638</v>
      </c>
    </row>
    <row r="520" spans="1:9" x14ac:dyDescent="0.35">
      <c r="A520" t="s">
        <v>3413</v>
      </c>
      <c r="B520" t="s">
        <v>3436</v>
      </c>
      <c r="C520" t="s">
        <v>3415</v>
      </c>
      <c r="D520" t="s">
        <v>3437</v>
      </c>
      <c r="E520" t="s">
        <v>3416</v>
      </c>
      <c r="F520" t="s">
        <v>3417</v>
      </c>
      <c r="G520" t="s">
        <v>3438</v>
      </c>
      <c r="H520" t="s">
        <v>129</v>
      </c>
      <c r="I520" t="s">
        <v>3422</v>
      </c>
    </row>
    <row r="521" spans="1:9" x14ac:dyDescent="0.35">
      <c r="A521" t="s">
        <v>3413</v>
      </c>
      <c r="B521" t="s">
        <v>3439</v>
      </c>
      <c r="C521" t="s">
        <v>3415</v>
      </c>
      <c r="D521" t="s">
        <v>3168</v>
      </c>
      <c r="E521" t="s">
        <v>3416</v>
      </c>
      <c r="F521" t="s">
        <v>3417</v>
      </c>
      <c r="G521" t="s">
        <v>3440</v>
      </c>
      <c r="H521" t="s">
        <v>129</v>
      </c>
      <c r="I521" t="s">
        <v>3422</v>
      </c>
    </row>
    <row r="522" spans="1:9" x14ac:dyDescent="0.35">
      <c r="A522" t="s">
        <v>3413</v>
      </c>
      <c r="B522" t="s">
        <v>3441</v>
      </c>
      <c r="C522" t="s">
        <v>3415</v>
      </c>
      <c r="D522" t="s">
        <v>3168</v>
      </c>
      <c r="E522" t="s">
        <v>3416</v>
      </c>
      <c r="F522" t="s">
        <v>3417</v>
      </c>
      <c r="G522" t="s">
        <v>3442</v>
      </c>
      <c r="H522" t="s">
        <v>129</v>
      </c>
      <c r="I522" t="s">
        <v>1755</v>
      </c>
    </row>
    <row r="523" spans="1:9" x14ac:dyDescent="0.35">
      <c r="A523" t="s">
        <v>3413</v>
      </c>
      <c r="B523" t="s">
        <v>3443</v>
      </c>
      <c r="C523" t="s">
        <v>3415</v>
      </c>
      <c r="D523" t="s">
        <v>3168</v>
      </c>
      <c r="E523" t="s">
        <v>3416</v>
      </c>
      <c r="F523" t="s">
        <v>3417</v>
      </c>
      <c r="G523" t="s">
        <v>3444</v>
      </c>
      <c r="H523" t="s">
        <v>129</v>
      </c>
      <c r="I523" t="s">
        <v>3419</v>
      </c>
    </row>
    <row r="524" spans="1:9" x14ac:dyDescent="0.35">
      <c r="A524" t="s">
        <v>3413</v>
      </c>
      <c r="B524" t="s">
        <v>3445</v>
      </c>
      <c r="C524" t="s">
        <v>3415</v>
      </c>
      <c r="D524" t="s">
        <v>3168</v>
      </c>
      <c r="E524" t="s">
        <v>3416</v>
      </c>
      <c r="F524" t="s">
        <v>3417</v>
      </c>
      <c r="G524" t="s">
        <v>3446</v>
      </c>
      <c r="H524" t="s">
        <v>129</v>
      </c>
      <c r="I524" t="s">
        <v>1755</v>
      </c>
    </row>
    <row r="525" spans="1:9" x14ac:dyDescent="0.35">
      <c r="A525" t="s">
        <v>3413</v>
      </c>
      <c r="B525" t="s">
        <v>3123</v>
      </c>
      <c r="C525" t="s">
        <v>3415</v>
      </c>
      <c r="D525" t="s">
        <v>3168</v>
      </c>
      <c r="E525" t="s">
        <v>3416</v>
      </c>
      <c r="F525" t="s">
        <v>3417</v>
      </c>
      <c r="G525" t="s">
        <v>3447</v>
      </c>
      <c r="H525" t="s">
        <v>129</v>
      </c>
      <c r="I525" t="s">
        <v>1755</v>
      </c>
    </row>
    <row r="526" spans="1:9" x14ac:dyDescent="0.35">
      <c r="A526" t="s">
        <v>3448</v>
      </c>
      <c r="B526" t="s">
        <v>3449</v>
      </c>
      <c r="C526" t="s">
        <v>3450</v>
      </c>
      <c r="D526" t="s">
        <v>2245</v>
      </c>
      <c r="E526" t="s">
        <v>3451</v>
      </c>
      <c r="F526" t="s">
        <v>3452</v>
      </c>
      <c r="G526" t="s">
        <v>3453</v>
      </c>
      <c r="H526" t="s">
        <v>129</v>
      </c>
      <c r="I526" t="s">
        <v>1635</v>
      </c>
    </row>
    <row r="527" spans="1:9" x14ac:dyDescent="0.35">
      <c r="A527" t="s">
        <v>3448</v>
      </c>
      <c r="B527" t="s">
        <v>3454</v>
      </c>
      <c r="C527" t="s">
        <v>3455</v>
      </c>
      <c r="D527" t="s">
        <v>2245</v>
      </c>
      <c r="E527" t="s">
        <v>3456</v>
      </c>
      <c r="F527" t="s">
        <v>3457</v>
      </c>
      <c r="G527" t="s">
        <v>3458</v>
      </c>
      <c r="H527" t="s">
        <v>636</v>
      </c>
      <c r="I527" t="s">
        <v>2758</v>
      </c>
    </row>
    <row r="528" spans="1:9" x14ac:dyDescent="0.35">
      <c r="A528" t="s">
        <v>3448</v>
      </c>
      <c r="B528" t="s">
        <v>3459</v>
      </c>
      <c r="C528" t="s">
        <v>3460</v>
      </c>
      <c r="D528" t="s">
        <v>2245</v>
      </c>
      <c r="E528" t="s">
        <v>3461</v>
      </c>
      <c r="F528" t="s">
        <v>3462</v>
      </c>
      <c r="G528" t="s">
        <v>3463</v>
      </c>
      <c r="H528" t="s">
        <v>129</v>
      </c>
      <c r="I528" t="s">
        <v>1606</v>
      </c>
    </row>
    <row r="529" spans="1:9" x14ac:dyDescent="0.35">
      <c r="A529" t="s">
        <v>3448</v>
      </c>
      <c r="B529" t="s">
        <v>3464</v>
      </c>
      <c r="C529" t="s">
        <v>3465</v>
      </c>
      <c r="D529" t="s">
        <v>2245</v>
      </c>
      <c r="E529" t="s">
        <v>3466</v>
      </c>
      <c r="F529" t="s">
        <v>3467</v>
      </c>
      <c r="G529" t="s">
        <v>3468</v>
      </c>
      <c r="H529" t="s">
        <v>129</v>
      </c>
      <c r="I529" t="s">
        <v>2267</v>
      </c>
    </row>
    <row r="530" spans="1:9" x14ac:dyDescent="0.35">
      <c r="A530" t="s">
        <v>3448</v>
      </c>
      <c r="B530" t="s">
        <v>3469</v>
      </c>
      <c r="C530" t="s">
        <v>3470</v>
      </c>
      <c r="D530" t="s">
        <v>2245</v>
      </c>
      <c r="E530" t="s">
        <v>3471</v>
      </c>
      <c r="F530" t="s">
        <v>3472</v>
      </c>
      <c r="G530" t="s">
        <v>3473</v>
      </c>
      <c r="H530" t="s">
        <v>129</v>
      </c>
      <c r="I530" t="s">
        <v>2643</v>
      </c>
    </row>
    <row r="531" spans="1:9" x14ac:dyDescent="0.35">
      <c r="A531" t="s">
        <v>3448</v>
      </c>
      <c r="B531" t="s">
        <v>3474</v>
      </c>
      <c r="C531" t="s">
        <v>3475</v>
      </c>
      <c r="D531" t="s">
        <v>2245</v>
      </c>
      <c r="E531" t="s">
        <v>3476</v>
      </c>
      <c r="F531" t="s">
        <v>3477</v>
      </c>
      <c r="G531" t="s">
        <v>3478</v>
      </c>
      <c r="H531" t="s">
        <v>129</v>
      </c>
      <c r="I531" t="s">
        <v>3479</v>
      </c>
    </row>
    <row r="532" spans="1:9" x14ac:dyDescent="0.35">
      <c r="A532" t="s">
        <v>3448</v>
      </c>
      <c r="B532" t="s">
        <v>3480</v>
      </c>
      <c r="C532" t="s">
        <v>3481</v>
      </c>
      <c r="D532" t="s">
        <v>2245</v>
      </c>
      <c r="E532" t="s">
        <v>3482</v>
      </c>
      <c r="F532" t="s">
        <v>3483</v>
      </c>
      <c r="G532" t="s">
        <v>3484</v>
      </c>
      <c r="H532" t="s">
        <v>636</v>
      </c>
      <c r="I532" t="s">
        <v>2758</v>
      </c>
    </row>
    <row r="533" spans="1:9" x14ac:dyDescent="0.35">
      <c r="A533" t="s">
        <v>3448</v>
      </c>
      <c r="B533" t="s">
        <v>1045</v>
      </c>
      <c r="C533" t="s">
        <v>3485</v>
      </c>
      <c r="D533" t="s">
        <v>3486</v>
      </c>
      <c r="E533" t="s">
        <v>3487</v>
      </c>
      <c r="F533" t="s">
        <v>3488</v>
      </c>
      <c r="G533" t="s">
        <v>3489</v>
      </c>
      <c r="H533" t="s">
        <v>129</v>
      </c>
      <c r="I533" t="s">
        <v>3422</v>
      </c>
    </row>
    <row r="534" spans="1:9" x14ac:dyDescent="0.35">
      <c r="A534" t="s">
        <v>3448</v>
      </c>
      <c r="B534" t="s">
        <v>3490</v>
      </c>
      <c r="C534" t="s">
        <v>3491</v>
      </c>
      <c r="D534" t="s">
        <v>3486</v>
      </c>
      <c r="E534" t="s">
        <v>3492</v>
      </c>
      <c r="F534" t="s">
        <v>3493</v>
      </c>
      <c r="G534" t="s">
        <v>3494</v>
      </c>
      <c r="H534" t="s">
        <v>129</v>
      </c>
      <c r="I534" t="s">
        <v>1638</v>
      </c>
    </row>
    <row r="535" spans="1:9" x14ac:dyDescent="0.35">
      <c r="A535" t="s">
        <v>3448</v>
      </c>
      <c r="B535" t="s">
        <v>3495</v>
      </c>
      <c r="C535" t="s">
        <v>3496</v>
      </c>
      <c r="D535" t="s">
        <v>2245</v>
      </c>
      <c r="E535" t="s">
        <v>3497</v>
      </c>
      <c r="F535" t="s">
        <v>3498</v>
      </c>
      <c r="G535" t="s">
        <v>3499</v>
      </c>
      <c r="H535" t="s">
        <v>129</v>
      </c>
      <c r="I535" t="s">
        <v>1613</v>
      </c>
    </row>
    <row r="536" spans="1:9" x14ac:dyDescent="0.35">
      <c r="A536" t="s">
        <v>3448</v>
      </c>
      <c r="B536" t="s">
        <v>3500</v>
      </c>
      <c r="C536" t="s">
        <v>3501</v>
      </c>
      <c r="D536" t="s">
        <v>2245</v>
      </c>
      <c r="E536" t="s">
        <v>3502</v>
      </c>
      <c r="F536" t="s">
        <v>3503</v>
      </c>
      <c r="G536" t="s">
        <v>3504</v>
      </c>
      <c r="H536" t="s">
        <v>129</v>
      </c>
      <c r="I536" t="s">
        <v>1638</v>
      </c>
    </row>
    <row r="537" spans="1:9" x14ac:dyDescent="0.35">
      <c r="A537" t="s">
        <v>3448</v>
      </c>
      <c r="B537" t="s">
        <v>1007</v>
      </c>
      <c r="C537" t="s">
        <v>3505</v>
      </c>
      <c r="D537" t="s">
        <v>2245</v>
      </c>
      <c r="E537" t="s">
        <v>3506</v>
      </c>
      <c r="F537" t="s">
        <v>3507</v>
      </c>
      <c r="G537" t="s">
        <v>3508</v>
      </c>
      <c r="H537" t="s">
        <v>129</v>
      </c>
      <c r="I537" t="s">
        <v>2946</v>
      </c>
    </row>
    <row r="538" spans="1:9" x14ac:dyDescent="0.35">
      <c r="A538" t="s">
        <v>3448</v>
      </c>
      <c r="B538" t="s">
        <v>3509</v>
      </c>
      <c r="C538" t="s">
        <v>3510</v>
      </c>
      <c r="D538" t="s">
        <v>2245</v>
      </c>
      <c r="E538" t="s">
        <v>3511</v>
      </c>
      <c r="F538" t="s">
        <v>3512</v>
      </c>
      <c r="G538" t="s">
        <v>3513</v>
      </c>
      <c r="H538" t="s">
        <v>129</v>
      </c>
      <c r="I538" t="s">
        <v>3479</v>
      </c>
    </row>
    <row r="539" spans="1:9" x14ac:dyDescent="0.35">
      <c r="A539" t="s">
        <v>3448</v>
      </c>
      <c r="B539" t="s">
        <v>3514</v>
      </c>
      <c r="C539" t="s">
        <v>3515</v>
      </c>
      <c r="D539" t="s">
        <v>3486</v>
      </c>
      <c r="E539" t="s">
        <v>3516</v>
      </c>
      <c r="F539" t="s">
        <v>3517</v>
      </c>
      <c r="G539" t="s">
        <v>3518</v>
      </c>
      <c r="H539" t="s">
        <v>129</v>
      </c>
      <c r="I539" t="s">
        <v>3519</v>
      </c>
    </row>
    <row r="540" spans="1:9" x14ac:dyDescent="0.35">
      <c r="A540" t="s">
        <v>3448</v>
      </c>
      <c r="B540" t="s">
        <v>1109</v>
      </c>
      <c r="C540" t="s">
        <v>3520</v>
      </c>
      <c r="D540" t="s">
        <v>3521</v>
      </c>
      <c r="E540" t="s">
        <v>3522</v>
      </c>
      <c r="F540" t="s">
        <v>3523</v>
      </c>
      <c r="G540" t="s">
        <v>3524</v>
      </c>
      <c r="H540" t="s">
        <v>129</v>
      </c>
      <c r="I540" t="s">
        <v>2261</v>
      </c>
    </row>
    <row r="541" spans="1:9" x14ac:dyDescent="0.35">
      <c r="A541" t="s">
        <v>3448</v>
      </c>
      <c r="B541" t="s">
        <v>3525</v>
      </c>
      <c r="C541" t="s">
        <v>3526</v>
      </c>
      <c r="D541" t="s">
        <v>2245</v>
      </c>
      <c r="E541" t="s">
        <v>3527</v>
      </c>
      <c r="F541" t="s">
        <v>3528</v>
      </c>
      <c r="G541" t="s">
        <v>3529</v>
      </c>
      <c r="H541" t="s">
        <v>129</v>
      </c>
      <c r="I541" t="s">
        <v>1759</v>
      </c>
    </row>
    <row r="542" spans="1:9" x14ac:dyDescent="0.35">
      <c r="A542" t="s">
        <v>3448</v>
      </c>
      <c r="B542" t="s">
        <v>3530</v>
      </c>
      <c r="C542" t="s">
        <v>3531</v>
      </c>
      <c r="D542" t="s">
        <v>2245</v>
      </c>
      <c r="E542" t="s">
        <v>3532</v>
      </c>
      <c r="F542" t="s">
        <v>3533</v>
      </c>
      <c r="G542" t="s">
        <v>3534</v>
      </c>
      <c r="H542" t="s">
        <v>129</v>
      </c>
      <c r="I542" t="s">
        <v>1613</v>
      </c>
    </row>
    <row r="543" spans="1:9" x14ac:dyDescent="0.35">
      <c r="A543" t="s">
        <v>3535</v>
      </c>
      <c r="B543" t="s">
        <v>3536</v>
      </c>
      <c r="C543" t="s">
        <v>3537</v>
      </c>
      <c r="D543" t="s">
        <v>3538</v>
      </c>
      <c r="E543" t="s">
        <v>3539</v>
      </c>
      <c r="F543" t="s">
        <v>3540</v>
      </c>
      <c r="G543" t="s">
        <v>3541</v>
      </c>
      <c r="H543" t="s">
        <v>34</v>
      </c>
      <c r="I543" t="s">
        <v>3542</v>
      </c>
    </row>
    <row r="544" spans="1:9" x14ac:dyDescent="0.35">
      <c r="A544" t="s">
        <v>3543</v>
      </c>
      <c r="B544" t="s">
        <v>3544</v>
      </c>
      <c r="C544" t="s">
        <v>3545</v>
      </c>
      <c r="D544" t="s">
        <v>1041</v>
      </c>
      <c r="E544" t="s">
        <v>3546</v>
      </c>
      <c r="F544" t="s">
        <v>3547</v>
      </c>
      <c r="G544" t="s">
        <v>3548</v>
      </c>
      <c r="H544" t="s">
        <v>34</v>
      </c>
      <c r="I544" t="s">
        <v>3542</v>
      </c>
    </row>
    <row r="545" spans="1:9" x14ac:dyDescent="0.35">
      <c r="A545" t="s">
        <v>3543</v>
      </c>
      <c r="B545" t="s">
        <v>3549</v>
      </c>
      <c r="C545" t="s">
        <v>3550</v>
      </c>
      <c r="D545" t="s">
        <v>1041</v>
      </c>
      <c r="E545" t="s">
        <v>3551</v>
      </c>
      <c r="F545" t="s">
        <v>3552</v>
      </c>
      <c r="G545" t="s">
        <v>3553</v>
      </c>
      <c r="H545" t="s">
        <v>34</v>
      </c>
      <c r="I545" t="s">
        <v>3542</v>
      </c>
    </row>
    <row r="546" spans="1:9" x14ac:dyDescent="0.35">
      <c r="A546" t="s">
        <v>3543</v>
      </c>
      <c r="B546" t="s">
        <v>3554</v>
      </c>
      <c r="C546" t="s">
        <v>3555</v>
      </c>
      <c r="D546" t="s">
        <v>1041</v>
      </c>
      <c r="E546" t="s">
        <v>3556</v>
      </c>
      <c r="F546" t="s">
        <v>3557</v>
      </c>
      <c r="G546" t="s">
        <v>3558</v>
      </c>
      <c r="H546" t="s">
        <v>34</v>
      </c>
      <c r="I546" t="s">
        <v>3542</v>
      </c>
    </row>
    <row r="547" spans="1:9" x14ac:dyDescent="0.35">
      <c r="A547" t="s">
        <v>3559</v>
      </c>
      <c r="B547" t="s">
        <v>3560</v>
      </c>
      <c r="C547" t="s">
        <v>3561</v>
      </c>
      <c r="D547" t="s">
        <v>2593</v>
      </c>
      <c r="E547" t="s">
        <v>3562</v>
      </c>
      <c r="F547" t="s">
        <v>3563</v>
      </c>
      <c r="G547" t="s">
        <v>3564</v>
      </c>
      <c r="H547" t="s">
        <v>1180</v>
      </c>
      <c r="I547" t="s">
        <v>3565</v>
      </c>
    </row>
    <row r="548" spans="1:9" x14ac:dyDescent="0.35">
      <c r="A548" t="s">
        <v>3559</v>
      </c>
      <c r="B548" t="s">
        <v>3071</v>
      </c>
      <c r="C548" t="s">
        <v>3566</v>
      </c>
      <c r="D548" t="s">
        <v>2593</v>
      </c>
      <c r="E548" t="s">
        <v>3567</v>
      </c>
      <c r="F548" t="s">
        <v>3568</v>
      </c>
      <c r="G548" t="s">
        <v>3569</v>
      </c>
      <c r="H548" t="s">
        <v>1180</v>
      </c>
      <c r="I548" t="s">
        <v>3570</v>
      </c>
    </row>
    <row r="549" spans="1:9" x14ac:dyDescent="0.35">
      <c r="A549" t="s">
        <v>3559</v>
      </c>
      <c r="B549" t="s">
        <v>3571</v>
      </c>
      <c r="C549" t="s">
        <v>3572</v>
      </c>
      <c r="D549" t="s">
        <v>2593</v>
      </c>
      <c r="E549" t="s">
        <v>3573</v>
      </c>
      <c r="F549" t="s">
        <v>3574</v>
      </c>
      <c r="G549" t="s">
        <v>3575</v>
      </c>
      <c r="H549" t="s">
        <v>1180</v>
      </c>
      <c r="I549" t="s">
        <v>3576</v>
      </c>
    </row>
    <row r="550" spans="1:9" x14ac:dyDescent="0.35">
      <c r="A550" t="s">
        <v>3577</v>
      </c>
      <c r="B550" t="s">
        <v>3578</v>
      </c>
      <c r="C550" t="s">
        <v>3579</v>
      </c>
      <c r="D550" t="s">
        <v>230</v>
      </c>
      <c r="E550" t="s">
        <v>3580</v>
      </c>
      <c r="F550" t="s">
        <v>3581</v>
      </c>
      <c r="G550" t="s">
        <v>3582</v>
      </c>
      <c r="H550" t="s">
        <v>3583</v>
      </c>
      <c r="I550" t="s">
        <v>3584</v>
      </c>
    </row>
    <row r="551" spans="1:9" x14ac:dyDescent="0.35">
      <c r="A551" t="s">
        <v>3577</v>
      </c>
      <c r="B551" t="s">
        <v>3585</v>
      </c>
      <c r="C551" t="s">
        <v>3579</v>
      </c>
      <c r="D551" t="s">
        <v>230</v>
      </c>
      <c r="E551" t="s">
        <v>3580</v>
      </c>
      <c r="F551" t="s">
        <v>3581</v>
      </c>
      <c r="G551" t="s">
        <v>3586</v>
      </c>
      <c r="H551" t="s">
        <v>3583</v>
      </c>
      <c r="I551" t="s">
        <v>3584</v>
      </c>
    </row>
    <row r="552" spans="1:9" x14ac:dyDescent="0.35">
      <c r="A552" t="s">
        <v>3577</v>
      </c>
      <c r="B552" t="s">
        <v>3587</v>
      </c>
      <c r="C552" t="s">
        <v>3579</v>
      </c>
      <c r="D552" t="s">
        <v>230</v>
      </c>
      <c r="E552" t="s">
        <v>3580</v>
      </c>
      <c r="F552" t="s">
        <v>3581</v>
      </c>
      <c r="G552" t="s">
        <v>3586</v>
      </c>
      <c r="H552" t="s">
        <v>3588</v>
      </c>
      <c r="I552" t="s">
        <v>3584</v>
      </c>
    </row>
    <row r="553" spans="1:9" x14ac:dyDescent="0.35">
      <c r="A553" t="s">
        <v>3577</v>
      </c>
      <c r="B553" t="s">
        <v>3589</v>
      </c>
      <c r="C553" t="s">
        <v>3590</v>
      </c>
      <c r="D553" t="s">
        <v>3591</v>
      </c>
      <c r="E553" t="s">
        <v>3592</v>
      </c>
      <c r="F553" t="s">
        <v>3593</v>
      </c>
      <c r="G553" t="s">
        <v>3594</v>
      </c>
      <c r="H553" t="s">
        <v>3595</v>
      </c>
      <c r="I553" t="s">
        <v>3596</v>
      </c>
    </row>
    <row r="554" spans="1:9" x14ac:dyDescent="0.35">
      <c r="A554" t="s">
        <v>3597</v>
      </c>
      <c r="B554" t="s">
        <v>3598</v>
      </c>
      <c r="C554" t="s">
        <v>3599</v>
      </c>
      <c r="D554" t="s">
        <v>3600</v>
      </c>
      <c r="E554" t="s">
        <v>3601</v>
      </c>
      <c r="F554" t="s">
        <v>3602</v>
      </c>
      <c r="G554" t="s">
        <v>3603</v>
      </c>
      <c r="H554" t="s">
        <v>129</v>
      </c>
      <c r="I554" t="s">
        <v>3604</v>
      </c>
    </row>
    <row r="555" spans="1:9" x14ac:dyDescent="0.35">
      <c r="A555" t="s">
        <v>3597</v>
      </c>
      <c r="B555" t="s">
        <v>3605</v>
      </c>
      <c r="C555" t="s">
        <v>3599</v>
      </c>
      <c r="D555" t="s">
        <v>3606</v>
      </c>
      <c r="E555" t="s">
        <v>3601</v>
      </c>
      <c r="F555" t="s">
        <v>3602</v>
      </c>
      <c r="G555" t="s">
        <v>3607</v>
      </c>
      <c r="H555" t="s">
        <v>129</v>
      </c>
      <c r="I555" t="s">
        <v>3604</v>
      </c>
    </row>
    <row r="556" spans="1:9" x14ac:dyDescent="0.35">
      <c r="A556" t="s">
        <v>3597</v>
      </c>
      <c r="B556" t="s">
        <v>3608</v>
      </c>
      <c r="C556" t="s">
        <v>3599</v>
      </c>
      <c r="D556" t="s">
        <v>3606</v>
      </c>
      <c r="E556" t="s">
        <v>3601</v>
      </c>
      <c r="F556" t="s">
        <v>3602</v>
      </c>
      <c r="G556" t="s">
        <v>3607</v>
      </c>
      <c r="H556" t="s">
        <v>129</v>
      </c>
      <c r="I556" t="s">
        <v>3604</v>
      </c>
    </row>
    <row r="557" spans="1:9" x14ac:dyDescent="0.35">
      <c r="A557" t="s">
        <v>3597</v>
      </c>
      <c r="B557" t="s">
        <v>3609</v>
      </c>
      <c r="C557" t="s">
        <v>3599</v>
      </c>
      <c r="D557" t="s">
        <v>3600</v>
      </c>
      <c r="E557" t="s">
        <v>3601</v>
      </c>
      <c r="F557" t="s">
        <v>3602</v>
      </c>
      <c r="G557" t="s">
        <v>3610</v>
      </c>
      <c r="H557" t="s">
        <v>129</v>
      </c>
      <c r="I557" t="s">
        <v>3604</v>
      </c>
    </row>
    <row r="558" spans="1:9" x14ac:dyDescent="0.35">
      <c r="A558" t="s">
        <v>3611</v>
      </c>
      <c r="B558" t="s">
        <v>3612</v>
      </c>
      <c r="C558" t="s">
        <v>3613</v>
      </c>
      <c r="D558" t="s">
        <v>2245</v>
      </c>
      <c r="E558" t="s">
        <v>3614</v>
      </c>
      <c r="F558" t="s">
        <v>3615</v>
      </c>
      <c r="G558" t="s">
        <v>3616</v>
      </c>
      <c r="H558" t="s">
        <v>129</v>
      </c>
      <c r="I558" t="s">
        <v>1603</v>
      </c>
    </row>
    <row r="559" spans="1:9" x14ac:dyDescent="0.35">
      <c r="A559" t="s">
        <v>3611</v>
      </c>
      <c r="B559" t="s">
        <v>3617</v>
      </c>
      <c r="C559" t="s">
        <v>3618</v>
      </c>
      <c r="D559" t="s">
        <v>3619</v>
      </c>
      <c r="E559" t="s">
        <v>3620</v>
      </c>
      <c r="F559" t="s">
        <v>3621</v>
      </c>
      <c r="G559" t="s">
        <v>3622</v>
      </c>
      <c r="H559" t="s">
        <v>129</v>
      </c>
      <c r="I559" t="s">
        <v>1603</v>
      </c>
    </row>
    <row r="560" spans="1:9" x14ac:dyDescent="0.35">
      <c r="A560" t="s">
        <v>3611</v>
      </c>
      <c r="B560" t="s">
        <v>3623</v>
      </c>
      <c r="C560" t="s">
        <v>3624</v>
      </c>
      <c r="D560" t="s">
        <v>3625</v>
      </c>
      <c r="E560" t="s">
        <v>3626</v>
      </c>
      <c r="F560" t="s">
        <v>3627</v>
      </c>
      <c r="G560" t="s">
        <v>3628</v>
      </c>
      <c r="H560" t="s">
        <v>129</v>
      </c>
      <c r="I560" t="s">
        <v>3629</v>
      </c>
    </row>
    <row r="561" spans="1:9" x14ac:dyDescent="0.35">
      <c r="A561" t="s">
        <v>3611</v>
      </c>
      <c r="B561" t="s">
        <v>3630</v>
      </c>
      <c r="C561" t="s">
        <v>3618</v>
      </c>
      <c r="D561" t="s">
        <v>3631</v>
      </c>
      <c r="E561" t="s">
        <v>3620</v>
      </c>
      <c r="F561" t="s">
        <v>3621</v>
      </c>
      <c r="G561" t="s">
        <v>3632</v>
      </c>
      <c r="H561" t="s">
        <v>129</v>
      </c>
      <c r="I561" t="s">
        <v>1759</v>
      </c>
    </row>
    <row r="562" spans="1:9" x14ac:dyDescent="0.35">
      <c r="A562" t="s">
        <v>3611</v>
      </c>
      <c r="B562" t="s">
        <v>3633</v>
      </c>
      <c r="C562" t="s">
        <v>3618</v>
      </c>
      <c r="D562" t="s">
        <v>3631</v>
      </c>
      <c r="E562" t="s">
        <v>3634</v>
      </c>
      <c r="F562" t="s">
        <v>3621</v>
      </c>
      <c r="G562" t="s">
        <v>3635</v>
      </c>
      <c r="H562" t="s">
        <v>129</v>
      </c>
      <c r="I562" t="s">
        <v>3629</v>
      </c>
    </row>
    <row r="563" spans="1:9" x14ac:dyDescent="0.35">
      <c r="A563" t="s">
        <v>3611</v>
      </c>
      <c r="B563" t="s">
        <v>3636</v>
      </c>
      <c r="C563" t="s">
        <v>3637</v>
      </c>
      <c r="D563" t="s">
        <v>2245</v>
      </c>
      <c r="E563" t="s">
        <v>3638</v>
      </c>
      <c r="F563" t="s">
        <v>3639</v>
      </c>
      <c r="G563" t="s">
        <v>3640</v>
      </c>
      <c r="H563" t="s">
        <v>129</v>
      </c>
      <c r="I563" t="s">
        <v>1603</v>
      </c>
    </row>
    <row r="564" spans="1:9" x14ac:dyDescent="0.35">
      <c r="A564" t="s">
        <v>3611</v>
      </c>
      <c r="B564" t="s">
        <v>3641</v>
      </c>
      <c r="C564" t="s">
        <v>3642</v>
      </c>
      <c r="D564" t="s">
        <v>2245</v>
      </c>
      <c r="E564" t="s">
        <v>3643</v>
      </c>
      <c r="F564" t="s">
        <v>3644</v>
      </c>
      <c r="G564" t="s">
        <v>3645</v>
      </c>
      <c r="H564" t="s">
        <v>129</v>
      </c>
      <c r="I564" t="s">
        <v>1603</v>
      </c>
    </row>
    <row r="565" spans="1:9" x14ac:dyDescent="0.35">
      <c r="A565" t="s">
        <v>3611</v>
      </c>
      <c r="B565" t="s">
        <v>3646</v>
      </c>
      <c r="C565" t="s">
        <v>3647</v>
      </c>
      <c r="D565" t="s">
        <v>2245</v>
      </c>
      <c r="E565" t="s">
        <v>3648</v>
      </c>
      <c r="F565" t="s">
        <v>3649</v>
      </c>
      <c r="G565" t="s">
        <v>3650</v>
      </c>
      <c r="H565" t="s">
        <v>129</v>
      </c>
      <c r="I565" t="s">
        <v>3629</v>
      </c>
    </row>
    <row r="566" spans="1:9" x14ac:dyDescent="0.35">
      <c r="A566" t="s">
        <v>3611</v>
      </c>
      <c r="B566" t="s">
        <v>3651</v>
      </c>
      <c r="C566" t="s">
        <v>3652</v>
      </c>
      <c r="D566" t="s">
        <v>2245</v>
      </c>
      <c r="E566" t="s">
        <v>3653</v>
      </c>
      <c r="F566" t="s">
        <v>3654</v>
      </c>
      <c r="G566" t="s">
        <v>3655</v>
      </c>
      <c r="H566" t="s">
        <v>129</v>
      </c>
      <c r="I566" t="s">
        <v>3629</v>
      </c>
    </row>
    <row r="567" spans="1:9" x14ac:dyDescent="0.35">
      <c r="A567" t="s">
        <v>3611</v>
      </c>
      <c r="B567" t="s">
        <v>3656</v>
      </c>
      <c r="C567" t="s">
        <v>3657</v>
      </c>
      <c r="D567" t="s">
        <v>2245</v>
      </c>
      <c r="E567" t="s">
        <v>3658</v>
      </c>
      <c r="F567" t="s">
        <v>3659</v>
      </c>
      <c r="G567" t="s">
        <v>3660</v>
      </c>
      <c r="H567" t="s">
        <v>129</v>
      </c>
      <c r="I567" t="s">
        <v>1603</v>
      </c>
    </row>
    <row r="568" spans="1:9" x14ac:dyDescent="0.35">
      <c r="A568" t="s">
        <v>3611</v>
      </c>
      <c r="B568" t="s">
        <v>3661</v>
      </c>
      <c r="C568" t="s">
        <v>3662</v>
      </c>
      <c r="D568" t="s">
        <v>2245</v>
      </c>
      <c r="E568" t="s">
        <v>3663</v>
      </c>
      <c r="F568" t="s">
        <v>3664</v>
      </c>
      <c r="G568" t="s">
        <v>3665</v>
      </c>
      <c r="H568" t="s">
        <v>129</v>
      </c>
      <c r="I568" t="s">
        <v>3629</v>
      </c>
    </row>
    <row r="569" spans="1:9" x14ac:dyDescent="0.35">
      <c r="A569" t="s">
        <v>3611</v>
      </c>
      <c r="B569" t="s">
        <v>3666</v>
      </c>
      <c r="C569" t="s">
        <v>3667</v>
      </c>
      <c r="D569" t="s">
        <v>2245</v>
      </c>
      <c r="E569" t="s">
        <v>3668</v>
      </c>
      <c r="F569" t="s">
        <v>3669</v>
      </c>
      <c r="G569" t="s">
        <v>3670</v>
      </c>
      <c r="H569" t="s">
        <v>129</v>
      </c>
      <c r="I569" t="s">
        <v>1759</v>
      </c>
    </row>
    <row r="570" spans="1:9" x14ac:dyDescent="0.35">
      <c r="A570" t="s">
        <v>3611</v>
      </c>
      <c r="B570" t="s">
        <v>3671</v>
      </c>
      <c r="C570" t="s">
        <v>3672</v>
      </c>
      <c r="D570" t="s">
        <v>2245</v>
      </c>
      <c r="E570" t="s">
        <v>3673</v>
      </c>
      <c r="F570" t="s">
        <v>3674</v>
      </c>
      <c r="G570" t="s">
        <v>3675</v>
      </c>
      <c r="H570" t="s">
        <v>129</v>
      </c>
      <c r="I570" t="s">
        <v>1603</v>
      </c>
    </row>
    <row r="571" spans="1:9" x14ac:dyDescent="0.35">
      <c r="A571" t="s">
        <v>3611</v>
      </c>
      <c r="B571" t="s">
        <v>3676</v>
      </c>
      <c r="C571" t="s">
        <v>3677</v>
      </c>
      <c r="D571" t="s">
        <v>2245</v>
      </c>
      <c r="E571" t="s">
        <v>3678</v>
      </c>
      <c r="F571" t="s">
        <v>3679</v>
      </c>
      <c r="G571" t="s">
        <v>3680</v>
      </c>
      <c r="H571" t="s">
        <v>129</v>
      </c>
      <c r="I571" t="s">
        <v>1603</v>
      </c>
    </row>
    <row r="572" spans="1:9" x14ac:dyDescent="0.35">
      <c r="A572" t="s">
        <v>3611</v>
      </c>
      <c r="B572" t="s">
        <v>3681</v>
      </c>
      <c r="C572" t="s">
        <v>3682</v>
      </c>
      <c r="D572" t="s">
        <v>2245</v>
      </c>
      <c r="E572" t="s">
        <v>3683</v>
      </c>
      <c r="F572" t="s">
        <v>3684</v>
      </c>
      <c r="G572" t="s">
        <v>3685</v>
      </c>
      <c r="H572" t="s">
        <v>129</v>
      </c>
      <c r="I572" t="s">
        <v>3629</v>
      </c>
    </row>
    <row r="573" spans="1:9" x14ac:dyDescent="0.35">
      <c r="A573" t="s">
        <v>3611</v>
      </c>
      <c r="B573" t="s">
        <v>3686</v>
      </c>
      <c r="C573" t="s">
        <v>3687</v>
      </c>
      <c r="D573" t="s">
        <v>2245</v>
      </c>
      <c r="E573" t="s">
        <v>3688</v>
      </c>
      <c r="F573" t="s">
        <v>3689</v>
      </c>
      <c r="G573" t="s">
        <v>3690</v>
      </c>
      <c r="H573" t="s">
        <v>129</v>
      </c>
      <c r="I573" t="s">
        <v>1603</v>
      </c>
    </row>
    <row r="574" spans="1:9" x14ac:dyDescent="0.35">
      <c r="A574" t="s">
        <v>3611</v>
      </c>
      <c r="B574" t="s">
        <v>3691</v>
      </c>
      <c r="C574" t="s">
        <v>3692</v>
      </c>
      <c r="D574" t="s">
        <v>2245</v>
      </c>
      <c r="E574" t="s">
        <v>3693</v>
      </c>
      <c r="F574" t="s">
        <v>3694</v>
      </c>
      <c r="G574" t="s">
        <v>3695</v>
      </c>
      <c r="H574" t="s">
        <v>129</v>
      </c>
      <c r="I574" t="s">
        <v>1603</v>
      </c>
    </row>
    <row r="575" spans="1:9" x14ac:dyDescent="0.35">
      <c r="A575" t="s">
        <v>3696</v>
      </c>
      <c r="B575" t="s">
        <v>3697</v>
      </c>
      <c r="C575" t="s">
        <v>3698</v>
      </c>
      <c r="D575" t="s">
        <v>1810</v>
      </c>
      <c r="E575" t="s">
        <v>3699</v>
      </c>
      <c r="F575" t="s">
        <v>3700</v>
      </c>
      <c r="G575" t="s">
        <v>3701</v>
      </c>
      <c r="H575" t="s">
        <v>424</v>
      </c>
      <c r="I575" t="s">
        <v>2837</v>
      </c>
    </row>
    <row r="576" spans="1:9" x14ac:dyDescent="0.35">
      <c r="A576" t="s">
        <v>3702</v>
      </c>
      <c r="B576" t="s">
        <v>3703</v>
      </c>
      <c r="C576" t="s">
        <v>3704</v>
      </c>
      <c r="D576" t="s">
        <v>1013</v>
      </c>
      <c r="E576" t="s">
        <v>3705</v>
      </c>
      <c r="F576" t="s">
        <v>3706</v>
      </c>
      <c r="G576" t="s">
        <v>3707</v>
      </c>
      <c r="H576" t="s">
        <v>3708</v>
      </c>
      <c r="I576" t="s">
        <v>3709</v>
      </c>
    </row>
    <row r="577" spans="1:9" x14ac:dyDescent="0.35">
      <c r="A577" t="s">
        <v>3702</v>
      </c>
      <c r="B577" t="s">
        <v>1044</v>
      </c>
      <c r="C577" t="s">
        <v>3704</v>
      </c>
      <c r="D577" t="s">
        <v>1013</v>
      </c>
      <c r="E577" t="s">
        <v>3705</v>
      </c>
      <c r="F577" t="s">
        <v>3706</v>
      </c>
      <c r="G577" t="s">
        <v>3710</v>
      </c>
      <c r="H577" t="s">
        <v>330</v>
      </c>
      <c r="I577" t="s">
        <v>2896</v>
      </c>
    </row>
    <row r="578" spans="1:9" x14ac:dyDescent="0.35">
      <c r="A578" t="s">
        <v>3702</v>
      </c>
      <c r="B578" t="s">
        <v>3711</v>
      </c>
      <c r="C578" t="s">
        <v>3704</v>
      </c>
      <c r="D578" t="s">
        <v>1013</v>
      </c>
      <c r="E578" t="s">
        <v>3705</v>
      </c>
      <c r="F578" t="s">
        <v>3706</v>
      </c>
      <c r="G578" t="s">
        <v>3712</v>
      </c>
      <c r="H578" t="s">
        <v>3708</v>
      </c>
      <c r="I578" t="s">
        <v>3709</v>
      </c>
    </row>
    <row r="579" spans="1:9" x14ac:dyDescent="0.35">
      <c r="A579" t="s">
        <v>3702</v>
      </c>
      <c r="B579" t="s">
        <v>3713</v>
      </c>
      <c r="C579" t="s">
        <v>3704</v>
      </c>
      <c r="D579" t="s">
        <v>1013</v>
      </c>
      <c r="E579" t="s">
        <v>3705</v>
      </c>
      <c r="F579" t="s">
        <v>3706</v>
      </c>
      <c r="G579" t="s">
        <v>3714</v>
      </c>
      <c r="H579" t="s">
        <v>3708</v>
      </c>
      <c r="I579" t="s">
        <v>3709</v>
      </c>
    </row>
    <row r="580" spans="1:9" x14ac:dyDescent="0.35">
      <c r="A580" t="s">
        <v>3715</v>
      </c>
      <c r="B580" t="s">
        <v>3716</v>
      </c>
      <c r="C580" t="s">
        <v>3717</v>
      </c>
      <c r="D580" t="s">
        <v>3718</v>
      </c>
      <c r="E580" t="s">
        <v>3719</v>
      </c>
      <c r="F580" t="s">
        <v>3720</v>
      </c>
      <c r="G580" t="s">
        <v>3721</v>
      </c>
      <c r="H580" t="s">
        <v>199</v>
      </c>
      <c r="I580" t="s">
        <v>3722</v>
      </c>
    </row>
    <row r="581" spans="1:9" x14ac:dyDescent="0.35">
      <c r="A581" t="s">
        <v>3715</v>
      </c>
      <c r="B581" t="s">
        <v>3723</v>
      </c>
      <c r="C581" t="s">
        <v>3724</v>
      </c>
      <c r="D581" t="s">
        <v>3718</v>
      </c>
      <c r="E581" t="s">
        <v>3719</v>
      </c>
      <c r="F581" t="s">
        <v>3720</v>
      </c>
      <c r="G581" t="s">
        <v>3725</v>
      </c>
      <c r="H581" t="s">
        <v>199</v>
      </c>
      <c r="I581" t="s">
        <v>3722</v>
      </c>
    </row>
    <row r="582" spans="1:9" x14ac:dyDescent="0.35">
      <c r="A582" t="s">
        <v>3715</v>
      </c>
      <c r="B582" t="s">
        <v>3726</v>
      </c>
      <c r="C582" t="s">
        <v>3724</v>
      </c>
      <c r="D582" t="s">
        <v>3718</v>
      </c>
      <c r="E582" t="s">
        <v>3719</v>
      </c>
      <c r="F582" t="s">
        <v>3720</v>
      </c>
      <c r="G582" t="s">
        <v>3727</v>
      </c>
      <c r="H582" t="s">
        <v>199</v>
      </c>
      <c r="I582" t="s">
        <v>3722</v>
      </c>
    </row>
    <row r="583" spans="1:9" x14ac:dyDescent="0.35">
      <c r="A583" t="s">
        <v>3715</v>
      </c>
      <c r="B583" t="s">
        <v>3728</v>
      </c>
      <c r="C583" t="s">
        <v>3724</v>
      </c>
      <c r="D583" t="s">
        <v>3718</v>
      </c>
      <c r="E583" t="s">
        <v>3719</v>
      </c>
      <c r="F583" t="s">
        <v>3720</v>
      </c>
      <c r="G583" t="s">
        <v>3729</v>
      </c>
      <c r="H583" t="s">
        <v>199</v>
      </c>
      <c r="I583" t="s">
        <v>3722</v>
      </c>
    </row>
    <row r="584" spans="1:9" x14ac:dyDescent="0.35">
      <c r="A584" t="s">
        <v>3715</v>
      </c>
      <c r="B584" t="s">
        <v>3730</v>
      </c>
      <c r="C584" t="s">
        <v>3724</v>
      </c>
      <c r="D584" t="s">
        <v>3718</v>
      </c>
      <c r="E584" t="s">
        <v>3719</v>
      </c>
      <c r="F584" t="s">
        <v>3720</v>
      </c>
      <c r="G584" t="s">
        <v>3731</v>
      </c>
      <c r="H584" t="s">
        <v>199</v>
      </c>
      <c r="I584" t="s">
        <v>3722</v>
      </c>
    </row>
    <row r="585" spans="1:9" x14ac:dyDescent="0.35">
      <c r="A585" t="s">
        <v>3715</v>
      </c>
      <c r="B585" t="s">
        <v>3732</v>
      </c>
      <c r="C585" t="s">
        <v>3724</v>
      </c>
      <c r="D585" t="s">
        <v>3718</v>
      </c>
      <c r="E585" t="s">
        <v>3719</v>
      </c>
      <c r="F585" t="s">
        <v>3733</v>
      </c>
      <c r="G585" t="s">
        <v>3734</v>
      </c>
      <c r="H585" t="s">
        <v>199</v>
      </c>
      <c r="I585" t="s">
        <v>3722</v>
      </c>
    </row>
    <row r="586" spans="1:9" x14ac:dyDescent="0.35">
      <c r="A586" t="s">
        <v>3735</v>
      </c>
      <c r="B586" t="s">
        <v>3736</v>
      </c>
      <c r="C586" t="s">
        <v>3737</v>
      </c>
      <c r="D586" t="s">
        <v>2584</v>
      </c>
      <c r="E586" t="s">
        <v>3738</v>
      </c>
      <c r="F586" t="s">
        <v>3739</v>
      </c>
      <c r="G586" t="s">
        <v>3740</v>
      </c>
      <c r="H586" t="s">
        <v>404</v>
      </c>
      <c r="I586" t="s">
        <v>3741</v>
      </c>
    </row>
    <row r="587" spans="1:9" x14ac:dyDescent="0.35">
      <c r="A587" t="s">
        <v>3735</v>
      </c>
      <c r="B587" t="s">
        <v>3742</v>
      </c>
      <c r="C587" t="s">
        <v>3737</v>
      </c>
      <c r="D587" t="s">
        <v>2584</v>
      </c>
      <c r="E587" t="s">
        <v>3738</v>
      </c>
      <c r="F587" t="s">
        <v>3739</v>
      </c>
      <c r="G587" t="s">
        <v>3743</v>
      </c>
      <c r="H587" t="s">
        <v>404</v>
      </c>
      <c r="I587" t="s">
        <v>3741</v>
      </c>
    </row>
    <row r="588" spans="1:9" x14ac:dyDescent="0.35">
      <c r="A588" t="s">
        <v>3744</v>
      </c>
      <c r="B588" t="s">
        <v>3745</v>
      </c>
      <c r="C588" t="s">
        <v>3746</v>
      </c>
      <c r="D588" t="s">
        <v>3747</v>
      </c>
      <c r="E588" t="s">
        <v>3748</v>
      </c>
      <c r="F588" t="s">
        <v>3749</v>
      </c>
      <c r="G588" t="s">
        <v>3750</v>
      </c>
      <c r="H588" t="s">
        <v>119</v>
      </c>
      <c r="I588" t="s">
        <v>3751</v>
      </c>
    </row>
    <row r="589" spans="1:9" x14ac:dyDescent="0.35">
      <c r="A589" t="s">
        <v>3744</v>
      </c>
      <c r="B589" t="s">
        <v>3752</v>
      </c>
      <c r="C589" t="s">
        <v>3753</v>
      </c>
      <c r="D589" t="s">
        <v>2245</v>
      </c>
      <c r="E589" t="s">
        <v>3754</v>
      </c>
      <c r="F589" t="s">
        <v>3755</v>
      </c>
      <c r="G589" t="s">
        <v>3756</v>
      </c>
      <c r="H589" t="s">
        <v>119</v>
      </c>
      <c r="I589" t="s">
        <v>3751</v>
      </c>
    </row>
    <row r="590" spans="1:9" x14ac:dyDescent="0.35">
      <c r="A590" t="s">
        <v>3744</v>
      </c>
      <c r="B590" t="s">
        <v>3757</v>
      </c>
      <c r="C590" t="s">
        <v>3746</v>
      </c>
      <c r="D590" t="s">
        <v>3747</v>
      </c>
      <c r="E590" t="s">
        <v>3748</v>
      </c>
      <c r="F590" t="s">
        <v>3758</v>
      </c>
      <c r="G590" t="s">
        <v>3759</v>
      </c>
      <c r="H590" t="s">
        <v>119</v>
      </c>
      <c r="I590" t="s">
        <v>3751</v>
      </c>
    </row>
    <row r="591" spans="1:9" x14ac:dyDescent="0.35">
      <c r="A591" t="s">
        <v>3760</v>
      </c>
      <c r="B591" t="s">
        <v>3761</v>
      </c>
      <c r="C591" t="s">
        <v>3762</v>
      </c>
      <c r="D591" t="s">
        <v>1013</v>
      </c>
      <c r="E591" t="s">
        <v>3763</v>
      </c>
      <c r="F591" t="s">
        <v>3764</v>
      </c>
      <c r="G591" t="s">
        <v>3765</v>
      </c>
      <c r="H591" t="s">
        <v>205</v>
      </c>
      <c r="I591" t="s">
        <v>3766</v>
      </c>
    </row>
    <row r="592" spans="1:9" x14ac:dyDescent="0.35">
      <c r="A592" t="s">
        <v>3767</v>
      </c>
      <c r="B592" t="s">
        <v>3767</v>
      </c>
      <c r="C592" t="s">
        <v>3768</v>
      </c>
      <c r="D592" t="s">
        <v>3769</v>
      </c>
      <c r="E592" t="s">
        <v>3770</v>
      </c>
      <c r="F592" t="s">
        <v>3771</v>
      </c>
      <c r="G592" t="s">
        <v>3772</v>
      </c>
      <c r="H592" t="s">
        <v>129</v>
      </c>
      <c r="I592" t="s">
        <v>3196</v>
      </c>
    </row>
    <row r="593" spans="1:9" x14ac:dyDescent="0.35">
      <c r="A593" t="s">
        <v>3773</v>
      </c>
      <c r="B593" t="s">
        <v>3774</v>
      </c>
      <c r="C593" t="s">
        <v>3775</v>
      </c>
      <c r="D593" t="s">
        <v>3769</v>
      </c>
      <c r="E593" t="s">
        <v>3776</v>
      </c>
      <c r="F593" t="s">
        <v>3777</v>
      </c>
      <c r="G593" t="s">
        <v>3778</v>
      </c>
      <c r="H593" t="s">
        <v>129</v>
      </c>
      <c r="I593" t="s">
        <v>3779</v>
      </c>
    </row>
    <row r="594" spans="1:9" x14ac:dyDescent="0.35">
      <c r="A594" t="s">
        <v>3773</v>
      </c>
      <c r="B594" t="s">
        <v>3780</v>
      </c>
      <c r="C594" t="s">
        <v>3781</v>
      </c>
      <c r="D594" t="s">
        <v>3782</v>
      </c>
      <c r="E594" t="s">
        <v>3783</v>
      </c>
      <c r="F594" t="s">
        <v>3784</v>
      </c>
      <c r="G594" t="s">
        <v>3785</v>
      </c>
      <c r="H594" t="s">
        <v>404</v>
      </c>
      <c r="I594" t="s">
        <v>3786</v>
      </c>
    </row>
    <row r="595" spans="1:9" x14ac:dyDescent="0.35">
      <c r="A595" t="s">
        <v>3773</v>
      </c>
      <c r="B595" t="s">
        <v>3787</v>
      </c>
      <c r="C595" t="s">
        <v>3781</v>
      </c>
      <c r="D595" t="s">
        <v>3782</v>
      </c>
      <c r="E595" t="s">
        <v>3783</v>
      </c>
      <c r="F595" t="s">
        <v>3784</v>
      </c>
      <c r="G595" t="s">
        <v>3788</v>
      </c>
      <c r="H595" t="s">
        <v>129</v>
      </c>
      <c r="I595" t="s">
        <v>2249</v>
      </c>
    </row>
    <row r="596" spans="1:9" x14ac:dyDescent="0.35">
      <c r="A596" t="s">
        <v>3773</v>
      </c>
      <c r="B596" t="s">
        <v>3789</v>
      </c>
      <c r="C596" t="s">
        <v>3775</v>
      </c>
      <c r="D596" t="s">
        <v>3769</v>
      </c>
      <c r="E596" t="s">
        <v>3776</v>
      </c>
      <c r="F596" t="s">
        <v>3777</v>
      </c>
      <c r="G596" t="s">
        <v>3790</v>
      </c>
      <c r="H596" t="s">
        <v>404</v>
      </c>
      <c r="I596" t="s">
        <v>3791</v>
      </c>
    </row>
    <row r="597" spans="1:9" x14ac:dyDescent="0.35">
      <c r="A597" t="s">
        <v>3773</v>
      </c>
      <c r="B597" t="s">
        <v>3792</v>
      </c>
      <c r="C597" t="s">
        <v>3775</v>
      </c>
      <c r="D597" t="s">
        <v>3769</v>
      </c>
      <c r="E597" t="s">
        <v>3776</v>
      </c>
      <c r="F597" t="s">
        <v>3777</v>
      </c>
      <c r="G597" t="s">
        <v>3793</v>
      </c>
      <c r="H597" t="s">
        <v>403</v>
      </c>
      <c r="I597" t="s">
        <v>3794</v>
      </c>
    </row>
    <row r="598" spans="1:9" x14ac:dyDescent="0.35">
      <c r="A598" t="s">
        <v>3773</v>
      </c>
      <c r="B598" t="s">
        <v>3795</v>
      </c>
      <c r="C598" t="s">
        <v>3775</v>
      </c>
      <c r="D598" t="s">
        <v>3769</v>
      </c>
      <c r="E598" t="s">
        <v>3776</v>
      </c>
      <c r="F598" t="s">
        <v>3777</v>
      </c>
      <c r="G598" t="s">
        <v>3796</v>
      </c>
      <c r="H598" t="s">
        <v>320</v>
      </c>
      <c r="I598" t="s">
        <v>3016</v>
      </c>
    </row>
    <row r="599" spans="1:9" x14ac:dyDescent="0.35">
      <c r="A599" t="s">
        <v>3773</v>
      </c>
      <c r="B599" t="s">
        <v>3797</v>
      </c>
      <c r="C599" t="s">
        <v>3775</v>
      </c>
      <c r="D599" t="s">
        <v>3769</v>
      </c>
      <c r="E599" t="s">
        <v>3776</v>
      </c>
      <c r="F599" t="s">
        <v>3777</v>
      </c>
      <c r="G599" t="s">
        <v>3798</v>
      </c>
      <c r="H599" t="s">
        <v>408</v>
      </c>
      <c r="I599" t="s">
        <v>3799</v>
      </c>
    </row>
    <row r="600" spans="1:9" x14ac:dyDescent="0.35">
      <c r="A600" t="s">
        <v>3773</v>
      </c>
      <c r="B600" t="s">
        <v>3800</v>
      </c>
      <c r="C600" t="s">
        <v>3775</v>
      </c>
      <c r="D600" t="s">
        <v>3769</v>
      </c>
      <c r="E600" t="s">
        <v>3776</v>
      </c>
      <c r="F600" t="s">
        <v>3777</v>
      </c>
      <c r="G600" t="s">
        <v>3801</v>
      </c>
      <c r="H600" t="s">
        <v>408</v>
      </c>
      <c r="I600" t="s">
        <v>3799</v>
      </c>
    </row>
    <row r="601" spans="1:9" x14ac:dyDescent="0.35">
      <c r="A601" t="s">
        <v>3773</v>
      </c>
      <c r="B601" t="s">
        <v>3802</v>
      </c>
      <c r="C601" t="s">
        <v>3775</v>
      </c>
      <c r="D601" t="s">
        <v>3769</v>
      </c>
      <c r="E601" t="s">
        <v>3776</v>
      </c>
      <c r="F601" t="s">
        <v>3777</v>
      </c>
      <c r="G601" t="s">
        <v>3803</v>
      </c>
      <c r="H601" t="s">
        <v>404</v>
      </c>
      <c r="I601" t="s">
        <v>3741</v>
      </c>
    </row>
    <row r="602" spans="1:9" x14ac:dyDescent="0.35">
      <c r="A602" t="s">
        <v>3773</v>
      </c>
      <c r="B602" t="s">
        <v>3804</v>
      </c>
      <c r="C602" t="s">
        <v>3775</v>
      </c>
      <c r="D602" t="s">
        <v>3769</v>
      </c>
      <c r="E602" t="s">
        <v>3776</v>
      </c>
      <c r="F602" t="s">
        <v>3777</v>
      </c>
      <c r="G602" t="s">
        <v>3805</v>
      </c>
      <c r="H602" t="s">
        <v>249</v>
      </c>
      <c r="I602" t="s">
        <v>3806</v>
      </c>
    </row>
    <row r="603" spans="1:9" x14ac:dyDescent="0.35">
      <c r="A603" t="s">
        <v>3773</v>
      </c>
      <c r="B603" t="s">
        <v>3807</v>
      </c>
      <c r="C603" t="s">
        <v>3775</v>
      </c>
      <c r="D603" t="s">
        <v>3769</v>
      </c>
      <c r="E603" t="s">
        <v>3776</v>
      </c>
      <c r="F603" t="s">
        <v>3777</v>
      </c>
      <c r="G603" t="s">
        <v>3808</v>
      </c>
      <c r="H603" t="s">
        <v>405</v>
      </c>
      <c r="I603" t="s">
        <v>3809</v>
      </c>
    </row>
    <row r="604" spans="1:9" x14ac:dyDescent="0.35">
      <c r="A604" t="s">
        <v>3773</v>
      </c>
      <c r="B604" t="s">
        <v>3810</v>
      </c>
      <c r="C604" t="s">
        <v>3775</v>
      </c>
      <c r="D604" t="s">
        <v>3769</v>
      </c>
      <c r="E604" t="s">
        <v>3776</v>
      </c>
      <c r="F604" t="s">
        <v>3777</v>
      </c>
      <c r="G604" t="s">
        <v>3811</v>
      </c>
      <c r="H604" t="s">
        <v>651</v>
      </c>
      <c r="I604" t="s">
        <v>3812</v>
      </c>
    </row>
    <row r="605" spans="1:9" x14ac:dyDescent="0.35">
      <c r="A605" t="s">
        <v>3773</v>
      </c>
      <c r="B605" t="s">
        <v>3813</v>
      </c>
      <c r="C605" t="s">
        <v>3775</v>
      </c>
      <c r="D605" t="s">
        <v>3769</v>
      </c>
      <c r="E605" t="s">
        <v>3776</v>
      </c>
      <c r="F605" t="s">
        <v>3777</v>
      </c>
      <c r="G605" t="s">
        <v>3814</v>
      </c>
      <c r="H605" t="s">
        <v>320</v>
      </c>
      <c r="I605" t="s">
        <v>3021</v>
      </c>
    </row>
    <row r="606" spans="1:9" x14ac:dyDescent="0.35">
      <c r="A606" t="s">
        <v>3773</v>
      </c>
      <c r="B606" t="s">
        <v>3815</v>
      </c>
      <c r="C606" t="s">
        <v>3775</v>
      </c>
      <c r="D606" t="s">
        <v>3769</v>
      </c>
      <c r="E606" t="s">
        <v>3776</v>
      </c>
      <c r="F606" t="s">
        <v>3777</v>
      </c>
      <c r="G606" t="s">
        <v>3816</v>
      </c>
      <c r="H606" t="s">
        <v>2849</v>
      </c>
      <c r="I606" t="s">
        <v>2758</v>
      </c>
    </row>
    <row r="607" spans="1:9" x14ac:dyDescent="0.35">
      <c r="A607" t="s">
        <v>3773</v>
      </c>
      <c r="B607" t="s">
        <v>3817</v>
      </c>
      <c r="C607" t="s">
        <v>3775</v>
      </c>
      <c r="D607" t="s">
        <v>3769</v>
      </c>
      <c r="E607" t="s">
        <v>3776</v>
      </c>
      <c r="F607" t="s">
        <v>3777</v>
      </c>
      <c r="G607" t="s">
        <v>3818</v>
      </c>
      <c r="H607" t="s">
        <v>401</v>
      </c>
      <c r="I607" t="s">
        <v>2069</v>
      </c>
    </row>
    <row r="608" spans="1:9" x14ac:dyDescent="0.35">
      <c r="A608" t="s">
        <v>3773</v>
      </c>
      <c r="B608" t="s">
        <v>3819</v>
      </c>
      <c r="C608" t="s">
        <v>3781</v>
      </c>
      <c r="D608" t="s">
        <v>3820</v>
      </c>
      <c r="E608" t="s">
        <v>3783</v>
      </c>
      <c r="F608" t="s">
        <v>3784</v>
      </c>
      <c r="G608" t="s">
        <v>3821</v>
      </c>
      <c r="H608" t="s">
        <v>404</v>
      </c>
      <c r="I608" t="s">
        <v>3822</v>
      </c>
    </row>
    <row r="609" spans="1:9" x14ac:dyDescent="0.35">
      <c r="A609" t="s">
        <v>3773</v>
      </c>
      <c r="B609" t="s">
        <v>3823</v>
      </c>
      <c r="C609" t="s">
        <v>3781</v>
      </c>
      <c r="D609" t="s">
        <v>3782</v>
      </c>
      <c r="E609" t="s">
        <v>3783</v>
      </c>
      <c r="F609" t="s">
        <v>3784</v>
      </c>
      <c r="G609" t="s">
        <v>3824</v>
      </c>
      <c r="H609" t="s">
        <v>3825</v>
      </c>
      <c r="I609" t="s">
        <v>3822</v>
      </c>
    </row>
    <row r="610" spans="1:9" x14ac:dyDescent="0.35">
      <c r="A610" t="s">
        <v>3773</v>
      </c>
      <c r="B610" t="s">
        <v>3826</v>
      </c>
      <c r="C610" t="s">
        <v>3781</v>
      </c>
      <c r="D610" t="s">
        <v>3782</v>
      </c>
      <c r="E610" t="s">
        <v>3783</v>
      </c>
      <c r="F610" t="s">
        <v>3784</v>
      </c>
      <c r="G610" t="s">
        <v>3827</v>
      </c>
      <c r="H610" t="s">
        <v>404</v>
      </c>
      <c r="I610" t="s">
        <v>3828</v>
      </c>
    </row>
    <row r="611" spans="1:9" x14ac:dyDescent="0.35">
      <c r="A611" t="s">
        <v>3773</v>
      </c>
      <c r="B611" t="s">
        <v>3829</v>
      </c>
      <c r="C611" t="s">
        <v>3781</v>
      </c>
      <c r="D611" t="s">
        <v>3782</v>
      </c>
      <c r="E611" t="s">
        <v>3783</v>
      </c>
      <c r="F611" t="s">
        <v>3784</v>
      </c>
      <c r="G611" t="s">
        <v>3830</v>
      </c>
      <c r="H611" t="s">
        <v>404</v>
      </c>
      <c r="I611" t="s">
        <v>3831</v>
      </c>
    </row>
    <row r="612" spans="1:9" x14ac:dyDescent="0.35">
      <c r="A612" t="s">
        <v>3773</v>
      </c>
      <c r="B612" t="s">
        <v>3832</v>
      </c>
      <c r="C612" t="s">
        <v>3781</v>
      </c>
      <c r="D612" t="s">
        <v>3782</v>
      </c>
      <c r="E612" t="s">
        <v>3783</v>
      </c>
      <c r="F612" t="s">
        <v>3784</v>
      </c>
      <c r="G612" t="s">
        <v>3833</v>
      </c>
      <c r="H612" t="s">
        <v>404</v>
      </c>
      <c r="I612" t="s">
        <v>3834</v>
      </c>
    </row>
    <row r="613" spans="1:9" x14ac:dyDescent="0.35">
      <c r="A613" t="s">
        <v>3773</v>
      </c>
      <c r="B613" t="s">
        <v>3835</v>
      </c>
      <c r="C613" t="s">
        <v>3781</v>
      </c>
      <c r="D613" t="s">
        <v>3782</v>
      </c>
      <c r="E613" t="s">
        <v>3783</v>
      </c>
      <c r="F613" t="s">
        <v>3784</v>
      </c>
      <c r="G613" t="s">
        <v>3836</v>
      </c>
      <c r="H613" t="s">
        <v>404</v>
      </c>
      <c r="I613" t="s">
        <v>3837</v>
      </c>
    </row>
    <row r="614" spans="1:9" x14ac:dyDescent="0.35">
      <c r="A614" t="s">
        <v>3773</v>
      </c>
      <c r="B614" t="s">
        <v>3838</v>
      </c>
      <c r="C614" t="s">
        <v>3781</v>
      </c>
      <c r="D614" t="s">
        <v>3782</v>
      </c>
      <c r="E614" t="s">
        <v>3783</v>
      </c>
      <c r="F614" t="s">
        <v>3784</v>
      </c>
      <c r="G614" t="s">
        <v>3839</v>
      </c>
      <c r="H614" t="s">
        <v>404</v>
      </c>
      <c r="I614" t="s">
        <v>3791</v>
      </c>
    </row>
    <row r="615" spans="1:9" x14ac:dyDescent="0.35">
      <c r="A615" t="s">
        <v>3773</v>
      </c>
      <c r="B615" t="s">
        <v>3840</v>
      </c>
      <c r="C615" t="s">
        <v>3781</v>
      </c>
      <c r="D615" t="s">
        <v>3782</v>
      </c>
      <c r="E615" t="s">
        <v>3783</v>
      </c>
      <c r="F615" t="s">
        <v>3784</v>
      </c>
      <c r="G615" t="s">
        <v>3841</v>
      </c>
      <c r="H615" t="s">
        <v>404</v>
      </c>
      <c r="I615" t="s">
        <v>3837</v>
      </c>
    </row>
    <row r="616" spans="1:9" x14ac:dyDescent="0.35">
      <c r="A616" t="s">
        <v>3773</v>
      </c>
      <c r="B616" t="s">
        <v>3842</v>
      </c>
      <c r="C616" t="s">
        <v>3781</v>
      </c>
      <c r="D616" t="s">
        <v>3782</v>
      </c>
      <c r="E616" t="s">
        <v>3783</v>
      </c>
      <c r="F616" t="s">
        <v>3784</v>
      </c>
      <c r="G616" t="s">
        <v>3843</v>
      </c>
      <c r="H616" t="s">
        <v>404</v>
      </c>
      <c r="I616" t="s">
        <v>3837</v>
      </c>
    </row>
    <row r="617" spans="1:9" x14ac:dyDescent="0.35">
      <c r="A617" t="s">
        <v>3773</v>
      </c>
      <c r="B617" t="s">
        <v>3844</v>
      </c>
      <c r="C617" t="s">
        <v>3781</v>
      </c>
      <c r="D617" t="s">
        <v>3782</v>
      </c>
      <c r="E617" t="s">
        <v>3783</v>
      </c>
      <c r="F617" t="s">
        <v>3784</v>
      </c>
      <c r="G617" t="s">
        <v>3845</v>
      </c>
      <c r="H617" t="s">
        <v>404</v>
      </c>
      <c r="I617" t="s">
        <v>3846</v>
      </c>
    </row>
    <row r="618" spans="1:9" x14ac:dyDescent="0.35">
      <c r="A618" t="s">
        <v>3773</v>
      </c>
      <c r="B618" t="s">
        <v>3847</v>
      </c>
      <c r="C618" t="s">
        <v>3781</v>
      </c>
      <c r="D618" t="s">
        <v>3782</v>
      </c>
      <c r="E618" t="s">
        <v>3783</v>
      </c>
      <c r="F618" t="s">
        <v>3784</v>
      </c>
      <c r="G618" t="s">
        <v>3848</v>
      </c>
      <c r="H618" t="s">
        <v>404</v>
      </c>
      <c r="I618" t="s">
        <v>3849</v>
      </c>
    </row>
    <row r="619" spans="1:9" x14ac:dyDescent="0.35">
      <c r="A619" t="s">
        <v>3773</v>
      </c>
      <c r="B619" t="s">
        <v>3850</v>
      </c>
      <c r="C619" t="s">
        <v>3781</v>
      </c>
      <c r="D619" t="s">
        <v>3782</v>
      </c>
      <c r="E619" t="s">
        <v>3783</v>
      </c>
      <c r="F619" t="s">
        <v>3784</v>
      </c>
      <c r="G619" t="s">
        <v>3851</v>
      </c>
      <c r="H619" t="s">
        <v>404</v>
      </c>
      <c r="I619" t="s">
        <v>3791</v>
      </c>
    </row>
    <row r="620" spans="1:9" x14ac:dyDescent="0.35">
      <c r="A620" t="s">
        <v>3773</v>
      </c>
      <c r="B620" t="s">
        <v>3852</v>
      </c>
      <c r="C620" t="s">
        <v>3781</v>
      </c>
      <c r="D620" t="s">
        <v>3782</v>
      </c>
      <c r="E620" t="s">
        <v>3783</v>
      </c>
      <c r="F620" t="s">
        <v>3784</v>
      </c>
      <c r="G620" t="s">
        <v>3853</v>
      </c>
      <c r="H620" t="s">
        <v>129</v>
      </c>
      <c r="I620" t="s">
        <v>2249</v>
      </c>
    </row>
    <row r="621" spans="1:9" x14ac:dyDescent="0.35">
      <c r="A621" t="s">
        <v>3773</v>
      </c>
      <c r="B621" t="s">
        <v>3854</v>
      </c>
      <c r="C621" t="s">
        <v>3781</v>
      </c>
      <c r="D621" t="s">
        <v>3782</v>
      </c>
      <c r="E621" t="s">
        <v>3783</v>
      </c>
      <c r="F621" t="s">
        <v>3784</v>
      </c>
      <c r="G621" t="s">
        <v>3855</v>
      </c>
      <c r="H621" t="s">
        <v>129</v>
      </c>
      <c r="I621" t="s">
        <v>2249</v>
      </c>
    </row>
    <row r="622" spans="1:9" x14ac:dyDescent="0.35">
      <c r="A622" t="s">
        <v>3773</v>
      </c>
      <c r="B622" t="s">
        <v>3856</v>
      </c>
      <c r="C622" t="s">
        <v>3781</v>
      </c>
      <c r="D622" t="s">
        <v>3782</v>
      </c>
      <c r="E622" t="s">
        <v>3783</v>
      </c>
      <c r="F622" t="s">
        <v>3784</v>
      </c>
      <c r="G622" t="s">
        <v>3857</v>
      </c>
      <c r="H622" t="s">
        <v>404</v>
      </c>
      <c r="I622" t="s">
        <v>3822</v>
      </c>
    </row>
    <row r="623" spans="1:9" x14ac:dyDescent="0.35">
      <c r="A623" t="s">
        <v>3773</v>
      </c>
      <c r="B623" t="s">
        <v>3858</v>
      </c>
      <c r="C623" t="s">
        <v>3781</v>
      </c>
      <c r="D623" t="s">
        <v>3782</v>
      </c>
      <c r="E623" t="s">
        <v>3783</v>
      </c>
      <c r="F623" t="s">
        <v>3784</v>
      </c>
      <c r="G623" t="s">
        <v>3859</v>
      </c>
      <c r="H623" t="s">
        <v>404</v>
      </c>
      <c r="I623" t="s">
        <v>3831</v>
      </c>
    </row>
    <row r="624" spans="1:9" x14ac:dyDescent="0.35">
      <c r="A624" t="s">
        <v>3773</v>
      </c>
      <c r="B624" t="s">
        <v>3860</v>
      </c>
      <c r="C624" t="s">
        <v>3781</v>
      </c>
      <c r="D624" t="s">
        <v>3782</v>
      </c>
      <c r="E624" t="s">
        <v>3783</v>
      </c>
      <c r="F624" t="s">
        <v>3784</v>
      </c>
      <c r="G624" t="s">
        <v>3861</v>
      </c>
      <c r="H624" t="s">
        <v>404</v>
      </c>
      <c r="I624" t="s">
        <v>3846</v>
      </c>
    </row>
    <row r="625" spans="1:9" x14ac:dyDescent="0.35">
      <c r="A625" t="s">
        <v>3773</v>
      </c>
      <c r="B625" t="s">
        <v>3862</v>
      </c>
      <c r="C625" t="s">
        <v>3781</v>
      </c>
      <c r="D625" t="s">
        <v>3782</v>
      </c>
      <c r="E625" t="s">
        <v>3783</v>
      </c>
      <c r="F625" t="s">
        <v>3784</v>
      </c>
      <c r="G625" t="s">
        <v>3863</v>
      </c>
      <c r="H625" t="s">
        <v>404</v>
      </c>
      <c r="I625" t="s">
        <v>3786</v>
      </c>
    </row>
    <row r="626" spans="1:9" x14ac:dyDescent="0.35">
      <c r="A626" t="s">
        <v>3773</v>
      </c>
      <c r="B626" t="s">
        <v>3864</v>
      </c>
      <c r="C626" t="s">
        <v>3781</v>
      </c>
      <c r="D626" t="s">
        <v>3820</v>
      </c>
      <c r="E626" t="s">
        <v>3783</v>
      </c>
      <c r="F626" t="s">
        <v>3784</v>
      </c>
      <c r="G626" t="s">
        <v>3865</v>
      </c>
      <c r="H626" t="s">
        <v>404</v>
      </c>
      <c r="I626" t="s">
        <v>3849</v>
      </c>
    </row>
    <row r="627" spans="1:9" x14ac:dyDescent="0.35">
      <c r="A627" t="s">
        <v>3773</v>
      </c>
      <c r="B627" t="s">
        <v>3866</v>
      </c>
      <c r="C627" t="s">
        <v>3775</v>
      </c>
      <c r="D627" t="s">
        <v>3769</v>
      </c>
      <c r="E627" t="s">
        <v>3776</v>
      </c>
      <c r="F627" t="s">
        <v>3777</v>
      </c>
      <c r="G627" t="s">
        <v>3867</v>
      </c>
      <c r="H627" t="s">
        <v>404</v>
      </c>
      <c r="I627" t="s">
        <v>3791</v>
      </c>
    </row>
    <row r="628" spans="1:9" x14ac:dyDescent="0.35">
      <c r="A628" t="s">
        <v>3773</v>
      </c>
      <c r="B628" t="s">
        <v>3868</v>
      </c>
      <c r="C628" t="s">
        <v>3781</v>
      </c>
      <c r="D628" t="s">
        <v>3782</v>
      </c>
      <c r="E628" t="s">
        <v>3783</v>
      </c>
      <c r="F628" t="s">
        <v>3784</v>
      </c>
      <c r="G628" t="s">
        <v>3869</v>
      </c>
      <c r="H628" t="s">
        <v>404</v>
      </c>
      <c r="I628" t="s">
        <v>3849</v>
      </c>
    </row>
    <row r="629" spans="1:9" x14ac:dyDescent="0.35">
      <c r="A629" t="s">
        <v>3773</v>
      </c>
      <c r="B629" t="s">
        <v>2233</v>
      </c>
      <c r="C629" t="s">
        <v>3781</v>
      </c>
      <c r="D629" t="s">
        <v>3820</v>
      </c>
      <c r="E629" t="s">
        <v>3783</v>
      </c>
      <c r="F629" t="s">
        <v>3784</v>
      </c>
      <c r="G629" t="s">
        <v>3870</v>
      </c>
      <c r="H629" t="s">
        <v>404</v>
      </c>
      <c r="I629" t="s">
        <v>3846</v>
      </c>
    </row>
    <row r="630" spans="1:9" x14ac:dyDescent="0.35">
      <c r="A630" t="s">
        <v>3773</v>
      </c>
      <c r="B630" t="s">
        <v>3871</v>
      </c>
      <c r="C630" t="s">
        <v>3781</v>
      </c>
      <c r="D630" t="s">
        <v>3782</v>
      </c>
      <c r="E630" t="s">
        <v>3783</v>
      </c>
      <c r="F630" t="s">
        <v>3784</v>
      </c>
      <c r="G630" t="s">
        <v>3872</v>
      </c>
      <c r="H630" t="s">
        <v>404</v>
      </c>
      <c r="I630" t="s">
        <v>3828</v>
      </c>
    </row>
    <row r="631" spans="1:9" x14ac:dyDescent="0.35">
      <c r="A631" t="s">
        <v>3773</v>
      </c>
      <c r="B631" t="s">
        <v>3873</v>
      </c>
      <c r="C631" t="s">
        <v>3781</v>
      </c>
      <c r="D631" t="s">
        <v>3782</v>
      </c>
      <c r="E631" t="s">
        <v>3783</v>
      </c>
      <c r="F631" t="s">
        <v>3784</v>
      </c>
      <c r="G631" t="s">
        <v>3874</v>
      </c>
      <c r="H631" t="s">
        <v>404</v>
      </c>
      <c r="I631" t="s">
        <v>3846</v>
      </c>
    </row>
    <row r="632" spans="1:9" x14ac:dyDescent="0.35">
      <c r="A632" t="s">
        <v>3773</v>
      </c>
      <c r="B632" t="s">
        <v>3875</v>
      </c>
      <c r="C632" t="s">
        <v>3775</v>
      </c>
      <c r="D632" t="s">
        <v>3769</v>
      </c>
      <c r="E632" t="s">
        <v>3776</v>
      </c>
      <c r="F632" t="s">
        <v>3777</v>
      </c>
      <c r="G632" t="s">
        <v>3876</v>
      </c>
      <c r="H632" t="s">
        <v>404</v>
      </c>
      <c r="I632" t="s">
        <v>3849</v>
      </c>
    </row>
    <row r="633" spans="1:9" x14ac:dyDescent="0.35">
      <c r="A633" t="s">
        <v>3773</v>
      </c>
      <c r="B633" t="s">
        <v>3877</v>
      </c>
      <c r="C633" t="s">
        <v>3775</v>
      </c>
      <c r="D633" t="s">
        <v>3769</v>
      </c>
      <c r="E633" t="s">
        <v>3776</v>
      </c>
      <c r="F633" t="s">
        <v>3777</v>
      </c>
      <c r="G633" t="s">
        <v>3878</v>
      </c>
      <c r="H633" t="s">
        <v>404</v>
      </c>
      <c r="I633" t="s">
        <v>3834</v>
      </c>
    </row>
    <row r="634" spans="1:9" x14ac:dyDescent="0.35">
      <c r="A634" t="s">
        <v>3773</v>
      </c>
      <c r="B634" t="s">
        <v>3879</v>
      </c>
      <c r="C634" t="s">
        <v>3781</v>
      </c>
      <c r="D634" t="s">
        <v>3782</v>
      </c>
      <c r="E634" t="s">
        <v>3783</v>
      </c>
      <c r="F634" t="s">
        <v>3784</v>
      </c>
      <c r="G634" t="s">
        <v>3880</v>
      </c>
      <c r="H634" t="s">
        <v>404</v>
      </c>
      <c r="I634" t="s">
        <v>3834</v>
      </c>
    </row>
    <row r="635" spans="1:9" x14ac:dyDescent="0.35">
      <c r="A635" t="s">
        <v>3773</v>
      </c>
      <c r="B635" t="s">
        <v>3881</v>
      </c>
      <c r="C635" t="s">
        <v>3775</v>
      </c>
      <c r="D635" t="s">
        <v>3769</v>
      </c>
      <c r="E635" t="s">
        <v>3776</v>
      </c>
      <c r="F635" t="s">
        <v>3777</v>
      </c>
      <c r="G635" t="s">
        <v>3882</v>
      </c>
      <c r="H635" t="s">
        <v>635</v>
      </c>
      <c r="I635" t="s">
        <v>2878</v>
      </c>
    </row>
    <row r="636" spans="1:9" x14ac:dyDescent="0.35">
      <c r="A636" t="s">
        <v>3773</v>
      </c>
      <c r="B636" t="s">
        <v>3883</v>
      </c>
      <c r="C636" t="s">
        <v>3781</v>
      </c>
      <c r="D636" t="s">
        <v>3782</v>
      </c>
      <c r="E636" t="s">
        <v>3783</v>
      </c>
      <c r="F636" t="s">
        <v>3784</v>
      </c>
      <c r="G636" t="s">
        <v>3884</v>
      </c>
      <c r="H636" t="s">
        <v>129</v>
      </c>
      <c r="I636" t="s">
        <v>2249</v>
      </c>
    </row>
    <row r="637" spans="1:9" x14ac:dyDescent="0.35">
      <c r="A637" t="s">
        <v>3773</v>
      </c>
      <c r="B637" t="s">
        <v>3885</v>
      </c>
      <c r="C637" t="s">
        <v>3781</v>
      </c>
      <c r="D637" t="s">
        <v>3782</v>
      </c>
      <c r="E637" t="s">
        <v>3783</v>
      </c>
      <c r="F637" t="s">
        <v>3784</v>
      </c>
      <c r="G637" t="s">
        <v>3886</v>
      </c>
      <c r="H637" t="s">
        <v>404</v>
      </c>
      <c r="I637" t="s">
        <v>3791</v>
      </c>
    </row>
    <row r="638" spans="1:9" x14ac:dyDescent="0.35">
      <c r="A638" t="s">
        <v>3773</v>
      </c>
      <c r="B638" t="s">
        <v>3887</v>
      </c>
      <c r="C638" t="s">
        <v>3775</v>
      </c>
      <c r="D638" t="s">
        <v>3769</v>
      </c>
      <c r="E638" t="s">
        <v>3776</v>
      </c>
      <c r="F638" t="s">
        <v>3777</v>
      </c>
      <c r="G638" t="s">
        <v>3888</v>
      </c>
      <c r="H638" t="s">
        <v>3889</v>
      </c>
      <c r="I638" t="s">
        <v>3809</v>
      </c>
    </row>
    <row r="639" spans="1:9" x14ac:dyDescent="0.35">
      <c r="A639" t="s">
        <v>3773</v>
      </c>
      <c r="B639" t="s">
        <v>3890</v>
      </c>
      <c r="C639" t="s">
        <v>3775</v>
      </c>
      <c r="D639" t="s">
        <v>3769</v>
      </c>
      <c r="E639" t="s">
        <v>3776</v>
      </c>
      <c r="F639" t="s">
        <v>3777</v>
      </c>
      <c r="G639" t="s">
        <v>3891</v>
      </c>
      <c r="H639" t="s">
        <v>320</v>
      </c>
      <c r="I639" t="s">
        <v>3039</v>
      </c>
    </row>
    <row r="640" spans="1:9" x14ac:dyDescent="0.35">
      <c r="A640" t="s">
        <v>3892</v>
      </c>
      <c r="B640" t="s">
        <v>3893</v>
      </c>
      <c r="C640" t="s">
        <v>3894</v>
      </c>
      <c r="D640" t="s">
        <v>112</v>
      </c>
      <c r="E640" t="s">
        <v>3895</v>
      </c>
      <c r="F640" t="s">
        <v>3896</v>
      </c>
      <c r="G640" t="s">
        <v>3897</v>
      </c>
      <c r="H640" t="s">
        <v>75</v>
      </c>
      <c r="I640" t="s">
        <v>3898</v>
      </c>
    </row>
    <row r="641" spans="1:9" x14ac:dyDescent="0.35">
      <c r="A641" t="s">
        <v>3899</v>
      </c>
      <c r="B641" t="s">
        <v>3900</v>
      </c>
      <c r="C641" t="s">
        <v>3901</v>
      </c>
      <c r="D641" t="s">
        <v>2584</v>
      </c>
      <c r="E641" t="s">
        <v>3902</v>
      </c>
      <c r="F641" t="s">
        <v>3903</v>
      </c>
      <c r="G641" t="s">
        <v>3904</v>
      </c>
      <c r="H641" t="s">
        <v>3905</v>
      </c>
      <c r="I641" t="s">
        <v>3906</v>
      </c>
    </row>
    <row r="642" spans="1:9" x14ac:dyDescent="0.35">
      <c r="A642" t="s">
        <v>3899</v>
      </c>
      <c r="B642" t="s">
        <v>3907</v>
      </c>
      <c r="C642" t="s">
        <v>3901</v>
      </c>
      <c r="D642" t="s">
        <v>2584</v>
      </c>
      <c r="E642" t="s">
        <v>3902</v>
      </c>
      <c r="F642" t="s">
        <v>3908</v>
      </c>
      <c r="G642" t="s">
        <v>3909</v>
      </c>
      <c r="H642" t="s">
        <v>3905</v>
      </c>
      <c r="I642" t="s">
        <v>3906</v>
      </c>
    </row>
    <row r="643" spans="1:9" x14ac:dyDescent="0.35">
      <c r="A643" t="s">
        <v>3910</v>
      </c>
      <c r="B643" t="s">
        <v>3911</v>
      </c>
      <c r="C643" t="s">
        <v>3912</v>
      </c>
      <c r="D643" t="s">
        <v>3913</v>
      </c>
      <c r="E643" t="s">
        <v>3914</v>
      </c>
      <c r="F643" t="s">
        <v>3915</v>
      </c>
      <c r="G643" t="s">
        <v>3916</v>
      </c>
      <c r="H643" t="s">
        <v>67</v>
      </c>
      <c r="I643" t="s">
        <v>3917</v>
      </c>
    </row>
    <row r="644" spans="1:9" x14ac:dyDescent="0.35">
      <c r="A644" t="s">
        <v>3918</v>
      </c>
      <c r="B644" t="s">
        <v>3919</v>
      </c>
      <c r="C644" t="s">
        <v>3920</v>
      </c>
      <c r="D644" t="s">
        <v>3921</v>
      </c>
      <c r="E644" t="s">
        <v>3922</v>
      </c>
      <c r="F644" t="s">
        <v>3923</v>
      </c>
      <c r="G644" t="s">
        <v>3924</v>
      </c>
      <c r="H644" t="s">
        <v>191</v>
      </c>
      <c r="I644" t="s">
        <v>3925</v>
      </c>
    </row>
    <row r="645" spans="1:9" x14ac:dyDescent="0.35">
      <c r="A645" t="s">
        <v>3926</v>
      </c>
      <c r="B645" t="s">
        <v>3927</v>
      </c>
      <c r="C645" t="s">
        <v>3928</v>
      </c>
      <c r="D645" t="s">
        <v>3929</v>
      </c>
      <c r="E645" t="s">
        <v>3930</v>
      </c>
      <c r="F645" t="s">
        <v>3931</v>
      </c>
      <c r="G645" t="s">
        <v>3932</v>
      </c>
      <c r="H645" t="s">
        <v>401</v>
      </c>
      <c r="I645" t="s">
        <v>2081</v>
      </c>
    </row>
    <row r="646" spans="1:9" x14ac:dyDescent="0.35">
      <c r="A646" t="s">
        <v>3926</v>
      </c>
      <c r="B646" t="s">
        <v>3933</v>
      </c>
      <c r="C646" t="s">
        <v>3928</v>
      </c>
      <c r="D646" t="s">
        <v>3929</v>
      </c>
      <c r="E646" t="s">
        <v>3930</v>
      </c>
      <c r="F646" t="s">
        <v>3931</v>
      </c>
      <c r="G646" t="s">
        <v>3934</v>
      </c>
      <c r="H646" t="s">
        <v>401</v>
      </c>
      <c r="I646" t="s">
        <v>2066</v>
      </c>
    </row>
    <row r="647" spans="1:9" x14ac:dyDescent="0.35">
      <c r="A647" t="s">
        <v>3926</v>
      </c>
      <c r="B647" t="s">
        <v>3935</v>
      </c>
      <c r="C647" t="s">
        <v>3928</v>
      </c>
      <c r="D647" t="s">
        <v>3929</v>
      </c>
      <c r="E647" t="s">
        <v>3930</v>
      </c>
      <c r="F647" t="s">
        <v>3931</v>
      </c>
      <c r="G647" t="s">
        <v>3936</v>
      </c>
      <c r="H647" t="s">
        <v>129</v>
      </c>
      <c r="I647" t="s">
        <v>3629</v>
      </c>
    </row>
    <row r="648" spans="1:9" x14ac:dyDescent="0.35">
      <c r="A648" t="s">
        <v>3926</v>
      </c>
      <c r="B648" t="s">
        <v>3937</v>
      </c>
      <c r="C648" t="s">
        <v>3928</v>
      </c>
      <c r="D648" t="s">
        <v>3938</v>
      </c>
      <c r="E648" t="s">
        <v>3930</v>
      </c>
      <c r="F648" t="s">
        <v>3931</v>
      </c>
      <c r="G648" t="s">
        <v>3939</v>
      </c>
      <c r="H648" t="s">
        <v>3940</v>
      </c>
      <c r="I648" t="s">
        <v>3629</v>
      </c>
    </row>
    <row r="649" spans="1:9" x14ac:dyDescent="0.35">
      <c r="A649" t="s">
        <v>3926</v>
      </c>
      <c r="B649" t="s">
        <v>3941</v>
      </c>
      <c r="C649" t="s">
        <v>3928</v>
      </c>
      <c r="D649" t="s">
        <v>544</v>
      </c>
      <c r="E649" t="s">
        <v>3930</v>
      </c>
      <c r="F649" t="s">
        <v>3931</v>
      </c>
      <c r="G649" t="s">
        <v>3942</v>
      </c>
      <c r="H649" t="s">
        <v>3940</v>
      </c>
      <c r="I649" t="s">
        <v>3629</v>
      </c>
    </row>
    <row r="650" spans="1:9" x14ac:dyDescent="0.35">
      <c r="A650" t="s">
        <v>3926</v>
      </c>
      <c r="B650" t="s">
        <v>3943</v>
      </c>
      <c r="C650" t="s">
        <v>3928</v>
      </c>
      <c r="D650" t="s">
        <v>3929</v>
      </c>
      <c r="E650" t="s">
        <v>3930</v>
      </c>
      <c r="F650" t="s">
        <v>3931</v>
      </c>
      <c r="G650" t="s">
        <v>3932</v>
      </c>
      <c r="H650" t="s">
        <v>401</v>
      </c>
      <c r="I650" t="s">
        <v>2081</v>
      </c>
    </row>
    <row r="651" spans="1:9" x14ac:dyDescent="0.35">
      <c r="A651" t="s">
        <v>3944</v>
      </c>
      <c r="B651" t="s">
        <v>3944</v>
      </c>
      <c r="C651" t="s">
        <v>3945</v>
      </c>
      <c r="D651" t="s">
        <v>3946</v>
      </c>
      <c r="E651" t="s">
        <v>3947</v>
      </c>
      <c r="F651" t="s">
        <v>3948</v>
      </c>
      <c r="G651" t="s">
        <v>3949</v>
      </c>
      <c r="H651" t="s">
        <v>129</v>
      </c>
      <c r="I651" t="s">
        <v>3604</v>
      </c>
    </row>
    <row r="652" spans="1:9" x14ac:dyDescent="0.35">
      <c r="A652" t="s">
        <v>3950</v>
      </c>
      <c r="B652" t="s">
        <v>3951</v>
      </c>
      <c r="C652" t="s">
        <v>3952</v>
      </c>
      <c r="D652" t="s">
        <v>230</v>
      </c>
      <c r="E652" t="s">
        <v>3953</v>
      </c>
      <c r="F652" t="s">
        <v>3954</v>
      </c>
      <c r="G652" t="s">
        <v>3955</v>
      </c>
      <c r="H652" t="s">
        <v>424</v>
      </c>
      <c r="I652" t="s">
        <v>3956</v>
      </c>
    </row>
    <row r="653" spans="1:9" x14ac:dyDescent="0.35">
      <c r="A653" t="s">
        <v>3957</v>
      </c>
      <c r="B653" t="s">
        <v>3958</v>
      </c>
      <c r="C653" t="s">
        <v>3959</v>
      </c>
      <c r="D653" t="s">
        <v>475</v>
      </c>
      <c r="E653" t="s">
        <v>3960</v>
      </c>
      <c r="F653" t="s">
        <v>3961</v>
      </c>
      <c r="G653" t="s">
        <v>3962</v>
      </c>
      <c r="H653" t="s">
        <v>129</v>
      </c>
      <c r="I653" t="s">
        <v>1606</v>
      </c>
    </row>
    <row r="654" spans="1:9" x14ac:dyDescent="0.35">
      <c r="A654" t="s">
        <v>3963</v>
      </c>
      <c r="B654" t="s">
        <v>3964</v>
      </c>
      <c r="C654" t="s">
        <v>3965</v>
      </c>
      <c r="D654" t="s">
        <v>1818</v>
      </c>
      <c r="E654" t="s">
        <v>3966</v>
      </c>
      <c r="F654" t="s">
        <v>3967</v>
      </c>
      <c r="G654" t="s">
        <v>3968</v>
      </c>
      <c r="H654" t="s">
        <v>689</v>
      </c>
      <c r="I654" t="s">
        <v>3969</v>
      </c>
    </row>
    <row r="655" spans="1:9" x14ac:dyDescent="0.35">
      <c r="A655" t="s">
        <v>3970</v>
      </c>
      <c r="B655" t="s">
        <v>3971</v>
      </c>
      <c r="C655" t="s">
        <v>3972</v>
      </c>
      <c r="D655" t="s">
        <v>3973</v>
      </c>
      <c r="E655" t="s">
        <v>3974</v>
      </c>
      <c r="F655" t="s">
        <v>3975</v>
      </c>
      <c r="G655" t="s">
        <v>3971</v>
      </c>
      <c r="H655" t="s">
        <v>408</v>
      </c>
      <c r="I655" t="s">
        <v>3809</v>
      </c>
    </row>
    <row r="656" spans="1:9" x14ac:dyDescent="0.35">
      <c r="A656" t="s">
        <v>3970</v>
      </c>
      <c r="B656" t="s">
        <v>3976</v>
      </c>
      <c r="C656" t="s">
        <v>3972</v>
      </c>
      <c r="D656" t="s">
        <v>3977</v>
      </c>
      <c r="E656" t="s">
        <v>3974</v>
      </c>
      <c r="F656" t="s">
        <v>3975</v>
      </c>
      <c r="G656" t="s">
        <v>3978</v>
      </c>
      <c r="H656" t="s">
        <v>408</v>
      </c>
      <c r="I656" t="s">
        <v>3979</v>
      </c>
    </row>
    <row r="657" spans="1:9" x14ac:dyDescent="0.35">
      <c r="A657" t="s">
        <v>3970</v>
      </c>
      <c r="B657" t="s">
        <v>3980</v>
      </c>
      <c r="C657" t="s">
        <v>3972</v>
      </c>
      <c r="D657" t="s">
        <v>3977</v>
      </c>
      <c r="E657" t="s">
        <v>3974</v>
      </c>
      <c r="F657" t="s">
        <v>3975</v>
      </c>
      <c r="G657" t="s">
        <v>3981</v>
      </c>
      <c r="H657" t="s">
        <v>408</v>
      </c>
      <c r="I657" t="s">
        <v>3979</v>
      </c>
    </row>
    <row r="658" spans="1:9" x14ac:dyDescent="0.35">
      <c r="A658" t="s">
        <v>3970</v>
      </c>
      <c r="B658" t="s">
        <v>3982</v>
      </c>
      <c r="C658" t="s">
        <v>3972</v>
      </c>
      <c r="D658" t="s">
        <v>3977</v>
      </c>
      <c r="E658" t="s">
        <v>3974</v>
      </c>
      <c r="F658" t="s">
        <v>3975</v>
      </c>
      <c r="G658" t="s">
        <v>3982</v>
      </c>
      <c r="H658" t="s">
        <v>408</v>
      </c>
      <c r="I658" t="s">
        <v>3979</v>
      </c>
    </row>
    <row r="659" spans="1:9" x14ac:dyDescent="0.35">
      <c r="A659" t="s">
        <v>3970</v>
      </c>
      <c r="B659" t="s">
        <v>3983</v>
      </c>
      <c r="C659" t="s">
        <v>3972</v>
      </c>
      <c r="D659" t="s">
        <v>3977</v>
      </c>
      <c r="E659" t="s">
        <v>3974</v>
      </c>
      <c r="F659" t="s">
        <v>3975</v>
      </c>
      <c r="G659" t="s">
        <v>3983</v>
      </c>
      <c r="H659" t="s">
        <v>408</v>
      </c>
      <c r="I659" t="s">
        <v>3979</v>
      </c>
    </row>
    <row r="660" spans="1:9" x14ac:dyDescent="0.35">
      <c r="A660" t="s">
        <v>3970</v>
      </c>
      <c r="B660" t="s">
        <v>3984</v>
      </c>
      <c r="C660" t="s">
        <v>3972</v>
      </c>
      <c r="D660" t="s">
        <v>3977</v>
      </c>
      <c r="E660" t="s">
        <v>3974</v>
      </c>
      <c r="F660" t="s">
        <v>3975</v>
      </c>
      <c r="G660" t="s">
        <v>3985</v>
      </c>
      <c r="H660" t="s">
        <v>408</v>
      </c>
      <c r="I660" t="s">
        <v>3979</v>
      </c>
    </row>
    <row r="661" spans="1:9" x14ac:dyDescent="0.35">
      <c r="A661" t="s">
        <v>3970</v>
      </c>
      <c r="B661" t="s">
        <v>3986</v>
      </c>
      <c r="C661" t="s">
        <v>3972</v>
      </c>
      <c r="D661" t="s">
        <v>3977</v>
      </c>
      <c r="E661" t="s">
        <v>3974</v>
      </c>
      <c r="F661" t="s">
        <v>3975</v>
      </c>
      <c r="G661" t="s">
        <v>3987</v>
      </c>
      <c r="H661" t="s">
        <v>408</v>
      </c>
      <c r="I661" t="s">
        <v>3809</v>
      </c>
    </row>
    <row r="662" spans="1:9" x14ac:dyDescent="0.35">
      <c r="A662" t="s">
        <v>3970</v>
      </c>
      <c r="B662" t="s">
        <v>3988</v>
      </c>
      <c r="C662" t="s">
        <v>3972</v>
      </c>
      <c r="D662" t="s">
        <v>3977</v>
      </c>
      <c r="E662" t="s">
        <v>3974</v>
      </c>
      <c r="F662" t="s">
        <v>3975</v>
      </c>
      <c r="G662" t="s">
        <v>3989</v>
      </c>
      <c r="H662" t="s">
        <v>408</v>
      </c>
      <c r="I662" t="s">
        <v>3799</v>
      </c>
    </row>
    <row r="663" spans="1:9" x14ac:dyDescent="0.35">
      <c r="A663" t="s">
        <v>3970</v>
      </c>
      <c r="B663" t="s">
        <v>3990</v>
      </c>
      <c r="C663" t="s">
        <v>3972</v>
      </c>
      <c r="D663" t="s">
        <v>3977</v>
      </c>
      <c r="E663" t="s">
        <v>3974</v>
      </c>
      <c r="F663" t="s">
        <v>3975</v>
      </c>
      <c r="G663" t="s">
        <v>3991</v>
      </c>
      <c r="H663" t="s">
        <v>405</v>
      </c>
      <c r="I663" t="s">
        <v>3809</v>
      </c>
    </row>
    <row r="664" spans="1:9" x14ac:dyDescent="0.35">
      <c r="A664" t="s">
        <v>3970</v>
      </c>
      <c r="B664" t="s">
        <v>3992</v>
      </c>
      <c r="C664" t="s">
        <v>3972</v>
      </c>
      <c r="D664" t="s">
        <v>3977</v>
      </c>
      <c r="E664" t="s">
        <v>3974</v>
      </c>
      <c r="F664" t="s">
        <v>3975</v>
      </c>
      <c r="G664" t="s">
        <v>3993</v>
      </c>
      <c r="H664" t="s">
        <v>408</v>
      </c>
      <c r="I664" t="s">
        <v>3809</v>
      </c>
    </row>
    <row r="665" spans="1:9" x14ac:dyDescent="0.35">
      <c r="A665" t="s">
        <v>3970</v>
      </c>
      <c r="B665" t="s">
        <v>3994</v>
      </c>
      <c r="C665" t="s">
        <v>3972</v>
      </c>
      <c r="D665" t="s">
        <v>3977</v>
      </c>
      <c r="E665" t="s">
        <v>3974</v>
      </c>
      <c r="F665" t="s">
        <v>3975</v>
      </c>
      <c r="G665" t="s">
        <v>3994</v>
      </c>
      <c r="H665" t="s">
        <v>408</v>
      </c>
      <c r="I665" t="s">
        <v>3799</v>
      </c>
    </row>
    <row r="666" spans="1:9" x14ac:dyDescent="0.35">
      <c r="A666" t="s">
        <v>3970</v>
      </c>
      <c r="B666" t="s">
        <v>3995</v>
      </c>
      <c r="C666" t="s">
        <v>3972</v>
      </c>
      <c r="D666" t="s">
        <v>3977</v>
      </c>
      <c r="E666" t="s">
        <v>3974</v>
      </c>
      <c r="F666" t="s">
        <v>3975</v>
      </c>
      <c r="G666" t="s">
        <v>3996</v>
      </c>
      <c r="H666" t="s">
        <v>408</v>
      </c>
      <c r="I666" t="s">
        <v>3799</v>
      </c>
    </row>
    <row r="667" spans="1:9" x14ac:dyDescent="0.35">
      <c r="A667" t="s">
        <v>3970</v>
      </c>
      <c r="B667" t="s">
        <v>3997</v>
      </c>
      <c r="C667" t="s">
        <v>3972</v>
      </c>
      <c r="D667" t="s">
        <v>3977</v>
      </c>
      <c r="E667" t="s">
        <v>3974</v>
      </c>
      <c r="F667" t="s">
        <v>3975</v>
      </c>
      <c r="G667" t="s">
        <v>3998</v>
      </c>
      <c r="H667" t="s">
        <v>408</v>
      </c>
      <c r="I667" t="s">
        <v>3979</v>
      </c>
    </row>
    <row r="668" spans="1:9" x14ac:dyDescent="0.35">
      <c r="A668" t="s">
        <v>3970</v>
      </c>
      <c r="B668" t="s">
        <v>3999</v>
      </c>
      <c r="C668" t="s">
        <v>3972</v>
      </c>
      <c r="D668" t="s">
        <v>4000</v>
      </c>
      <c r="E668" t="s">
        <v>3974</v>
      </c>
      <c r="F668" t="s">
        <v>3975</v>
      </c>
      <c r="G668" t="s">
        <v>3999</v>
      </c>
      <c r="H668" t="s">
        <v>408</v>
      </c>
      <c r="I668" t="s">
        <v>3799</v>
      </c>
    </row>
    <row r="669" spans="1:9" x14ac:dyDescent="0.35">
      <c r="A669" t="s">
        <v>3970</v>
      </c>
      <c r="B669" t="s">
        <v>4001</v>
      </c>
      <c r="C669" t="s">
        <v>3972</v>
      </c>
      <c r="D669" t="s">
        <v>3977</v>
      </c>
      <c r="E669" t="s">
        <v>3974</v>
      </c>
      <c r="F669" t="s">
        <v>3975</v>
      </c>
      <c r="G669" t="s">
        <v>4002</v>
      </c>
      <c r="H669" t="s">
        <v>408</v>
      </c>
      <c r="I669" t="s">
        <v>3979</v>
      </c>
    </row>
    <row r="670" spans="1:9" x14ac:dyDescent="0.35">
      <c r="A670" t="s">
        <v>3970</v>
      </c>
      <c r="B670" t="s">
        <v>4003</v>
      </c>
      <c r="C670" t="s">
        <v>3972</v>
      </c>
      <c r="D670" t="s">
        <v>4004</v>
      </c>
      <c r="E670" t="s">
        <v>3974</v>
      </c>
      <c r="F670" t="s">
        <v>4005</v>
      </c>
      <c r="G670" t="s">
        <v>4006</v>
      </c>
      <c r="H670" t="s">
        <v>408</v>
      </c>
      <c r="I670" t="s">
        <v>3979</v>
      </c>
    </row>
    <row r="671" spans="1:9" x14ac:dyDescent="0.35">
      <c r="A671" t="s">
        <v>3970</v>
      </c>
      <c r="B671" t="s">
        <v>4007</v>
      </c>
      <c r="C671" t="s">
        <v>3972</v>
      </c>
      <c r="D671" t="s">
        <v>3977</v>
      </c>
      <c r="E671" t="s">
        <v>3974</v>
      </c>
      <c r="F671" t="s">
        <v>3975</v>
      </c>
      <c r="G671" t="s">
        <v>4008</v>
      </c>
      <c r="H671" t="s">
        <v>129</v>
      </c>
      <c r="I671" t="s">
        <v>3629</v>
      </c>
    </row>
    <row r="672" spans="1:9" x14ac:dyDescent="0.35">
      <c r="A672" t="s">
        <v>3970</v>
      </c>
      <c r="B672" t="s">
        <v>4009</v>
      </c>
      <c r="C672" t="s">
        <v>3972</v>
      </c>
      <c r="D672" t="s">
        <v>3977</v>
      </c>
      <c r="E672" t="s">
        <v>3974</v>
      </c>
      <c r="F672" t="s">
        <v>3975</v>
      </c>
      <c r="G672" t="s">
        <v>4010</v>
      </c>
      <c r="H672" t="s">
        <v>408</v>
      </c>
      <c r="I672" t="s">
        <v>3809</v>
      </c>
    </row>
    <row r="673" spans="1:9" x14ac:dyDescent="0.35">
      <c r="A673" t="s">
        <v>3970</v>
      </c>
      <c r="B673" t="s">
        <v>4011</v>
      </c>
      <c r="C673" t="s">
        <v>3972</v>
      </c>
      <c r="D673" t="s">
        <v>3977</v>
      </c>
      <c r="E673" t="s">
        <v>3974</v>
      </c>
      <c r="F673" t="s">
        <v>3975</v>
      </c>
      <c r="G673" t="s">
        <v>4012</v>
      </c>
      <c r="H673" t="s">
        <v>408</v>
      </c>
      <c r="I673" t="s">
        <v>3799</v>
      </c>
    </row>
    <row r="674" spans="1:9" x14ac:dyDescent="0.35">
      <c r="A674" t="s">
        <v>3970</v>
      </c>
      <c r="B674" t="s">
        <v>4013</v>
      </c>
      <c r="C674" t="s">
        <v>3972</v>
      </c>
      <c r="D674" t="s">
        <v>3977</v>
      </c>
      <c r="E674" t="s">
        <v>3974</v>
      </c>
      <c r="F674" t="s">
        <v>3975</v>
      </c>
      <c r="G674" t="s">
        <v>4013</v>
      </c>
      <c r="H674" t="s">
        <v>408</v>
      </c>
      <c r="I674" t="s">
        <v>3979</v>
      </c>
    </row>
    <row r="675" spans="1:9" x14ac:dyDescent="0.35">
      <c r="A675" t="s">
        <v>3970</v>
      </c>
      <c r="B675" t="s">
        <v>4014</v>
      </c>
      <c r="C675" t="s">
        <v>3972</v>
      </c>
      <c r="D675" t="s">
        <v>4004</v>
      </c>
      <c r="E675" t="s">
        <v>3974</v>
      </c>
      <c r="F675" t="s">
        <v>3975</v>
      </c>
      <c r="G675" t="s">
        <v>4014</v>
      </c>
      <c r="H675" t="s">
        <v>408</v>
      </c>
      <c r="I675" t="s">
        <v>3809</v>
      </c>
    </row>
    <row r="676" spans="1:9" x14ac:dyDescent="0.35">
      <c r="A676" t="s">
        <v>4015</v>
      </c>
      <c r="B676" t="s">
        <v>4016</v>
      </c>
      <c r="C676" t="s">
        <v>4017</v>
      </c>
      <c r="D676" t="s">
        <v>4018</v>
      </c>
      <c r="E676" t="s">
        <v>4019</v>
      </c>
      <c r="F676" t="s">
        <v>4020</v>
      </c>
      <c r="G676" t="s">
        <v>4021</v>
      </c>
      <c r="H676" t="s">
        <v>4022</v>
      </c>
      <c r="I676" t="s">
        <v>1580</v>
      </c>
    </row>
    <row r="677" spans="1:9" x14ac:dyDescent="0.35">
      <c r="A677" t="s">
        <v>4015</v>
      </c>
      <c r="B677" t="s">
        <v>4023</v>
      </c>
      <c r="C677" t="s">
        <v>4017</v>
      </c>
      <c r="D677" t="s">
        <v>4018</v>
      </c>
      <c r="E677" t="s">
        <v>4019</v>
      </c>
      <c r="F677" t="s">
        <v>4020</v>
      </c>
      <c r="G677" t="s">
        <v>4024</v>
      </c>
      <c r="H677" t="s">
        <v>129</v>
      </c>
      <c r="I677" t="s">
        <v>2829</v>
      </c>
    </row>
    <row r="678" spans="1:9" x14ac:dyDescent="0.35">
      <c r="A678" t="s">
        <v>4015</v>
      </c>
      <c r="B678" t="s">
        <v>4025</v>
      </c>
      <c r="C678" t="s">
        <v>4026</v>
      </c>
      <c r="D678" t="s">
        <v>4027</v>
      </c>
      <c r="E678" t="s">
        <v>4028</v>
      </c>
      <c r="F678" t="s">
        <v>4029</v>
      </c>
      <c r="G678" t="s">
        <v>4030</v>
      </c>
      <c r="H678" t="s">
        <v>340</v>
      </c>
      <c r="I678" t="s">
        <v>1580</v>
      </c>
    </row>
    <row r="679" spans="1:9" x14ac:dyDescent="0.35">
      <c r="A679" t="s">
        <v>4015</v>
      </c>
      <c r="B679" t="s">
        <v>4031</v>
      </c>
      <c r="C679" t="s">
        <v>4017</v>
      </c>
      <c r="D679" t="s">
        <v>4018</v>
      </c>
      <c r="E679" t="s">
        <v>4019</v>
      </c>
      <c r="F679" t="s">
        <v>4032</v>
      </c>
      <c r="G679" t="s">
        <v>4033</v>
      </c>
      <c r="H679" t="s">
        <v>340</v>
      </c>
      <c r="I679" t="s">
        <v>1580</v>
      </c>
    </row>
    <row r="680" spans="1:9" x14ac:dyDescent="0.35">
      <c r="A680" t="s">
        <v>4015</v>
      </c>
      <c r="B680" t="s">
        <v>4034</v>
      </c>
      <c r="C680" t="s">
        <v>4017</v>
      </c>
      <c r="D680" t="s">
        <v>4018</v>
      </c>
      <c r="E680" t="s">
        <v>4019</v>
      </c>
      <c r="F680" t="s">
        <v>4032</v>
      </c>
      <c r="G680" t="s">
        <v>4035</v>
      </c>
      <c r="H680" t="s">
        <v>129</v>
      </c>
      <c r="I680" t="s">
        <v>2829</v>
      </c>
    </row>
    <row r="681" spans="1:9" x14ac:dyDescent="0.35">
      <c r="A681" t="s">
        <v>4015</v>
      </c>
      <c r="B681" t="s">
        <v>4036</v>
      </c>
      <c r="C681" t="s">
        <v>4026</v>
      </c>
      <c r="D681" t="s">
        <v>4027</v>
      </c>
      <c r="E681" t="s">
        <v>4028</v>
      </c>
      <c r="F681" t="s">
        <v>4029</v>
      </c>
      <c r="G681" t="s">
        <v>4037</v>
      </c>
      <c r="H681" t="s">
        <v>340</v>
      </c>
      <c r="I681" t="s">
        <v>1580</v>
      </c>
    </row>
    <row r="682" spans="1:9" x14ac:dyDescent="0.35">
      <c r="A682" t="s">
        <v>4038</v>
      </c>
      <c r="B682" t="s">
        <v>4039</v>
      </c>
      <c r="C682" t="s">
        <v>4040</v>
      </c>
      <c r="D682" t="s">
        <v>457</v>
      </c>
      <c r="E682" t="s">
        <v>4041</v>
      </c>
      <c r="F682" t="s">
        <v>4042</v>
      </c>
      <c r="G682" t="s">
        <v>4043</v>
      </c>
      <c r="H682" t="s">
        <v>301</v>
      </c>
      <c r="I682" t="s">
        <v>3284</v>
      </c>
    </row>
    <row r="683" spans="1:9" x14ac:dyDescent="0.35">
      <c r="A683" t="s">
        <v>4038</v>
      </c>
      <c r="B683" t="s">
        <v>4044</v>
      </c>
      <c r="C683" t="s">
        <v>4045</v>
      </c>
      <c r="D683" t="s">
        <v>2245</v>
      </c>
      <c r="E683" t="s">
        <v>4046</v>
      </c>
      <c r="F683" t="s">
        <v>4047</v>
      </c>
      <c r="G683" t="s">
        <v>4048</v>
      </c>
      <c r="H683" t="s">
        <v>309</v>
      </c>
      <c r="I683" t="s">
        <v>2602</v>
      </c>
    </row>
    <row r="684" spans="1:9" x14ac:dyDescent="0.35">
      <c r="A684" t="s">
        <v>4038</v>
      </c>
      <c r="B684" t="s">
        <v>4049</v>
      </c>
      <c r="C684" t="s">
        <v>4050</v>
      </c>
      <c r="D684" t="s">
        <v>457</v>
      </c>
      <c r="E684" t="s">
        <v>4051</v>
      </c>
      <c r="F684" t="s">
        <v>4052</v>
      </c>
      <c r="G684" t="s">
        <v>4053</v>
      </c>
      <c r="H684" t="s">
        <v>129</v>
      </c>
      <c r="I684" t="s">
        <v>3604</v>
      </c>
    </row>
    <row r="685" spans="1:9" x14ac:dyDescent="0.35">
      <c r="A685" t="s">
        <v>4038</v>
      </c>
      <c r="B685" t="s">
        <v>4054</v>
      </c>
      <c r="C685" t="s">
        <v>4040</v>
      </c>
      <c r="D685" t="s">
        <v>2245</v>
      </c>
      <c r="E685" t="s">
        <v>4055</v>
      </c>
      <c r="F685" t="s">
        <v>4042</v>
      </c>
      <c r="G685" t="s">
        <v>4056</v>
      </c>
      <c r="H685" t="s">
        <v>340</v>
      </c>
      <c r="I685" t="s">
        <v>1580</v>
      </c>
    </row>
    <row r="686" spans="1:9" x14ac:dyDescent="0.35">
      <c r="A686" t="s">
        <v>4038</v>
      </c>
      <c r="B686" t="s">
        <v>4057</v>
      </c>
      <c r="C686" t="s">
        <v>4058</v>
      </c>
      <c r="D686" t="s">
        <v>457</v>
      </c>
      <c r="E686" t="s">
        <v>4059</v>
      </c>
      <c r="F686" t="s">
        <v>4060</v>
      </c>
      <c r="G686" t="s">
        <v>4061</v>
      </c>
      <c r="H686" t="s">
        <v>309</v>
      </c>
      <c r="I686" t="s">
        <v>2881</v>
      </c>
    </row>
    <row r="687" spans="1:9" x14ac:dyDescent="0.35">
      <c r="A687" t="s">
        <v>4038</v>
      </c>
      <c r="B687" t="s">
        <v>4062</v>
      </c>
      <c r="C687" t="s">
        <v>4045</v>
      </c>
      <c r="D687" t="s">
        <v>4063</v>
      </c>
      <c r="E687" t="s">
        <v>4064</v>
      </c>
      <c r="F687" t="s">
        <v>4047</v>
      </c>
      <c r="G687" t="s">
        <v>4065</v>
      </c>
      <c r="H687" t="s">
        <v>309</v>
      </c>
      <c r="I687" t="s">
        <v>2602</v>
      </c>
    </row>
    <row r="688" spans="1:9" x14ac:dyDescent="0.35">
      <c r="A688" t="s">
        <v>4066</v>
      </c>
      <c r="B688" t="s">
        <v>4067</v>
      </c>
      <c r="C688" t="s">
        <v>4068</v>
      </c>
      <c r="D688" t="s">
        <v>4069</v>
      </c>
      <c r="E688" t="s">
        <v>4070</v>
      </c>
      <c r="F688" t="s">
        <v>4071</v>
      </c>
      <c r="G688" t="s">
        <v>4072</v>
      </c>
      <c r="H688" t="s">
        <v>4073</v>
      </c>
      <c r="I688" t="s">
        <v>4074</v>
      </c>
    </row>
    <row r="689" spans="1:9" x14ac:dyDescent="0.35">
      <c r="A689" t="s">
        <v>4066</v>
      </c>
      <c r="B689" t="s">
        <v>4075</v>
      </c>
      <c r="C689" t="s">
        <v>4068</v>
      </c>
      <c r="D689" t="s">
        <v>4069</v>
      </c>
      <c r="E689" t="s">
        <v>4070</v>
      </c>
      <c r="F689" t="s">
        <v>4071</v>
      </c>
      <c r="G689" t="s">
        <v>4076</v>
      </c>
      <c r="H689" t="s">
        <v>4077</v>
      </c>
      <c r="I689" t="s">
        <v>4078</v>
      </c>
    </row>
    <row r="690" spans="1:9" x14ac:dyDescent="0.35">
      <c r="A690" t="s">
        <v>4066</v>
      </c>
      <c r="B690" t="s">
        <v>4079</v>
      </c>
      <c r="C690" t="s">
        <v>4068</v>
      </c>
      <c r="D690" t="s">
        <v>4069</v>
      </c>
      <c r="E690" t="s">
        <v>4070</v>
      </c>
      <c r="F690" t="s">
        <v>4071</v>
      </c>
      <c r="G690" t="s">
        <v>4080</v>
      </c>
      <c r="H690" t="s">
        <v>4077</v>
      </c>
      <c r="I690" t="s">
        <v>4078</v>
      </c>
    </row>
    <row r="691" spans="1:9" x14ac:dyDescent="0.35">
      <c r="A691" t="s">
        <v>4081</v>
      </c>
      <c r="B691" t="s">
        <v>4081</v>
      </c>
      <c r="C691" t="s">
        <v>4082</v>
      </c>
      <c r="D691" t="s">
        <v>4083</v>
      </c>
      <c r="E691" t="s">
        <v>4084</v>
      </c>
      <c r="F691" t="s">
        <v>4085</v>
      </c>
      <c r="G691" t="s">
        <v>4086</v>
      </c>
      <c r="H691" t="s">
        <v>129</v>
      </c>
      <c r="I691" t="s">
        <v>4087</v>
      </c>
    </row>
    <row r="692" spans="1:9" x14ac:dyDescent="0.35">
      <c r="A692" t="s">
        <v>4088</v>
      </c>
      <c r="B692" t="s">
        <v>4089</v>
      </c>
      <c r="C692" t="s">
        <v>4090</v>
      </c>
      <c r="D692" t="s">
        <v>4091</v>
      </c>
      <c r="E692" t="s">
        <v>4092</v>
      </c>
      <c r="F692" t="s">
        <v>4093</v>
      </c>
      <c r="G692" t="s">
        <v>4094</v>
      </c>
      <c r="H692" t="s">
        <v>46</v>
      </c>
      <c r="I692" t="s">
        <v>4095</v>
      </c>
    </row>
    <row r="693" spans="1:9" x14ac:dyDescent="0.35">
      <c r="A693" t="s">
        <v>4088</v>
      </c>
      <c r="B693" t="s">
        <v>4096</v>
      </c>
      <c r="C693" t="s">
        <v>4090</v>
      </c>
      <c r="D693" t="s">
        <v>4097</v>
      </c>
      <c r="E693" t="s">
        <v>4092</v>
      </c>
      <c r="F693" t="s">
        <v>4093</v>
      </c>
      <c r="G693" t="s">
        <v>4098</v>
      </c>
      <c r="H693" t="s">
        <v>48</v>
      </c>
      <c r="I693" t="s">
        <v>4099</v>
      </c>
    </row>
    <row r="694" spans="1:9" x14ac:dyDescent="0.35">
      <c r="A694" t="s">
        <v>4088</v>
      </c>
      <c r="B694" t="s">
        <v>4100</v>
      </c>
      <c r="C694" t="s">
        <v>4090</v>
      </c>
      <c r="D694" t="s">
        <v>4091</v>
      </c>
      <c r="E694" t="s">
        <v>4092</v>
      </c>
      <c r="F694" t="s">
        <v>4093</v>
      </c>
      <c r="G694" t="s">
        <v>4101</v>
      </c>
      <c r="H694" t="s">
        <v>4102</v>
      </c>
      <c r="I694" t="s">
        <v>4095</v>
      </c>
    </row>
    <row r="695" spans="1:9" x14ac:dyDescent="0.35">
      <c r="A695" t="s">
        <v>4088</v>
      </c>
      <c r="B695" t="s">
        <v>4103</v>
      </c>
      <c r="C695" t="s">
        <v>4090</v>
      </c>
      <c r="D695" t="s">
        <v>4091</v>
      </c>
      <c r="E695" t="s">
        <v>4092</v>
      </c>
      <c r="F695" t="s">
        <v>4093</v>
      </c>
      <c r="G695" t="s">
        <v>4104</v>
      </c>
      <c r="H695" t="s">
        <v>48</v>
      </c>
      <c r="I695" t="s">
        <v>4099</v>
      </c>
    </row>
    <row r="696" spans="1:9" x14ac:dyDescent="0.35">
      <c r="A696" t="s">
        <v>4105</v>
      </c>
      <c r="B696" t="s">
        <v>4106</v>
      </c>
      <c r="C696" t="s">
        <v>4107</v>
      </c>
      <c r="D696" t="s">
        <v>4108</v>
      </c>
      <c r="E696" t="s">
        <v>4109</v>
      </c>
      <c r="F696" t="s">
        <v>4110</v>
      </c>
      <c r="G696" t="s">
        <v>4111</v>
      </c>
      <c r="H696" t="s">
        <v>18</v>
      </c>
      <c r="I696" t="s">
        <v>4112</v>
      </c>
    </row>
    <row r="697" spans="1:9" x14ac:dyDescent="0.35">
      <c r="A697" t="s">
        <v>4105</v>
      </c>
      <c r="B697" t="s">
        <v>4113</v>
      </c>
      <c r="C697" t="s">
        <v>4107</v>
      </c>
      <c r="D697" t="s">
        <v>4108</v>
      </c>
      <c r="E697" t="s">
        <v>4109</v>
      </c>
      <c r="F697" t="s">
        <v>4110</v>
      </c>
      <c r="G697" t="s">
        <v>4114</v>
      </c>
      <c r="H697" t="s">
        <v>18</v>
      </c>
      <c r="I697" t="s">
        <v>4115</v>
      </c>
    </row>
    <row r="698" spans="1:9" x14ac:dyDescent="0.35">
      <c r="A698" t="s">
        <v>4105</v>
      </c>
      <c r="B698" t="s">
        <v>4116</v>
      </c>
      <c r="C698" t="s">
        <v>4107</v>
      </c>
      <c r="D698" t="s">
        <v>4108</v>
      </c>
      <c r="E698" t="s">
        <v>4109</v>
      </c>
      <c r="F698" t="s">
        <v>4110</v>
      </c>
      <c r="G698" t="s">
        <v>4117</v>
      </c>
      <c r="H698" t="s">
        <v>18</v>
      </c>
      <c r="I698" t="s">
        <v>4118</v>
      </c>
    </row>
    <row r="699" spans="1:9" x14ac:dyDescent="0.35">
      <c r="A699" t="s">
        <v>4105</v>
      </c>
      <c r="B699" t="s">
        <v>4119</v>
      </c>
      <c r="C699" t="s">
        <v>4107</v>
      </c>
      <c r="D699" t="s">
        <v>4108</v>
      </c>
      <c r="E699" t="s">
        <v>4109</v>
      </c>
      <c r="F699" t="s">
        <v>4110</v>
      </c>
      <c r="G699" t="s">
        <v>4120</v>
      </c>
      <c r="H699" t="s">
        <v>18</v>
      </c>
      <c r="I699" t="s">
        <v>4115</v>
      </c>
    </row>
    <row r="700" spans="1:9" x14ac:dyDescent="0.35">
      <c r="A700" t="s">
        <v>4105</v>
      </c>
      <c r="B700" t="s">
        <v>4121</v>
      </c>
      <c r="C700" t="s">
        <v>4107</v>
      </c>
      <c r="D700" t="s">
        <v>4108</v>
      </c>
      <c r="E700" t="s">
        <v>4109</v>
      </c>
      <c r="F700" t="s">
        <v>4110</v>
      </c>
      <c r="G700" t="s">
        <v>4122</v>
      </c>
      <c r="H700" t="s">
        <v>18</v>
      </c>
      <c r="I700" t="s">
        <v>4123</v>
      </c>
    </row>
    <row r="701" spans="1:9" x14ac:dyDescent="0.35">
      <c r="A701" t="s">
        <v>4105</v>
      </c>
      <c r="B701" t="s">
        <v>4124</v>
      </c>
      <c r="C701" t="s">
        <v>4107</v>
      </c>
      <c r="D701" t="s">
        <v>4108</v>
      </c>
      <c r="E701" t="s">
        <v>4109</v>
      </c>
      <c r="F701" t="s">
        <v>4110</v>
      </c>
      <c r="G701" t="s">
        <v>4125</v>
      </c>
      <c r="H701" t="s">
        <v>18</v>
      </c>
      <c r="I701" t="s">
        <v>4126</v>
      </c>
    </row>
    <row r="702" spans="1:9" x14ac:dyDescent="0.35">
      <c r="A702" t="s">
        <v>4105</v>
      </c>
      <c r="B702" t="s">
        <v>4127</v>
      </c>
      <c r="C702" t="s">
        <v>4107</v>
      </c>
      <c r="D702" t="s">
        <v>4108</v>
      </c>
      <c r="E702" t="s">
        <v>4109</v>
      </c>
      <c r="F702" t="s">
        <v>4110</v>
      </c>
      <c r="G702" t="s">
        <v>4128</v>
      </c>
      <c r="H702" t="s">
        <v>18</v>
      </c>
      <c r="I702" t="s">
        <v>4112</v>
      </c>
    </row>
    <row r="703" spans="1:9" x14ac:dyDescent="0.35">
      <c r="A703" t="s">
        <v>4105</v>
      </c>
      <c r="B703" t="s">
        <v>4129</v>
      </c>
      <c r="C703" t="s">
        <v>4107</v>
      </c>
      <c r="D703" t="s">
        <v>4108</v>
      </c>
      <c r="E703" t="s">
        <v>4109</v>
      </c>
      <c r="F703" t="s">
        <v>4110</v>
      </c>
      <c r="G703" t="s">
        <v>4130</v>
      </c>
      <c r="H703" t="s">
        <v>18</v>
      </c>
      <c r="I703" t="s">
        <v>4115</v>
      </c>
    </row>
    <row r="704" spans="1:9" x14ac:dyDescent="0.35">
      <c r="A704" t="s">
        <v>4105</v>
      </c>
      <c r="B704" t="s">
        <v>4131</v>
      </c>
      <c r="C704" t="s">
        <v>4107</v>
      </c>
      <c r="D704" t="s">
        <v>4108</v>
      </c>
      <c r="E704" t="s">
        <v>4109</v>
      </c>
      <c r="F704" t="s">
        <v>4110</v>
      </c>
      <c r="G704" t="s">
        <v>4132</v>
      </c>
      <c r="H704" t="s">
        <v>18</v>
      </c>
      <c r="I704" t="s">
        <v>4133</v>
      </c>
    </row>
    <row r="705" spans="1:9" x14ac:dyDescent="0.35">
      <c r="A705" t="s">
        <v>4105</v>
      </c>
      <c r="B705" t="s">
        <v>4134</v>
      </c>
      <c r="C705" t="s">
        <v>4107</v>
      </c>
      <c r="D705" t="s">
        <v>4108</v>
      </c>
      <c r="E705" t="s">
        <v>4109</v>
      </c>
      <c r="F705" t="s">
        <v>4110</v>
      </c>
      <c r="G705" t="s">
        <v>4135</v>
      </c>
      <c r="H705" t="s">
        <v>18</v>
      </c>
      <c r="I705" t="s">
        <v>2515</v>
      </c>
    </row>
    <row r="706" spans="1:9" x14ac:dyDescent="0.35">
      <c r="A706" t="s">
        <v>4105</v>
      </c>
      <c r="B706" t="s">
        <v>4136</v>
      </c>
      <c r="C706" t="s">
        <v>4137</v>
      </c>
      <c r="D706" t="s">
        <v>4138</v>
      </c>
      <c r="E706" t="s">
        <v>4109</v>
      </c>
      <c r="F706" t="s">
        <v>4139</v>
      </c>
      <c r="G706" t="s">
        <v>4140</v>
      </c>
      <c r="H706" t="s">
        <v>18</v>
      </c>
      <c r="I706" t="s">
        <v>4123</v>
      </c>
    </row>
    <row r="707" spans="1:9" x14ac:dyDescent="0.35">
      <c r="A707" t="s">
        <v>4105</v>
      </c>
      <c r="B707" t="s">
        <v>4141</v>
      </c>
      <c r="C707" t="s">
        <v>4107</v>
      </c>
      <c r="D707" t="s">
        <v>4108</v>
      </c>
      <c r="E707" t="s">
        <v>4109</v>
      </c>
      <c r="F707" t="s">
        <v>4110</v>
      </c>
      <c r="G707" t="s">
        <v>4142</v>
      </c>
      <c r="H707" t="s">
        <v>18</v>
      </c>
      <c r="I707" t="s">
        <v>4143</v>
      </c>
    </row>
    <row r="708" spans="1:9" x14ac:dyDescent="0.35">
      <c r="A708" t="s">
        <v>4105</v>
      </c>
      <c r="B708" t="s">
        <v>4144</v>
      </c>
      <c r="C708" t="s">
        <v>4107</v>
      </c>
      <c r="D708" t="s">
        <v>4108</v>
      </c>
      <c r="E708" t="s">
        <v>4109</v>
      </c>
      <c r="F708" t="s">
        <v>4110</v>
      </c>
      <c r="G708" t="s">
        <v>4145</v>
      </c>
      <c r="H708" t="s">
        <v>18</v>
      </c>
      <c r="I708" t="s">
        <v>4146</v>
      </c>
    </row>
    <row r="709" spans="1:9" x14ac:dyDescent="0.35">
      <c r="A709" t="s">
        <v>4105</v>
      </c>
      <c r="B709" t="s">
        <v>4147</v>
      </c>
      <c r="C709" t="s">
        <v>4107</v>
      </c>
      <c r="D709" t="s">
        <v>4108</v>
      </c>
      <c r="E709" t="s">
        <v>4109</v>
      </c>
      <c r="F709" t="s">
        <v>4110</v>
      </c>
      <c r="G709" t="s">
        <v>4148</v>
      </c>
      <c r="H709" t="s">
        <v>18</v>
      </c>
      <c r="I709" t="s">
        <v>4123</v>
      </c>
    </row>
    <row r="710" spans="1:9" x14ac:dyDescent="0.35">
      <c r="A710" t="s">
        <v>4105</v>
      </c>
      <c r="B710" t="s">
        <v>4149</v>
      </c>
      <c r="C710" t="s">
        <v>4107</v>
      </c>
      <c r="D710" t="s">
        <v>4108</v>
      </c>
      <c r="E710" t="s">
        <v>4109</v>
      </c>
      <c r="F710" t="s">
        <v>4110</v>
      </c>
      <c r="G710" t="s">
        <v>4150</v>
      </c>
      <c r="H710" t="s">
        <v>18</v>
      </c>
      <c r="I710" t="s">
        <v>2515</v>
      </c>
    </row>
    <row r="711" spans="1:9" x14ac:dyDescent="0.35">
      <c r="A711" t="s">
        <v>4105</v>
      </c>
      <c r="B711" t="s">
        <v>4151</v>
      </c>
      <c r="C711" t="s">
        <v>4107</v>
      </c>
      <c r="D711" t="s">
        <v>4108</v>
      </c>
      <c r="E711" t="s">
        <v>4109</v>
      </c>
      <c r="F711" t="s">
        <v>4110</v>
      </c>
      <c r="G711" t="s">
        <v>4152</v>
      </c>
      <c r="H711" t="s">
        <v>18</v>
      </c>
      <c r="I711" t="s">
        <v>2515</v>
      </c>
    </row>
    <row r="712" spans="1:9" x14ac:dyDescent="0.35">
      <c r="A712" t="s">
        <v>4105</v>
      </c>
      <c r="B712" t="s">
        <v>2900</v>
      </c>
      <c r="C712" t="s">
        <v>4107</v>
      </c>
      <c r="D712" t="s">
        <v>4153</v>
      </c>
      <c r="E712" t="s">
        <v>4109</v>
      </c>
      <c r="F712" t="s">
        <v>4110</v>
      </c>
      <c r="G712" t="s">
        <v>4154</v>
      </c>
      <c r="H712" t="s">
        <v>18</v>
      </c>
      <c r="I712" t="s">
        <v>4155</v>
      </c>
    </row>
    <row r="713" spans="1:9" x14ac:dyDescent="0.35">
      <c r="A713" t="s">
        <v>4105</v>
      </c>
      <c r="B713" t="s">
        <v>4156</v>
      </c>
      <c r="C713" t="s">
        <v>4107</v>
      </c>
      <c r="D713" t="s">
        <v>4153</v>
      </c>
      <c r="E713" t="s">
        <v>4109</v>
      </c>
      <c r="F713" t="s">
        <v>4110</v>
      </c>
      <c r="G713" t="s">
        <v>4157</v>
      </c>
      <c r="H713" t="s">
        <v>18</v>
      </c>
      <c r="I713" t="s">
        <v>4123</v>
      </c>
    </row>
    <row r="714" spans="1:9" x14ac:dyDescent="0.35">
      <c r="A714" t="s">
        <v>4105</v>
      </c>
      <c r="B714" t="s">
        <v>4158</v>
      </c>
      <c r="C714" t="s">
        <v>4107</v>
      </c>
      <c r="D714" t="s">
        <v>4108</v>
      </c>
      <c r="E714" t="s">
        <v>4109</v>
      </c>
      <c r="F714" t="s">
        <v>4110</v>
      </c>
      <c r="G714" t="s">
        <v>4159</v>
      </c>
      <c r="H714" t="s">
        <v>18</v>
      </c>
      <c r="I714" t="s">
        <v>1739</v>
      </c>
    </row>
    <row r="715" spans="1:9" x14ac:dyDescent="0.35">
      <c r="A715" t="s">
        <v>4105</v>
      </c>
      <c r="B715" t="s">
        <v>4160</v>
      </c>
      <c r="C715" t="s">
        <v>4107</v>
      </c>
      <c r="D715" t="s">
        <v>4153</v>
      </c>
      <c r="E715" t="s">
        <v>4109</v>
      </c>
      <c r="F715" t="s">
        <v>4110</v>
      </c>
      <c r="G715" t="s">
        <v>4161</v>
      </c>
      <c r="H715" t="s">
        <v>18</v>
      </c>
      <c r="I715" t="s">
        <v>1619</v>
      </c>
    </row>
    <row r="716" spans="1:9" x14ac:dyDescent="0.35">
      <c r="A716" t="s">
        <v>4105</v>
      </c>
      <c r="B716" t="s">
        <v>4162</v>
      </c>
      <c r="C716" t="s">
        <v>4107</v>
      </c>
      <c r="D716" t="s">
        <v>4153</v>
      </c>
      <c r="E716" t="s">
        <v>4109</v>
      </c>
      <c r="F716" t="s">
        <v>4110</v>
      </c>
      <c r="G716" t="s">
        <v>4163</v>
      </c>
      <c r="H716" t="s">
        <v>18</v>
      </c>
      <c r="I716" t="s">
        <v>4115</v>
      </c>
    </row>
    <row r="717" spans="1:9" x14ac:dyDescent="0.35">
      <c r="A717" t="s">
        <v>4105</v>
      </c>
      <c r="B717" t="s">
        <v>4164</v>
      </c>
      <c r="C717" t="s">
        <v>4107</v>
      </c>
      <c r="D717" t="s">
        <v>4153</v>
      </c>
      <c r="E717" t="s">
        <v>4109</v>
      </c>
      <c r="F717" t="s">
        <v>4110</v>
      </c>
      <c r="G717" t="s">
        <v>4165</v>
      </c>
      <c r="H717" t="s">
        <v>18</v>
      </c>
      <c r="I717" t="s">
        <v>4123</v>
      </c>
    </row>
    <row r="718" spans="1:9" x14ac:dyDescent="0.35">
      <c r="A718" t="s">
        <v>4105</v>
      </c>
      <c r="B718" t="s">
        <v>4166</v>
      </c>
      <c r="C718" t="s">
        <v>4107</v>
      </c>
      <c r="D718" t="s">
        <v>4153</v>
      </c>
      <c r="E718" t="s">
        <v>4109</v>
      </c>
      <c r="F718" t="s">
        <v>4110</v>
      </c>
      <c r="G718" t="s">
        <v>4167</v>
      </c>
      <c r="H718" t="s">
        <v>18</v>
      </c>
      <c r="I718" t="s">
        <v>4146</v>
      </c>
    </row>
    <row r="719" spans="1:9" x14ac:dyDescent="0.35">
      <c r="A719" t="s">
        <v>4105</v>
      </c>
      <c r="B719" t="s">
        <v>4168</v>
      </c>
      <c r="C719" t="s">
        <v>4107</v>
      </c>
      <c r="D719" t="s">
        <v>4153</v>
      </c>
      <c r="E719" t="s">
        <v>4109</v>
      </c>
      <c r="F719" t="s">
        <v>4110</v>
      </c>
      <c r="G719" t="s">
        <v>4169</v>
      </c>
      <c r="H719" t="s">
        <v>18</v>
      </c>
      <c r="I719" t="s">
        <v>2815</v>
      </c>
    </row>
    <row r="720" spans="1:9" x14ac:dyDescent="0.35">
      <c r="A720" t="s">
        <v>4105</v>
      </c>
      <c r="B720" t="s">
        <v>4170</v>
      </c>
      <c r="C720" t="s">
        <v>4107</v>
      </c>
      <c r="D720" t="s">
        <v>4108</v>
      </c>
      <c r="E720" t="s">
        <v>4109</v>
      </c>
      <c r="F720" t="s">
        <v>4110</v>
      </c>
      <c r="G720" t="s">
        <v>4171</v>
      </c>
      <c r="H720" t="s">
        <v>18</v>
      </c>
      <c r="I720" t="s">
        <v>4112</v>
      </c>
    </row>
    <row r="721" spans="1:9" x14ac:dyDescent="0.35">
      <c r="A721" t="s">
        <v>4105</v>
      </c>
      <c r="B721" t="s">
        <v>4172</v>
      </c>
      <c r="C721" t="s">
        <v>4173</v>
      </c>
      <c r="D721" t="s">
        <v>3619</v>
      </c>
      <c r="E721" t="s">
        <v>4109</v>
      </c>
      <c r="F721" t="s">
        <v>4174</v>
      </c>
      <c r="G721" t="s">
        <v>4175</v>
      </c>
      <c r="H721" t="s">
        <v>18</v>
      </c>
      <c r="I721" t="s">
        <v>1691</v>
      </c>
    </row>
    <row r="722" spans="1:9" x14ac:dyDescent="0.35">
      <c r="A722" t="s">
        <v>4105</v>
      </c>
      <c r="B722" t="s">
        <v>4176</v>
      </c>
      <c r="C722" t="s">
        <v>4107</v>
      </c>
      <c r="D722" t="s">
        <v>4153</v>
      </c>
      <c r="E722" t="s">
        <v>4109</v>
      </c>
      <c r="F722" t="s">
        <v>4110</v>
      </c>
      <c r="G722" t="s">
        <v>4177</v>
      </c>
      <c r="H722" t="s">
        <v>18</v>
      </c>
      <c r="I722" t="s">
        <v>1743</v>
      </c>
    </row>
    <row r="723" spans="1:9" x14ac:dyDescent="0.35">
      <c r="A723" t="s">
        <v>4105</v>
      </c>
      <c r="B723" t="s">
        <v>4178</v>
      </c>
      <c r="C723" t="s">
        <v>4107</v>
      </c>
      <c r="D723" t="s">
        <v>4153</v>
      </c>
      <c r="E723" t="s">
        <v>4109</v>
      </c>
      <c r="F723" t="s">
        <v>4110</v>
      </c>
      <c r="G723" t="s">
        <v>4179</v>
      </c>
      <c r="H723" t="s">
        <v>18</v>
      </c>
      <c r="I723" t="s">
        <v>4118</v>
      </c>
    </row>
    <row r="724" spans="1:9" x14ac:dyDescent="0.35">
      <c r="A724" t="s">
        <v>4105</v>
      </c>
      <c r="B724" t="s">
        <v>4180</v>
      </c>
      <c r="C724" t="s">
        <v>4107</v>
      </c>
      <c r="D724" t="s">
        <v>4108</v>
      </c>
      <c r="E724" t="s">
        <v>4109</v>
      </c>
      <c r="F724" t="s">
        <v>4110</v>
      </c>
      <c r="G724" t="s">
        <v>4181</v>
      </c>
      <c r="H724" t="s">
        <v>18</v>
      </c>
      <c r="I724" t="s">
        <v>4112</v>
      </c>
    </row>
    <row r="725" spans="1:9" x14ac:dyDescent="0.35">
      <c r="A725" t="s">
        <v>4105</v>
      </c>
      <c r="B725" t="s">
        <v>4182</v>
      </c>
      <c r="C725" t="s">
        <v>4107</v>
      </c>
      <c r="D725" t="s">
        <v>4153</v>
      </c>
      <c r="E725" t="s">
        <v>4109</v>
      </c>
      <c r="F725" t="s">
        <v>4110</v>
      </c>
      <c r="G725" t="s">
        <v>4183</v>
      </c>
      <c r="H725" t="s">
        <v>18</v>
      </c>
      <c r="I725" t="s">
        <v>4126</v>
      </c>
    </row>
    <row r="726" spans="1:9" x14ac:dyDescent="0.35">
      <c r="A726" t="s">
        <v>4105</v>
      </c>
      <c r="B726" t="s">
        <v>4184</v>
      </c>
      <c r="C726" t="s">
        <v>4107</v>
      </c>
      <c r="D726" t="s">
        <v>4153</v>
      </c>
      <c r="E726" t="s">
        <v>4109</v>
      </c>
      <c r="F726" t="s">
        <v>4110</v>
      </c>
      <c r="G726" t="s">
        <v>4185</v>
      </c>
      <c r="H726" t="s">
        <v>18</v>
      </c>
      <c r="I726" t="s">
        <v>4115</v>
      </c>
    </row>
    <row r="727" spans="1:9" x14ac:dyDescent="0.35">
      <c r="A727" t="s">
        <v>4105</v>
      </c>
      <c r="B727" t="s">
        <v>4186</v>
      </c>
      <c r="C727" t="s">
        <v>4107</v>
      </c>
      <c r="D727" t="s">
        <v>4153</v>
      </c>
      <c r="E727" t="s">
        <v>4109</v>
      </c>
      <c r="F727" t="s">
        <v>4110</v>
      </c>
      <c r="G727" t="s">
        <v>4187</v>
      </c>
      <c r="H727" t="s">
        <v>18</v>
      </c>
      <c r="I727" t="s">
        <v>2815</v>
      </c>
    </row>
    <row r="728" spans="1:9" x14ac:dyDescent="0.35">
      <c r="A728" t="s">
        <v>4105</v>
      </c>
      <c r="B728" t="s">
        <v>4188</v>
      </c>
      <c r="C728" t="s">
        <v>4107</v>
      </c>
      <c r="D728" t="s">
        <v>4153</v>
      </c>
      <c r="E728" t="s">
        <v>4109</v>
      </c>
      <c r="F728" t="s">
        <v>4110</v>
      </c>
      <c r="G728" t="s">
        <v>4189</v>
      </c>
      <c r="H728" t="s">
        <v>18</v>
      </c>
      <c r="I728" t="s">
        <v>4115</v>
      </c>
    </row>
    <row r="729" spans="1:9" x14ac:dyDescent="0.35">
      <c r="A729" t="s">
        <v>4105</v>
      </c>
      <c r="B729" t="s">
        <v>4190</v>
      </c>
      <c r="C729" t="s">
        <v>4107</v>
      </c>
      <c r="D729" t="s">
        <v>4153</v>
      </c>
      <c r="E729" t="s">
        <v>4109</v>
      </c>
      <c r="F729" t="s">
        <v>4110</v>
      </c>
      <c r="G729" t="s">
        <v>4191</v>
      </c>
      <c r="H729" t="s">
        <v>18</v>
      </c>
      <c r="I729" t="s">
        <v>4118</v>
      </c>
    </row>
    <row r="730" spans="1:9" x14ac:dyDescent="0.35">
      <c r="A730" t="s">
        <v>4105</v>
      </c>
      <c r="B730" t="s">
        <v>4192</v>
      </c>
      <c r="C730" t="s">
        <v>4107</v>
      </c>
      <c r="D730" t="s">
        <v>4153</v>
      </c>
      <c r="E730" t="s">
        <v>4109</v>
      </c>
      <c r="F730" t="s">
        <v>4110</v>
      </c>
      <c r="G730" t="s">
        <v>4193</v>
      </c>
      <c r="H730" t="s">
        <v>18</v>
      </c>
      <c r="I730" t="s">
        <v>2515</v>
      </c>
    </row>
    <row r="731" spans="1:9" x14ac:dyDescent="0.35">
      <c r="A731" t="s">
        <v>4105</v>
      </c>
      <c r="B731" t="s">
        <v>4194</v>
      </c>
      <c r="C731" t="s">
        <v>4107</v>
      </c>
      <c r="D731" t="s">
        <v>4153</v>
      </c>
      <c r="E731" t="s">
        <v>4109</v>
      </c>
      <c r="F731" t="s">
        <v>4110</v>
      </c>
      <c r="G731" t="s">
        <v>4195</v>
      </c>
      <c r="H731" t="s">
        <v>18</v>
      </c>
      <c r="I731" t="s">
        <v>2515</v>
      </c>
    </row>
    <row r="732" spans="1:9" x14ac:dyDescent="0.35">
      <c r="A732" t="s">
        <v>4105</v>
      </c>
      <c r="B732" t="s">
        <v>4196</v>
      </c>
      <c r="C732" t="s">
        <v>4107</v>
      </c>
      <c r="D732" t="s">
        <v>4153</v>
      </c>
      <c r="E732" t="s">
        <v>4109</v>
      </c>
      <c r="F732" t="s">
        <v>4110</v>
      </c>
      <c r="G732" t="s">
        <v>4197</v>
      </c>
      <c r="H732" t="s">
        <v>18</v>
      </c>
      <c r="I732" t="s">
        <v>2515</v>
      </c>
    </row>
    <row r="733" spans="1:9" x14ac:dyDescent="0.35">
      <c r="A733" t="s">
        <v>4105</v>
      </c>
      <c r="B733" t="s">
        <v>4198</v>
      </c>
      <c r="C733" t="s">
        <v>4137</v>
      </c>
      <c r="D733" t="s">
        <v>4138</v>
      </c>
      <c r="E733" t="s">
        <v>4109</v>
      </c>
      <c r="F733" t="s">
        <v>4139</v>
      </c>
      <c r="G733" t="s">
        <v>4199</v>
      </c>
      <c r="H733" t="s">
        <v>18</v>
      </c>
      <c r="I733" t="s">
        <v>2515</v>
      </c>
    </row>
    <row r="734" spans="1:9" x14ac:dyDescent="0.35">
      <c r="A734" t="s">
        <v>4105</v>
      </c>
      <c r="B734" t="s">
        <v>4200</v>
      </c>
      <c r="C734" t="s">
        <v>4107</v>
      </c>
      <c r="D734" t="s">
        <v>4153</v>
      </c>
      <c r="E734" t="s">
        <v>4109</v>
      </c>
      <c r="F734" t="s">
        <v>4110</v>
      </c>
      <c r="G734" t="s">
        <v>4201</v>
      </c>
      <c r="H734" t="s">
        <v>18</v>
      </c>
      <c r="I734" t="s">
        <v>4112</v>
      </c>
    </row>
    <row r="735" spans="1:9" x14ac:dyDescent="0.35">
      <c r="A735" t="s">
        <v>4105</v>
      </c>
      <c r="B735" t="s">
        <v>4202</v>
      </c>
      <c r="C735" t="s">
        <v>4107</v>
      </c>
      <c r="D735" t="s">
        <v>4153</v>
      </c>
      <c r="E735" t="s">
        <v>4109</v>
      </c>
      <c r="F735" t="s">
        <v>4110</v>
      </c>
      <c r="G735" t="s">
        <v>4203</v>
      </c>
      <c r="H735" t="s">
        <v>18</v>
      </c>
      <c r="I735" t="s">
        <v>1691</v>
      </c>
    </row>
    <row r="736" spans="1:9" x14ac:dyDescent="0.35">
      <c r="A736" t="s">
        <v>4105</v>
      </c>
      <c r="B736" t="s">
        <v>4204</v>
      </c>
      <c r="C736" t="s">
        <v>4107</v>
      </c>
      <c r="D736" t="s">
        <v>4153</v>
      </c>
      <c r="E736" t="s">
        <v>4109</v>
      </c>
      <c r="F736" t="s">
        <v>4110</v>
      </c>
      <c r="G736" t="s">
        <v>4205</v>
      </c>
      <c r="H736" t="s">
        <v>18</v>
      </c>
      <c r="I736" t="s">
        <v>1739</v>
      </c>
    </row>
    <row r="737" spans="1:9" x14ac:dyDescent="0.35">
      <c r="A737" t="s">
        <v>4105</v>
      </c>
      <c r="B737" t="s">
        <v>4206</v>
      </c>
      <c r="C737" t="s">
        <v>4107</v>
      </c>
      <c r="D737" t="s">
        <v>4207</v>
      </c>
      <c r="E737" t="s">
        <v>4109</v>
      </c>
      <c r="F737" t="s">
        <v>4110</v>
      </c>
      <c r="G737" t="s">
        <v>4208</v>
      </c>
      <c r="H737" t="s">
        <v>18</v>
      </c>
      <c r="I737" t="s">
        <v>2515</v>
      </c>
    </row>
    <row r="738" spans="1:9" x14ac:dyDescent="0.35">
      <c r="A738" t="s">
        <v>4105</v>
      </c>
      <c r="B738" t="s">
        <v>4209</v>
      </c>
      <c r="C738" t="s">
        <v>4107</v>
      </c>
      <c r="D738" t="s">
        <v>4153</v>
      </c>
      <c r="E738" t="s">
        <v>4109</v>
      </c>
      <c r="F738" t="s">
        <v>4110</v>
      </c>
      <c r="G738" t="s">
        <v>4210</v>
      </c>
      <c r="H738" t="s">
        <v>18</v>
      </c>
      <c r="I738" t="s">
        <v>1743</v>
      </c>
    </row>
    <row r="739" spans="1:9" x14ac:dyDescent="0.35">
      <c r="A739" t="s">
        <v>4105</v>
      </c>
      <c r="B739" t="s">
        <v>4211</v>
      </c>
      <c r="C739" t="s">
        <v>4137</v>
      </c>
      <c r="D739" t="s">
        <v>4138</v>
      </c>
      <c r="E739" t="s">
        <v>4109</v>
      </c>
      <c r="F739" t="s">
        <v>4139</v>
      </c>
      <c r="G739" t="s">
        <v>4212</v>
      </c>
      <c r="H739" t="s">
        <v>18</v>
      </c>
      <c r="I739" t="s">
        <v>4112</v>
      </c>
    </row>
    <row r="740" spans="1:9" x14ac:dyDescent="0.35">
      <c r="A740" t="s">
        <v>4105</v>
      </c>
      <c r="B740" t="s">
        <v>4213</v>
      </c>
      <c r="C740" t="s">
        <v>4107</v>
      </c>
      <c r="D740" t="s">
        <v>4153</v>
      </c>
      <c r="E740" t="s">
        <v>4109</v>
      </c>
      <c r="F740" t="s">
        <v>4110</v>
      </c>
      <c r="G740" t="s">
        <v>4214</v>
      </c>
      <c r="H740" t="s">
        <v>18</v>
      </c>
      <c r="I740" t="s">
        <v>1739</v>
      </c>
    </row>
    <row r="741" spans="1:9" x14ac:dyDescent="0.35">
      <c r="A741" t="s">
        <v>4105</v>
      </c>
      <c r="B741" t="s">
        <v>4215</v>
      </c>
      <c r="C741" t="s">
        <v>4107</v>
      </c>
      <c r="D741" t="s">
        <v>4153</v>
      </c>
      <c r="E741" t="s">
        <v>4109</v>
      </c>
      <c r="F741" t="s">
        <v>4110</v>
      </c>
      <c r="G741" t="s">
        <v>4216</v>
      </c>
      <c r="H741" t="s">
        <v>18</v>
      </c>
      <c r="I741" t="s">
        <v>4118</v>
      </c>
    </row>
    <row r="742" spans="1:9" x14ac:dyDescent="0.35">
      <c r="A742" t="s">
        <v>4105</v>
      </c>
      <c r="B742" t="s">
        <v>4217</v>
      </c>
      <c r="C742" t="s">
        <v>4107</v>
      </c>
      <c r="D742" t="s">
        <v>4207</v>
      </c>
      <c r="E742" t="s">
        <v>4109</v>
      </c>
      <c r="F742" t="s">
        <v>4110</v>
      </c>
      <c r="G742" t="s">
        <v>4218</v>
      </c>
      <c r="H742" t="s">
        <v>18</v>
      </c>
      <c r="I742" t="s">
        <v>2515</v>
      </c>
    </row>
    <row r="743" spans="1:9" x14ac:dyDescent="0.35">
      <c r="A743" t="s">
        <v>4105</v>
      </c>
      <c r="B743" t="s">
        <v>4219</v>
      </c>
      <c r="C743" t="s">
        <v>4107</v>
      </c>
      <c r="D743" t="s">
        <v>4153</v>
      </c>
      <c r="E743" t="s">
        <v>4109</v>
      </c>
      <c r="F743" t="s">
        <v>4110</v>
      </c>
      <c r="G743" t="s">
        <v>4220</v>
      </c>
      <c r="H743" t="s">
        <v>18</v>
      </c>
      <c r="I743" t="s">
        <v>1669</v>
      </c>
    </row>
    <row r="744" spans="1:9" x14ac:dyDescent="0.35">
      <c r="A744" t="s">
        <v>4105</v>
      </c>
      <c r="B744" t="s">
        <v>4221</v>
      </c>
      <c r="C744" t="s">
        <v>4107</v>
      </c>
      <c r="D744" t="s">
        <v>4153</v>
      </c>
      <c r="E744" t="s">
        <v>4109</v>
      </c>
      <c r="F744" t="s">
        <v>4110</v>
      </c>
      <c r="G744" t="s">
        <v>4222</v>
      </c>
      <c r="H744" t="s">
        <v>18</v>
      </c>
      <c r="I744" t="s">
        <v>4112</v>
      </c>
    </row>
    <row r="745" spans="1:9" x14ac:dyDescent="0.35">
      <c r="A745" t="s">
        <v>4105</v>
      </c>
      <c r="B745" t="s">
        <v>4223</v>
      </c>
      <c r="C745" t="s">
        <v>4107</v>
      </c>
      <c r="D745" t="s">
        <v>4153</v>
      </c>
      <c r="E745" t="s">
        <v>4109</v>
      </c>
      <c r="F745" t="s">
        <v>4110</v>
      </c>
      <c r="G745" t="s">
        <v>4224</v>
      </c>
      <c r="H745" t="s">
        <v>18</v>
      </c>
      <c r="I745" t="s">
        <v>2515</v>
      </c>
    </row>
    <row r="746" spans="1:9" x14ac:dyDescent="0.35">
      <c r="A746" t="s">
        <v>4105</v>
      </c>
      <c r="B746" t="s">
        <v>4225</v>
      </c>
      <c r="C746" t="s">
        <v>4107</v>
      </c>
      <c r="D746" t="s">
        <v>4153</v>
      </c>
      <c r="E746" t="s">
        <v>4109</v>
      </c>
      <c r="F746" t="s">
        <v>4110</v>
      </c>
      <c r="G746" t="s">
        <v>4226</v>
      </c>
      <c r="H746" t="s">
        <v>18</v>
      </c>
      <c r="I746" t="s">
        <v>4115</v>
      </c>
    </row>
    <row r="747" spans="1:9" x14ac:dyDescent="0.35">
      <c r="A747" t="s">
        <v>4105</v>
      </c>
      <c r="B747" t="s">
        <v>4227</v>
      </c>
      <c r="C747" t="s">
        <v>4107</v>
      </c>
      <c r="D747" t="s">
        <v>4153</v>
      </c>
      <c r="E747" t="s">
        <v>4109</v>
      </c>
      <c r="F747" t="s">
        <v>4110</v>
      </c>
      <c r="G747" t="s">
        <v>4228</v>
      </c>
      <c r="H747" t="s">
        <v>18</v>
      </c>
      <c r="I747" t="s">
        <v>4118</v>
      </c>
    </row>
    <row r="748" spans="1:9" x14ac:dyDescent="0.35">
      <c r="A748" t="s">
        <v>4105</v>
      </c>
      <c r="B748" t="s">
        <v>4229</v>
      </c>
      <c r="C748" t="s">
        <v>4107</v>
      </c>
      <c r="D748" t="s">
        <v>4153</v>
      </c>
      <c r="E748" t="s">
        <v>4109</v>
      </c>
      <c r="F748" t="s">
        <v>4110</v>
      </c>
      <c r="G748" t="s">
        <v>4230</v>
      </c>
      <c r="H748" t="s">
        <v>4231</v>
      </c>
      <c r="I748" t="s">
        <v>1691</v>
      </c>
    </row>
    <row r="749" spans="1:9" x14ac:dyDescent="0.35">
      <c r="A749" t="s">
        <v>4105</v>
      </c>
      <c r="B749" t="s">
        <v>4232</v>
      </c>
      <c r="C749" t="s">
        <v>4107</v>
      </c>
      <c r="D749" t="s">
        <v>4153</v>
      </c>
      <c r="E749" t="s">
        <v>4109</v>
      </c>
      <c r="F749" t="s">
        <v>4110</v>
      </c>
      <c r="G749" t="s">
        <v>4233</v>
      </c>
      <c r="H749" t="s">
        <v>18</v>
      </c>
      <c r="I749" t="s">
        <v>4234</v>
      </c>
    </row>
    <row r="750" spans="1:9" x14ac:dyDescent="0.35">
      <c r="A750" t="s">
        <v>4105</v>
      </c>
      <c r="B750" t="s">
        <v>4235</v>
      </c>
      <c r="C750" t="s">
        <v>4107</v>
      </c>
      <c r="D750" t="s">
        <v>4153</v>
      </c>
      <c r="E750" t="s">
        <v>4109</v>
      </c>
      <c r="F750" t="s">
        <v>4110</v>
      </c>
      <c r="G750" t="s">
        <v>4236</v>
      </c>
      <c r="H750" t="s">
        <v>18</v>
      </c>
      <c r="I750" t="s">
        <v>4115</v>
      </c>
    </row>
    <row r="751" spans="1:9" x14ac:dyDescent="0.35">
      <c r="A751" t="s">
        <v>4105</v>
      </c>
      <c r="B751" t="s">
        <v>4237</v>
      </c>
      <c r="C751" t="s">
        <v>4107</v>
      </c>
      <c r="D751" t="s">
        <v>4153</v>
      </c>
      <c r="E751" t="s">
        <v>4109</v>
      </c>
      <c r="F751" t="s">
        <v>4110</v>
      </c>
      <c r="G751" t="s">
        <v>4238</v>
      </c>
      <c r="H751" t="s">
        <v>18</v>
      </c>
      <c r="I751" t="s">
        <v>1691</v>
      </c>
    </row>
    <row r="752" spans="1:9" x14ac:dyDescent="0.35">
      <c r="A752" t="s">
        <v>4105</v>
      </c>
      <c r="B752" t="s">
        <v>4239</v>
      </c>
      <c r="C752" t="s">
        <v>4107</v>
      </c>
      <c r="D752" t="s">
        <v>4153</v>
      </c>
      <c r="E752" t="s">
        <v>4109</v>
      </c>
      <c r="F752" t="s">
        <v>4110</v>
      </c>
      <c r="G752" t="s">
        <v>4240</v>
      </c>
      <c r="H752" t="s">
        <v>18</v>
      </c>
      <c r="I752" t="s">
        <v>4118</v>
      </c>
    </row>
    <row r="753" spans="1:9" x14ac:dyDescent="0.35">
      <c r="A753" t="s">
        <v>4105</v>
      </c>
      <c r="B753" t="s">
        <v>4241</v>
      </c>
      <c r="C753" t="s">
        <v>4107</v>
      </c>
      <c r="D753" t="s">
        <v>4153</v>
      </c>
      <c r="E753" t="s">
        <v>4109</v>
      </c>
      <c r="F753" t="s">
        <v>4110</v>
      </c>
      <c r="G753" t="s">
        <v>4242</v>
      </c>
      <c r="H753" t="s">
        <v>18</v>
      </c>
      <c r="I753" t="s">
        <v>1691</v>
      </c>
    </row>
    <row r="754" spans="1:9" x14ac:dyDescent="0.35">
      <c r="A754" t="s">
        <v>4105</v>
      </c>
      <c r="B754" t="s">
        <v>4243</v>
      </c>
      <c r="C754" t="s">
        <v>4107</v>
      </c>
      <c r="D754" t="s">
        <v>4153</v>
      </c>
      <c r="E754" t="s">
        <v>4109</v>
      </c>
      <c r="F754" t="s">
        <v>4110</v>
      </c>
      <c r="G754" t="s">
        <v>4244</v>
      </c>
      <c r="H754" t="s">
        <v>18</v>
      </c>
      <c r="I754" t="s">
        <v>4118</v>
      </c>
    </row>
    <row r="755" spans="1:9" x14ac:dyDescent="0.35">
      <c r="A755" t="s">
        <v>4105</v>
      </c>
      <c r="B755" t="s">
        <v>4245</v>
      </c>
      <c r="C755" t="s">
        <v>4107</v>
      </c>
      <c r="D755" t="s">
        <v>4153</v>
      </c>
      <c r="E755" t="s">
        <v>4109</v>
      </c>
      <c r="F755" t="s">
        <v>4110</v>
      </c>
      <c r="G755" t="s">
        <v>4246</v>
      </c>
      <c r="H755" t="s">
        <v>18</v>
      </c>
      <c r="I755" t="s">
        <v>2515</v>
      </c>
    </row>
    <row r="756" spans="1:9" x14ac:dyDescent="0.35">
      <c r="A756" t="s">
        <v>4105</v>
      </c>
      <c r="B756" t="s">
        <v>4247</v>
      </c>
      <c r="C756" t="s">
        <v>4107</v>
      </c>
      <c r="D756" t="s">
        <v>4153</v>
      </c>
      <c r="E756" t="s">
        <v>4109</v>
      </c>
      <c r="F756" t="s">
        <v>4110</v>
      </c>
      <c r="G756" t="s">
        <v>4248</v>
      </c>
      <c r="H756" t="s">
        <v>18</v>
      </c>
      <c r="I756" t="s">
        <v>1739</v>
      </c>
    </row>
    <row r="757" spans="1:9" x14ac:dyDescent="0.35">
      <c r="A757" t="s">
        <v>4105</v>
      </c>
      <c r="B757" t="s">
        <v>4249</v>
      </c>
      <c r="C757" t="s">
        <v>4107</v>
      </c>
      <c r="D757" t="s">
        <v>4153</v>
      </c>
      <c r="E757" t="s">
        <v>4109</v>
      </c>
      <c r="F757" t="s">
        <v>4110</v>
      </c>
      <c r="G757" t="s">
        <v>4250</v>
      </c>
      <c r="H757" t="s">
        <v>18</v>
      </c>
      <c r="I757" t="s">
        <v>4112</v>
      </c>
    </row>
    <row r="758" spans="1:9" x14ac:dyDescent="0.35">
      <c r="A758" t="s">
        <v>4105</v>
      </c>
      <c r="B758" t="s">
        <v>4251</v>
      </c>
      <c r="C758" t="s">
        <v>4107</v>
      </c>
      <c r="D758" t="s">
        <v>4153</v>
      </c>
      <c r="E758" t="s">
        <v>4109</v>
      </c>
      <c r="F758" t="s">
        <v>4110</v>
      </c>
      <c r="G758" t="s">
        <v>4252</v>
      </c>
      <c r="H758" t="s">
        <v>18</v>
      </c>
      <c r="I758" t="s">
        <v>2515</v>
      </c>
    </row>
    <row r="759" spans="1:9" x14ac:dyDescent="0.35">
      <c r="A759" t="s">
        <v>4105</v>
      </c>
      <c r="B759" t="s">
        <v>4253</v>
      </c>
      <c r="C759" t="s">
        <v>4107</v>
      </c>
      <c r="D759" t="s">
        <v>4153</v>
      </c>
      <c r="E759" t="s">
        <v>4109</v>
      </c>
      <c r="F759" t="s">
        <v>4110</v>
      </c>
      <c r="G759" t="s">
        <v>4254</v>
      </c>
      <c r="H759" t="s">
        <v>18</v>
      </c>
      <c r="I759" t="s">
        <v>4115</v>
      </c>
    </row>
    <row r="760" spans="1:9" x14ac:dyDescent="0.35">
      <c r="A760" t="s">
        <v>4105</v>
      </c>
      <c r="B760" t="s">
        <v>4255</v>
      </c>
      <c r="C760" t="s">
        <v>4137</v>
      </c>
      <c r="D760" t="s">
        <v>4138</v>
      </c>
      <c r="E760" t="s">
        <v>4109</v>
      </c>
      <c r="F760" t="s">
        <v>4139</v>
      </c>
      <c r="G760" t="s">
        <v>4256</v>
      </c>
      <c r="H760" t="s">
        <v>18</v>
      </c>
      <c r="I760" t="s">
        <v>4257</v>
      </c>
    </row>
    <row r="761" spans="1:9" x14ac:dyDescent="0.35">
      <c r="A761" t="s">
        <v>4105</v>
      </c>
      <c r="B761" t="s">
        <v>4258</v>
      </c>
      <c r="C761" t="s">
        <v>4107</v>
      </c>
      <c r="D761" t="s">
        <v>4153</v>
      </c>
      <c r="E761" t="s">
        <v>4109</v>
      </c>
      <c r="F761" t="s">
        <v>4110</v>
      </c>
      <c r="G761" t="s">
        <v>4259</v>
      </c>
      <c r="H761" t="s">
        <v>18</v>
      </c>
      <c r="I761" t="s">
        <v>4118</v>
      </c>
    </row>
    <row r="762" spans="1:9" x14ac:dyDescent="0.35">
      <c r="A762" t="s">
        <v>4105</v>
      </c>
      <c r="B762" t="s">
        <v>4260</v>
      </c>
      <c r="C762" t="s">
        <v>4107</v>
      </c>
      <c r="D762" t="s">
        <v>4153</v>
      </c>
      <c r="E762" t="s">
        <v>4109</v>
      </c>
      <c r="F762" t="s">
        <v>4110</v>
      </c>
      <c r="G762" t="s">
        <v>4261</v>
      </c>
      <c r="H762" t="s">
        <v>18</v>
      </c>
      <c r="I762" t="s">
        <v>1691</v>
      </c>
    </row>
    <row r="763" spans="1:9" x14ac:dyDescent="0.35">
      <c r="A763" t="s">
        <v>4105</v>
      </c>
      <c r="B763" t="s">
        <v>4262</v>
      </c>
      <c r="C763" t="s">
        <v>4107</v>
      </c>
      <c r="D763" t="s">
        <v>4153</v>
      </c>
      <c r="E763" t="s">
        <v>4109</v>
      </c>
      <c r="F763" t="s">
        <v>4110</v>
      </c>
      <c r="G763" t="s">
        <v>4263</v>
      </c>
      <c r="H763" t="s">
        <v>18</v>
      </c>
      <c r="I763" t="s">
        <v>2515</v>
      </c>
    </row>
    <row r="764" spans="1:9" x14ac:dyDescent="0.35">
      <c r="A764" t="s">
        <v>4105</v>
      </c>
      <c r="B764" t="s">
        <v>4264</v>
      </c>
      <c r="C764" t="s">
        <v>4107</v>
      </c>
      <c r="D764" t="s">
        <v>4153</v>
      </c>
      <c r="E764" t="s">
        <v>4109</v>
      </c>
      <c r="F764" t="s">
        <v>4110</v>
      </c>
      <c r="G764" t="s">
        <v>4265</v>
      </c>
      <c r="H764" t="s">
        <v>18</v>
      </c>
      <c r="I764" t="s">
        <v>2515</v>
      </c>
    </row>
    <row r="765" spans="1:9" x14ac:dyDescent="0.35">
      <c r="A765" t="s">
        <v>4105</v>
      </c>
      <c r="B765" t="s">
        <v>4266</v>
      </c>
      <c r="C765" t="s">
        <v>4107</v>
      </c>
      <c r="D765" t="s">
        <v>4153</v>
      </c>
      <c r="E765" t="s">
        <v>4109</v>
      </c>
      <c r="F765" t="s">
        <v>4110</v>
      </c>
      <c r="G765" t="s">
        <v>4267</v>
      </c>
      <c r="H765" t="s">
        <v>18</v>
      </c>
      <c r="I765" t="s">
        <v>4118</v>
      </c>
    </row>
    <row r="766" spans="1:9" x14ac:dyDescent="0.35">
      <c r="A766" t="s">
        <v>4105</v>
      </c>
      <c r="B766" t="s">
        <v>4268</v>
      </c>
      <c r="C766" t="s">
        <v>4107</v>
      </c>
      <c r="D766" t="s">
        <v>4153</v>
      </c>
      <c r="E766" t="s">
        <v>4109</v>
      </c>
      <c r="F766" t="s">
        <v>4110</v>
      </c>
      <c r="G766" t="s">
        <v>4269</v>
      </c>
      <c r="H766" t="s">
        <v>18</v>
      </c>
      <c r="I766" t="s">
        <v>4112</v>
      </c>
    </row>
    <row r="767" spans="1:9" x14ac:dyDescent="0.35">
      <c r="A767" t="s">
        <v>4105</v>
      </c>
      <c r="B767" t="s">
        <v>4270</v>
      </c>
      <c r="C767" t="s">
        <v>4107</v>
      </c>
      <c r="D767" t="s">
        <v>4153</v>
      </c>
      <c r="E767" t="s">
        <v>4109</v>
      </c>
      <c r="F767" t="s">
        <v>4110</v>
      </c>
      <c r="G767" t="s">
        <v>4271</v>
      </c>
      <c r="H767" t="s">
        <v>18</v>
      </c>
      <c r="I767" t="s">
        <v>4112</v>
      </c>
    </row>
    <row r="768" spans="1:9" x14ac:dyDescent="0.35">
      <c r="A768" t="s">
        <v>4105</v>
      </c>
      <c r="B768" t="s">
        <v>4272</v>
      </c>
      <c r="C768" t="s">
        <v>4107</v>
      </c>
      <c r="D768" t="s">
        <v>4153</v>
      </c>
      <c r="E768" t="s">
        <v>4109</v>
      </c>
      <c r="F768" t="s">
        <v>4110</v>
      </c>
      <c r="G768" t="s">
        <v>4273</v>
      </c>
      <c r="H768" t="s">
        <v>18</v>
      </c>
      <c r="I768" t="s">
        <v>4234</v>
      </c>
    </row>
    <row r="769" spans="1:9" x14ac:dyDescent="0.35">
      <c r="A769" t="s">
        <v>4105</v>
      </c>
      <c r="B769" t="s">
        <v>4274</v>
      </c>
      <c r="C769" t="s">
        <v>4107</v>
      </c>
      <c r="D769" t="s">
        <v>4153</v>
      </c>
      <c r="E769" t="s">
        <v>4109</v>
      </c>
      <c r="F769" t="s">
        <v>4110</v>
      </c>
      <c r="G769" t="s">
        <v>4275</v>
      </c>
      <c r="H769" t="s">
        <v>18</v>
      </c>
      <c r="I769" t="s">
        <v>4123</v>
      </c>
    </row>
    <row r="770" spans="1:9" x14ac:dyDescent="0.35">
      <c r="A770" t="s">
        <v>4105</v>
      </c>
      <c r="B770" t="s">
        <v>4276</v>
      </c>
      <c r="C770" t="s">
        <v>4107</v>
      </c>
      <c r="D770" t="s">
        <v>4153</v>
      </c>
      <c r="E770" t="s">
        <v>4109</v>
      </c>
      <c r="F770" t="s">
        <v>4110</v>
      </c>
      <c r="G770" t="s">
        <v>4277</v>
      </c>
      <c r="H770" t="s">
        <v>18</v>
      </c>
      <c r="I770" t="s">
        <v>1619</v>
      </c>
    </row>
    <row r="771" spans="1:9" x14ac:dyDescent="0.35">
      <c r="A771" t="s">
        <v>4105</v>
      </c>
      <c r="B771" t="s">
        <v>4278</v>
      </c>
      <c r="C771" t="s">
        <v>4137</v>
      </c>
      <c r="D771" t="s">
        <v>4138</v>
      </c>
      <c r="E771" t="s">
        <v>4109</v>
      </c>
      <c r="F771" t="s">
        <v>4139</v>
      </c>
      <c r="G771" t="s">
        <v>4279</v>
      </c>
      <c r="H771" t="s">
        <v>18</v>
      </c>
      <c r="I771" t="s">
        <v>1747</v>
      </c>
    </row>
    <row r="772" spans="1:9" x14ac:dyDescent="0.35">
      <c r="A772" t="s">
        <v>4105</v>
      </c>
      <c r="B772" t="s">
        <v>4280</v>
      </c>
      <c r="C772" t="s">
        <v>4107</v>
      </c>
      <c r="D772" t="s">
        <v>4153</v>
      </c>
      <c r="E772" t="s">
        <v>4109</v>
      </c>
      <c r="F772" t="s">
        <v>4110</v>
      </c>
      <c r="G772" t="s">
        <v>4281</v>
      </c>
      <c r="H772" t="s">
        <v>18</v>
      </c>
      <c r="I772" t="s">
        <v>4155</v>
      </c>
    </row>
    <row r="773" spans="1:9" x14ac:dyDescent="0.35">
      <c r="A773" t="s">
        <v>4105</v>
      </c>
      <c r="B773" t="s">
        <v>4282</v>
      </c>
      <c r="C773" t="s">
        <v>4107</v>
      </c>
      <c r="D773" t="s">
        <v>4153</v>
      </c>
      <c r="E773" t="s">
        <v>4109</v>
      </c>
      <c r="F773" t="s">
        <v>4110</v>
      </c>
      <c r="G773" t="s">
        <v>4283</v>
      </c>
      <c r="H773" t="s">
        <v>18</v>
      </c>
      <c r="I773" t="s">
        <v>4146</v>
      </c>
    </row>
    <row r="774" spans="1:9" x14ac:dyDescent="0.35">
      <c r="A774" t="s">
        <v>4105</v>
      </c>
      <c r="B774" t="s">
        <v>4284</v>
      </c>
      <c r="C774" t="s">
        <v>4107</v>
      </c>
      <c r="D774" t="s">
        <v>4153</v>
      </c>
      <c r="E774" t="s">
        <v>4109</v>
      </c>
      <c r="F774" t="s">
        <v>4110</v>
      </c>
      <c r="G774" t="s">
        <v>4285</v>
      </c>
      <c r="H774" t="s">
        <v>18</v>
      </c>
      <c r="I774" t="s">
        <v>4115</v>
      </c>
    </row>
    <row r="775" spans="1:9" x14ac:dyDescent="0.35">
      <c r="A775" t="s">
        <v>4105</v>
      </c>
      <c r="B775" t="s">
        <v>4286</v>
      </c>
      <c r="C775" t="s">
        <v>4107</v>
      </c>
      <c r="D775" t="s">
        <v>4153</v>
      </c>
      <c r="E775" t="s">
        <v>4109</v>
      </c>
      <c r="F775" t="s">
        <v>4110</v>
      </c>
      <c r="G775" t="s">
        <v>4287</v>
      </c>
      <c r="H775" t="s">
        <v>18</v>
      </c>
      <c r="I775" t="s">
        <v>1691</v>
      </c>
    </row>
    <row r="776" spans="1:9" x14ac:dyDescent="0.35">
      <c r="A776" t="s">
        <v>4105</v>
      </c>
      <c r="B776" t="s">
        <v>4288</v>
      </c>
      <c r="C776" t="s">
        <v>4107</v>
      </c>
      <c r="D776" t="s">
        <v>4153</v>
      </c>
      <c r="E776" t="s">
        <v>4109</v>
      </c>
      <c r="F776" t="s">
        <v>4110</v>
      </c>
      <c r="G776" t="s">
        <v>4289</v>
      </c>
      <c r="H776" t="s">
        <v>18</v>
      </c>
      <c r="I776" t="s">
        <v>1743</v>
      </c>
    </row>
    <row r="777" spans="1:9" x14ac:dyDescent="0.35">
      <c r="A777" t="s">
        <v>4105</v>
      </c>
      <c r="B777" t="s">
        <v>4290</v>
      </c>
      <c r="C777" t="s">
        <v>4107</v>
      </c>
      <c r="D777" t="s">
        <v>4153</v>
      </c>
      <c r="E777" t="s">
        <v>4109</v>
      </c>
      <c r="F777" t="s">
        <v>4110</v>
      </c>
      <c r="G777" t="s">
        <v>4291</v>
      </c>
      <c r="H777" t="s">
        <v>18</v>
      </c>
      <c r="I777" t="s">
        <v>1743</v>
      </c>
    </row>
    <row r="778" spans="1:9" x14ac:dyDescent="0.35">
      <c r="A778" t="s">
        <v>4105</v>
      </c>
      <c r="B778" t="s">
        <v>4292</v>
      </c>
      <c r="C778" t="s">
        <v>4107</v>
      </c>
      <c r="D778" t="s">
        <v>4153</v>
      </c>
      <c r="E778" t="s">
        <v>4109</v>
      </c>
      <c r="F778" t="s">
        <v>4110</v>
      </c>
      <c r="G778" t="s">
        <v>4293</v>
      </c>
      <c r="H778" t="s">
        <v>18</v>
      </c>
      <c r="I778" t="s">
        <v>2815</v>
      </c>
    </row>
    <row r="779" spans="1:9" x14ac:dyDescent="0.35">
      <c r="A779" t="s">
        <v>4105</v>
      </c>
      <c r="B779" t="s">
        <v>4294</v>
      </c>
      <c r="C779" t="s">
        <v>4107</v>
      </c>
      <c r="D779" t="s">
        <v>4153</v>
      </c>
      <c r="E779" t="s">
        <v>4109</v>
      </c>
      <c r="F779" t="s">
        <v>4110</v>
      </c>
      <c r="G779" t="s">
        <v>4295</v>
      </c>
      <c r="H779" t="s">
        <v>18</v>
      </c>
      <c r="I779" t="s">
        <v>4118</v>
      </c>
    </row>
    <row r="780" spans="1:9" x14ac:dyDescent="0.35">
      <c r="A780" t="s">
        <v>4105</v>
      </c>
      <c r="B780" t="s">
        <v>4296</v>
      </c>
      <c r="C780" t="s">
        <v>4137</v>
      </c>
      <c r="D780" t="s">
        <v>4138</v>
      </c>
      <c r="E780" t="s">
        <v>4109</v>
      </c>
      <c r="F780" t="s">
        <v>4139</v>
      </c>
      <c r="G780" t="s">
        <v>4297</v>
      </c>
      <c r="H780" t="s">
        <v>18</v>
      </c>
      <c r="I780" t="s">
        <v>4234</v>
      </c>
    </row>
    <row r="781" spans="1:9" x14ac:dyDescent="0.35">
      <c r="A781" t="s">
        <v>4105</v>
      </c>
      <c r="B781" t="s">
        <v>4298</v>
      </c>
      <c r="C781" t="s">
        <v>4107</v>
      </c>
      <c r="D781" t="s">
        <v>4153</v>
      </c>
      <c r="E781" t="s">
        <v>4109</v>
      </c>
      <c r="F781" t="s">
        <v>4110</v>
      </c>
      <c r="G781" t="s">
        <v>4299</v>
      </c>
      <c r="H781" t="s">
        <v>18</v>
      </c>
      <c r="I781" t="s">
        <v>1619</v>
      </c>
    </row>
    <row r="782" spans="1:9" x14ac:dyDescent="0.35">
      <c r="A782" t="s">
        <v>4105</v>
      </c>
      <c r="B782" t="s">
        <v>4300</v>
      </c>
      <c r="C782" t="s">
        <v>4107</v>
      </c>
      <c r="D782" t="s">
        <v>4153</v>
      </c>
      <c r="E782" t="s">
        <v>4109</v>
      </c>
      <c r="F782" t="s">
        <v>4110</v>
      </c>
      <c r="G782" t="s">
        <v>4301</v>
      </c>
      <c r="H782" t="s">
        <v>18</v>
      </c>
      <c r="I782" t="s">
        <v>4234</v>
      </c>
    </row>
    <row r="783" spans="1:9" x14ac:dyDescent="0.35">
      <c r="A783" t="s">
        <v>4105</v>
      </c>
      <c r="B783" t="s">
        <v>4302</v>
      </c>
      <c r="C783" t="s">
        <v>4107</v>
      </c>
      <c r="D783" t="s">
        <v>4153</v>
      </c>
      <c r="E783" t="s">
        <v>4109</v>
      </c>
      <c r="F783" t="s">
        <v>4110</v>
      </c>
      <c r="G783" t="s">
        <v>4303</v>
      </c>
      <c r="H783" t="s">
        <v>18</v>
      </c>
      <c r="I783" t="s">
        <v>1619</v>
      </c>
    </row>
    <row r="784" spans="1:9" x14ac:dyDescent="0.35">
      <c r="A784" t="s">
        <v>4105</v>
      </c>
      <c r="B784" t="s">
        <v>4304</v>
      </c>
      <c r="C784" t="s">
        <v>4107</v>
      </c>
      <c r="D784" t="s">
        <v>4153</v>
      </c>
      <c r="E784" t="s">
        <v>4109</v>
      </c>
      <c r="F784" t="s">
        <v>4110</v>
      </c>
      <c r="G784" t="s">
        <v>4305</v>
      </c>
      <c r="H784" t="s">
        <v>18</v>
      </c>
      <c r="I784" t="s">
        <v>4234</v>
      </c>
    </row>
    <row r="785" spans="1:9" x14ac:dyDescent="0.35">
      <c r="A785" t="s">
        <v>4105</v>
      </c>
      <c r="B785" t="s">
        <v>4306</v>
      </c>
      <c r="C785" t="s">
        <v>4107</v>
      </c>
      <c r="D785" t="s">
        <v>4153</v>
      </c>
      <c r="E785" t="s">
        <v>4109</v>
      </c>
      <c r="F785" t="s">
        <v>4110</v>
      </c>
      <c r="G785" t="s">
        <v>4307</v>
      </c>
      <c r="H785" t="s">
        <v>18</v>
      </c>
      <c r="I785" t="s">
        <v>2515</v>
      </c>
    </row>
    <row r="786" spans="1:9" x14ac:dyDescent="0.35">
      <c r="A786" t="s">
        <v>4105</v>
      </c>
      <c r="B786" t="s">
        <v>4308</v>
      </c>
      <c r="C786" t="s">
        <v>4107</v>
      </c>
      <c r="D786" t="s">
        <v>4153</v>
      </c>
      <c r="E786" t="s">
        <v>4109</v>
      </c>
      <c r="F786" t="s">
        <v>4110</v>
      </c>
      <c r="G786" t="s">
        <v>4309</v>
      </c>
      <c r="H786" t="s">
        <v>18</v>
      </c>
      <c r="I786" t="s">
        <v>4118</v>
      </c>
    </row>
    <row r="787" spans="1:9" x14ac:dyDescent="0.35">
      <c r="A787" t="s">
        <v>4105</v>
      </c>
      <c r="B787" t="s">
        <v>4310</v>
      </c>
      <c r="C787" t="s">
        <v>4107</v>
      </c>
      <c r="D787" t="s">
        <v>4153</v>
      </c>
      <c r="E787" t="s">
        <v>4109</v>
      </c>
      <c r="F787" t="s">
        <v>4110</v>
      </c>
      <c r="G787" t="s">
        <v>4311</v>
      </c>
      <c r="H787" t="s">
        <v>18</v>
      </c>
      <c r="I787" t="s">
        <v>4143</v>
      </c>
    </row>
    <row r="788" spans="1:9" x14ac:dyDescent="0.35">
      <c r="A788" t="s">
        <v>4105</v>
      </c>
      <c r="B788" t="s">
        <v>4312</v>
      </c>
      <c r="C788" t="s">
        <v>4107</v>
      </c>
      <c r="D788" t="s">
        <v>4153</v>
      </c>
      <c r="E788" t="s">
        <v>4109</v>
      </c>
      <c r="F788" t="s">
        <v>4110</v>
      </c>
      <c r="G788" t="s">
        <v>4313</v>
      </c>
      <c r="H788" t="s">
        <v>18</v>
      </c>
      <c r="I788" t="s">
        <v>4118</v>
      </c>
    </row>
    <row r="789" spans="1:9" x14ac:dyDescent="0.35">
      <c r="A789" t="s">
        <v>4105</v>
      </c>
      <c r="B789" t="s">
        <v>4314</v>
      </c>
      <c r="C789" t="s">
        <v>4107</v>
      </c>
      <c r="D789" t="s">
        <v>4153</v>
      </c>
      <c r="E789" t="s">
        <v>4109</v>
      </c>
      <c r="F789" t="s">
        <v>4110</v>
      </c>
      <c r="G789" t="s">
        <v>4315</v>
      </c>
      <c r="H789" t="s">
        <v>18</v>
      </c>
      <c r="I789" t="s">
        <v>4112</v>
      </c>
    </row>
    <row r="790" spans="1:9" x14ac:dyDescent="0.35">
      <c r="A790" t="s">
        <v>4105</v>
      </c>
      <c r="B790" t="s">
        <v>4316</v>
      </c>
      <c r="C790" t="s">
        <v>4107</v>
      </c>
      <c r="D790" t="s">
        <v>4153</v>
      </c>
      <c r="E790" t="s">
        <v>4109</v>
      </c>
      <c r="F790" t="s">
        <v>4110</v>
      </c>
      <c r="G790" t="s">
        <v>4317</v>
      </c>
      <c r="H790" t="s">
        <v>18</v>
      </c>
      <c r="I790" t="s">
        <v>1739</v>
      </c>
    </row>
    <row r="791" spans="1:9" x14ac:dyDescent="0.35">
      <c r="A791" t="s">
        <v>4105</v>
      </c>
      <c r="B791" t="s">
        <v>4318</v>
      </c>
      <c r="C791" t="s">
        <v>4107</v>
      </c>
      <c r="D791" t="s">
        <v>4207</v>
      </c>
      <c r="E791" t="s">
        <v>4109</v>
      </c>
      <c r="F791" t="s">
        <v>4110</v>
      </c>
      <c r="G791" t="s">
        <v>4319</v>
      </c>
      <c r="H791" t="s">
        <v>18</v>
      </c>
      <c r="I791" t="s">
        <v>2515</v>
      </c>
    </row>
    <row r="792" spans="1:9" x14ac:dyDescent="0.35">
      <c r="A792" t="s">
        <v>4105</v>
      </c>
      <c r="B792" t="s">
        <v>4320</v>
      </c>
      <c r="C792" t="s">
        <v>4107</v>
      </c>
      <c r="D792" t="s">
        <v>4153</v>
      </c>
      <c r="E792" t="s">
        <v>4109</v>
      </c>
      <c r="F792" t="s">
        <v>4110</v>
      </c>
      <c r="G792" t="s">
        <v>4321</v>
      </c>
      <c r="H792" t="s">
        <v>18</v>
      </c>
      <c r="I792" t="s">
        <v>4115</v>
      </c>
    </row>
    <row r="793" spans="1:9" x14ac:dyDescent="0.35">
      <c r="A793" t="s">
        <v>4322</v>
      </c>
      <c r="B793" t="s">
        <v>4323</v>
      </c>
      <c r="C793" t="s">
        <v>4324</v>
      </c>
      <c r="D793" t="s">
        <v>2584</v>
      </c>
      <c r="E793" t="s">
        <v>4325</v>
      </c>
      <c r="F793" t="s">
        <v>4326</v>
      </c>
      <c r="G793" t="s">
        <v>4327</v>
      </c>
      <c r="H793" t="s">
        <v>340</v>
      </c>
      <c r="I793" t="s">
        <v>1580</v>
      </c>
    </row>
    <row r="794" spans="1:9" x14ac:dyDescent="0.35">
      <c r="A794" t="s">
        <v>4322</v>
      </c>
      <c r="B794" t="s">
        <v>4328</v>
      </c>
      <c r="C794" t="s">
        <v>4329</v>
      </c>
      <c r="D794" t="s">
        <v>2584</v>
      </c>
      <c r="E794" t="s">
        <v>4330</v>
      </c>
      <c r="F794" t="s">
        <v>4331</v>
      </c>
      <c r="G794" t="s">
        <v>4332</v>
      </c>
      <c r="H794" t="s">
        <v>340</v>
      </c>
      <c r="I794" t="s">
        <v>1580</v>
      </c>
    </row>
    <row r="795" spans="1:9" x14ac:dyDescent="0.35">
      <c r="A795" t="s">
        <v>4322</v>
      </c>
      <c r="B795" t="s">
        <v>4333</v>
      </c>
      <c r="C795" t="s">
        <v>4334</v>
      </c>
      <c r="D795" t="s">
        <v>230</v>
      </c>
      <c r="E795" t="s">
        <v>4335</v>
      </c>
      <c r="F795" t="s">
        <v>4336</v>
      </c>
      <c r="G795" t="s">
        <v>4337</v>
      </c>
      <c r="H795" t="s">
        <v>340</v>
      </c>
      <c r="I795" t="s">
        <v>1580</v>
      </c>
    </row>
    <row r="796" spans="1:9" x14ac:dyDescent="0.35">
      <c r="A796" t="s">
        <v>4338</v>
      </c>
      <c r="B796" t="s">
        <v>1119</v>
      </c>
      <c r="C796" t="s">
        <v>1120</v>
      </c>
      <c r="D796" t="s">
        <v>1076</v>
      </c>
      <c r="E796" t="s">
        <v>4339</v>
      </c>
      <c r="F796" t="s">
        <v>1121</v>
      </c>
      <c r="G796" t="s">
        <v>4340</v>
      </c>
      <c r="H796" t="s">
        <v>129</v>
      </c>
      <c r="I796" t="s">
        <v>1613</v>
      </c>
    </row>
    <row r="797" spans="1:9" x14ac:dyDescent="0.35">
      <c r="A797" t="s">
        <v>4341</v>
      </c>
      <c r="B797" t="s">
        <v>4342</v>
      </c>
      <c r="C797" t="s">
        <v>4343</v>
      </c>
      <c r="D797" t="s">
        <v>4004</v>
      </c>
      <c r="E797" t="s">
        <v>4344</v>
      </c>
      <c r="F797" t="s">
        <v>4345</v>
      </c>
      <c r="G797" t="s">
        <v>4346</v>
      </c>
      <c r="H797" t="s">
        <v>129</v>
      </c>
      <c r="I797" t="s">
        <v>3245</v>
      </c>
    </row>
    <row r="798" spans="1:9" x14ac:dyDescent="0.35">
      <c r="A798" t="s">
        <v>4341</v>
      </c>
      <c r="B798" t="s">
        <v>4347</v>
      </c>
      <c r="C798" t="s">
        <v>4343</v>
      </c>
      <c r="D798" t="s">
        <v>4004</v>
      </c>
      <c r="E798" t="s">
        <v>4344</v>
      </c>
      <c r="F798" t="s">
        <v>4345</v>
      </c>
      <c r="G798" t="s">
        <v>4348</v>
      </c>
      <c r="H798" t="s">
        <v>129</v>
      </c>
      <c r="I798" t="s">
        <v>1814</v>
      </c>
    </row>
    <row r="799" spans="1:9" x14ac:dyDescent="0.35">
      <c r="A799" t="s">
        <v>4341</v>
      </c>
      <c r="B799" t="s">
        <v>4349</v>
      </c>
      <c r="C799" t="s">
        <v>4343</v>
      </c>
      <c r="D799" t="s">
        <v>4004</v>
      </c>
      <c r="E799" t="s">
        <v>4344</v>
      </c>
      <c r="F799" t="s">
        <v>4345</v>
      </c>
      <c r="G799" t="s">
        <v>4350</v>
      </c>
      <c r="H799" t="s">
        <v>129</v>
      </c>
      <c r="I799" t="s">
        <v>3245</v>
      </c>
    </row>
    <row r="800" spans="1:9" x14ac:dyDescent="0.35">
      <c r="A800" t="s">
        <v>4341</v>
      </c>
      <c r="B800" t="s">
        <v>4351</v>
      </c>
      <c r="C800" t="s">
        <v>4343</v>
      </c>
      <c r="D800" t="s">
        <v>4004</v>
      </c>
      <c r="E800" t="s">
        <v>4344</v>
      </c>
      <c r="F800" t="s">
        <v>4345</v>
      </c>
      <c r="G800" t="s">
        <v>4352</v>
      </c>
      <c r="H800" t="s">
        <v>301</v>
      </c>
      <c r="I800" t="s">
        <v>3340</v>
      </c>
    </row>
    <row r="801" spans="1:9" x14ac:dyDescent="0.35">
      <c r="A801" t="s">
        <v>4341</v>
      </c>
      <c r="B801" t="s">
        <v>4353</v>
      </c>
      <c r="C801" t="s">
        <v>4343</v>
      </c>
      <c r="D801" t="s">
        <v>4004</v>
      </c>
      <c r="E801" t="s">
        <v>4344</v>
      </c>
      <c r="F801" t="s">
        <v>4345</v>
      </c>
      <c r="G801" t="s">
        <v>4354</v>
      </c>
      <c r="H801" t="s">
        <v>129</v>
      </c>
      <c r="I801" t="s">
        <v>3245</v>
      </c>
    </row>
    <row r="802" spans="1:9" x14ac:dyDescent="0.35">
      <c r="A802" t="s">
        <v>4341</v>
      </c>
      <c r="B802" t="s">
        <v>4355</v>
      </c>
      <c r="C802" t="s">
        <v>4343</v>
      </c>
      <c r="D802" t="s">
        <v>4004</v>
      </c>
      <c r="E802" t="s">
        <v>4344</v>
      </c>
      <c r="F802" t="s">
        <v>4345</v>
      </c>
      <c r="G802" t="s">
        <v>4356</v>
      </c>
      <c r="H802" t="s">
        <v>129</v>
      </c>
      <c r="I802" t="s">
        <v>4357</v>
      </c>
    </row>
    <row r="803" spans="1:9" x14ac:dyDescent="0.35">
      <c r="A803" t="s">
        <v>4341</v>
      </c>
      <c r="B803" t="s">
        <v>4358</v>
      </c>
      <c r="C803" t="s">
        <v>4343</v>
      </c>
      <c r="D803" t="s">
        <v>4004</v>
      </c>
      <c r="E803" t="s">
        <v>4344</v>
      </c>
      <c r="F803" t="s">
        <v>4345</v>
      </c>
      <c r="G803" t="s">
        <v>4359</v>
      </c>
      <c r="H803" t="s">
        <v>129</v>
      </c>
      <c r="I803" t="s">
        <v>4357</v>
      </c>
    </row>
    <row r="804" spans="1:9" x14ac:dyDescent="0.35">
      <c r="A804" t="s">
        <v>4341</v>
      </c>
      <c r="B804" t="s">
        <v>4360</v>
      </c>
      <c r="C804" t="s">
        <v>4343</v>
      </c>
      <c r="D804" t="s">
        <v>4004</v>
      </c>
      <c r="E804" t="s">
        <v>4344</v>
      </c>
      <c r="F804" t="s">
        <v>4345</v>
      </c>
      <c r="G804" t="s">
        <v>4361</v>
      </c>
      <c r="H804" t="s">
        <v>129</v>
      </c>
      <c r="I804" t="s">
        <v>1814</v>
      </c>
    </row>
    <row r="805" spans="1:9" x14ac:dyDescent="0.35">
      <c r="A805" t="s">
        <v>4341</v>
      </c>
      <c r="B805" t="s">
        <v>4362</v>
      </c>
      <c r="C805" t="s">
        <v>4343</v>
      </c>
      <c r="D805" t="s">
        <v>4004</v>
      </c>
      <c r="E805" t="s">
        <v>4344</v>
      </c>
      <c r="F805" t="s">
        <v>4345</v>
      </c>
      <c r="G805" t="s">
        <v>4363</v>
      </c>
      <c r="H805" t="s">
        <v>129</v>
      </c>
      <c r="I805" t="s">
        <v>2934</v>
      </c>
    </row>
    <row r="806" spans="1:9" x14ac:dyDescent="0.35">
      <c r="A806" t="s">
        <v>4341</v>
      </c>
      <c r="B806" t="s">
        <v>4364</v>
      </c>
      <c r="C806" t="s">
        <v>4343</v>
      </c>
      <c r="D806" t="s">
        <v>4004</v>
      </c>
      <c r="E806" t="s">
        <v>4344</v>
      </c>
      <c r="F806" t="s">
        <v>4345</v>
      </c>
      <c r="G806" t="s">
        <v>4365</v>
      </c>
      <c r="H806" t="s">
        <v>129</v>
      </c>
      <c r="I806" t="s">
        <v>1814</v>
      </c>
    </row>
    <row r="807" spans="1:9" x14ac:dyDescent="0.35">
      <c r="A807" t="s">
        <v>4341</v>
      </c>
      <c r="B807" t="s">
        <v>4366</v>
      </c>
      <c r="C807" t="s">
        <v>4343</v>
      </c>
      <c r="D807" t="s">
        <v>4004</v>
      </c>
      <c r="E807" t="s">
        <v>4344</v>
      </c>
      <c r="F807" t="s">
        <v>4345</v>
      </c>
      <c r="G807" t="s">
        <v>4367</v>
      </c>
      <c r="H807" t="s">
        <v>129</v>
      </c>
      <c r="I807" t="s">
        <v>2331</v>
      </c>
    </row>
    <row r="808" spans="1:9" x14ac:dyDescent="0.35">
      <c r="A808" t="s">
        <v>4341</v>
      </c>
      <c r="B808" t="s">
        <v>4368</v>
      </c>
      <c r="C808" t="s">
        <v>4343</v>
      </c>
      <c r="D808" t="s">
        <v>4004</v>
      </c>
      <c r="E808" t="s">
        <v>4344</v>
      </c>
      <c r="F808" t="s">
        <v>4345</v>
      </c>
      <c r="G808" t="s">
        <v>4369</v>
      </c>
      <c r="H808" t="s">
        <v>129</v>
      </c>
      <c r="I808" t="s">
        <v>4357</v>
      </c>
    </row>
    <row r="809" spans="1:9" x14ac:dyDescent="0.35">
      <c r="A809" t="s">
        <v>4341</v>
      </c>
      <c r="B809" t="s">
        <v>4370</v>
      </c>
      <c r="C809" t="s">
        <v>4343</v>
      </c>
      <c r="D809" t="s">
        <v>4004</v>
      </c>
      <c r="E809" t="s">
        <v>4344</v>
      </c>
      <c r="F809" t="s">
        <v>4345</v>
      </c>
      <c r="G809" t="s">
        <v>4371</v>
      </c>
      <c r="H809" t="s">
        <v>129</v>
      </c>
      <c r="I809" t="s">
        <v>2331</v>
      </c>
    </row>
    <row r="810" spans="1:9" x14ac:dyDescent="0.35">
      <c r="A810" t="s">
        <v>4341</v>
      </c>
      <c r="B810" t="s">
        <v>4372</v>
      </c>
      <c r="C810" t="s">
        <v>4343</v>
      </c>
      <c r="D810" t="s">
        <v>4004</v>
      </c>
      <c r="E810" t="s">
        <v>4344</v>
      </c>
      <c r="F810" t="s">
        <v>4345</v>
      </c>
      <c r="G810" t="s">
        <v>4373</v>
      </c>
      <c r="H810" t="s">
        <v>129</v>
      </c>
      <c r="I810" t="s">
        <v>3245</v>
      </c>
    </row>
    <row r="811" spans="1:9" x14ac:dyDescent="0.35">
      <c r="A811" t="s">
        <v>4341</v>
      </c>
      <c r="B811" t="s">
        <v>4374</v>
      </c>
      <c r="C811" t="s">
        <v>4343</v>
      </c>
      <c r="D811" t="s">
        <v>4004</v>
      </c>
      <c r="E811" t="s">
        <v>4344</v>
      </c>
      <c r="F811" t="s">
        <v>4345</v>
      </c>
      <c r="G811" t="s">
        <v>4375</v>
      </c>
      <c r="H811" t="s">
        <v>129</v>
      </c>
      <c r="I811" t="s">
        <v>1638</v>
      </c>
    </row>
    <row r="812" spans="1:9" x14ac:dyDescent="0.35">
      <c r="A812" t="s">
        <v>4341</v>
      </c>
      <c r="B812" t="s">
        <v>4376</v>
      </c>
      <c r="C812" t="s">
        <v>4343</v>
      </c>
      <c r="D812" t="s">
        <v>4004</v>
      </c>
      <c r="E812" t="s">
        <v>4344</v>
      </c>
      <c r="F812" t="s">
        <v>4345</v>
      </c>
      <c r="G812" t="s">
        <v>4377</v>
      </c>
      <c r="H812" t="s">
        <v>129</v>
      </c>
      <c r="I812" t="s">
        <v>4357</v>
      </c>
    </row>
    <row r="813" spans="1:9" x14ac:dyDescent="0.35">
      <c r="A813" t="s">
        <v>4341</v>
      </c>
      <c r="B813" t="s">
        <v>4378</v>
      </c>
      <c r="C813" t="s">
        <v>4343</v>
      </c>
      <c r="D813" t="s">
        <v>4004</v>
      </c>
      <c r="E813" t="s">
        <v>4344</v>
      </c>
      <c r="F813" t="s">
        <v>4345</v>
      </c>
      <c r="G813" t="s">
        <v>4379</v>
      </c>
      <c r="H813" t="s">
        <v>129</v>
      </c>
      <c r="I813" t="s">
        <v>2331</v>
      </c>
    </row>
    <row r="814" spans="1:9" x14ac:dyDescent="0.35">
      <c r="A814" t="s">
        <v>4341</v>
      </c>
      <c r="B814" t="s">
        <v>4380</v>
      </c>
      <c r="C814" t="s">
        <v>4343</v>
      </c>
      <c r="D814" t="s">
        <v>4004</v>
      </c>
      <c r="E814" t="s">
        <v>4344</v>
      </c>
      <c r="F814" t="s">
        <v>4345</v>
      </c>
      <c r="G814" t="s">
        <v>4381</v>
      </c>
      <c r="H814" t="s">
        <v>129</v>
      </c>
      <c r="I814" t="s">
        <v>4357</v>
      </c>
    </row>
    <row r="815" spans="1:9" x14ac:dyDescent="0.35">
      <c r="A815" t="s">
        <v>4341</v>
      </c>
      <c r="B815" t="s">
        <v>4382</v>
      </c>
      <c r="C815" t="s">
        <v>4343</v>
      </c>
      <c r="D815" t="s">
        <v>4004</v>
      </c>
      <c r="E815" t="s">
        <v>4344</v>
      </c>
      <c r="F815" t="s">
        <v>4345</v>
      </c>
      <c r="G815" t="s">
        <v>4383</v>
      </c>
      <c r="H815" t="s">
        <v>129</v>
      </c>
      <c r="I815" t="s">
        <v>1606</v>
      </c>
    </row>
    <row r="816" spans="1:9" x14ac:dyDescent="0.35">
      <c r="A816" t="s">
        <v>4341</v>
      </c>
      <c r="B816" t="s">
        <v>4384</v>
      </c>
      <c r="C816" t="s">
        <v>4343</v>
      </c>
      <c r="D816" t="s">
        <v>4004</v>
      </c>
      <c r="E816" t="s">
        <v>4344</v>
      </c>
      <c r="F816" t="s">
        <v>4345</v>
      </c>
      <c r="G816" t="s">
        <v>4385</v>
      </c>
      <c r="H816" t="s">
        <v>129</v>
      </c>
      <c r="I816" t="s">
        <v>4087</v>
      </c>
    </row>
    <row r="817" spans="1:9" x14ac:dyDescent="0.35">
      <c r="A817" t="s">
        <v>4341</v>
      </c>
      <c r="B817" t="s">
        <v>4386</v>
      </c>
      <c r="C817" t="s">
        <v>4343</v>
      </c>
      <c r="D817" t="s">
        <v>4004</v>
      </c>
      <c r="E817" t="s">
        <v>4344</v>
      </c>
      <c r="F817" t="s">
        <v>4345</v>
      </c>
      <c r="G817" t="s">
        <v>4387</v>
      </c>
      <c r="H817" t="s">
        <v>129</v>
      </c>
      <c r="I817" t="s">
        <v>3245</v>
      </c>
    </row>
    <row r="818" spans="1:9" x14ac:dyDescent="0.35">
      <c r="A818" t="s">
        <v>4341</v>
      </c>
      <c r="B818" t="s">
        <v>4388</v>
      </c>
      <c r="C818" t="s">
        <v>4343</v>
      </c>
      <c r="D818" t="s">
        <v>4004</v>
      </c>
      <c r="E818" t="s">
        <v>4344</v>
      </c>
      <c r="F818" t="s">
        <v>4345</v>
      </c>
      <c r="G818" t="s">
        <v>4389</v>
      </c>
      <c r="H818" t="s">
        <v>129</v>
      </c>
      <c r="I818" t="s">
        <v>4087</v>
      </c>
    </row>
    <row r="819" spans="1:9" x14ac:dyDescent="0.35">
      <c r="A819" t="s">
        <v>4341</v>
      </c>
      <c r="B819" t="s">
        <v>4390</v>
      </c>
      <c r="C819" t="s">
        <v>4343</v>
      </c>
      <c r="D819" t="s">
        <v>4004</v>
      </c>
      <c r="E819" t="s">
        <v>4344</v>
      </c>
      <c r="F819" t="s">
        <v>4345</v>
      </c>
      <c r="G819" t="s">
        <v>4391</v>
      </c>
      <c r="H819" t="s">
        <v>129</v>
      </c>
      <c r="I819" t="s">
        <v>3245</v>
      </c>
    </row>
    <row r="820" spans="1:9" x14ac:dyDescent="0.35">
      <c r="A820" t="s">
        <v>4341</v>
      </c>
      <c r="B820" t="s">
        <v>4392</v>
      </c>
      <c r="C820" t="s">
        <v>4343</v>
      </c>
      <c r="D820" t="s">
        <v>4004</v>
      </c>
      <c r="E820" t="s">
        <v>4344</v>
      </c>
      <c r="F820" t="s">
        <v>4345</v>
      </c>
      <c r="G820" t="s">
        <v>4393</v>
      </c>
      <c r="H820" t="s">
        <v>129</v>
      </c>
      <c r="I820" t="s">
        <v>4087</v>
      </c>
    </row>
    <row r="821" spans="1:9" x14ac:dyDescent="0.35">
      <c r="A821" t="s">
        <v>4341</v>
      </c>
      <c r="B821" t="s">
        <v>4394</v>
      </c>
      <c r="C821" t="s">
        <v>4343</v>
      </c>
      <c r="D821" t="s">
        <v>4004</v>
      </c>
      <c r="E821" t="s">
        <v>4344</v>
      </c>
      <c r="F821" t="s">
        <v>4345</v>
      </c>
      <c r="G821" t="s">
        <v>4395</v>
      </c>
      <c r="H821" t="s">
        <v>129</v>
      </c>
      <c r="I821" t="s">
        <v>4357</v>
      </c>
    </row>
    <row r="822" spans="1:9" x14ac:dyDescent="0.35">
      <c r="A822" t="s">
        <v>4341</v>
      </c>
      <c r="B822" t="s">
        <v>4396</v>
      </c>
      <c r="C822" t="s">
        <v>4343</v>
      </c>
      <c r="D822" t="s">
        <v>4004</v>
      </c>
      <c r="E822" t="s">
        <v>4344</v>
      </c>
      <c r="F822" t="s">
        <v>4345</v>
      </c>
      <c r="G822" t="s">
        <v>4397</v>
      </c>
      <c r="H822" t="s">
        <v>129</v>
      </c>
      <c r="I822" t="s">
        <v>4357</v>
      </c>
    </row>
    <row r="823" spans="1:9" x14ac:dyDescent="0.35">
      <c r="A823" t="s">
        <v>4341</v>
      </c>
      <c r="B823" t="s">
        <v>4398</v>
      </c>
      <c r="C823" t="s">
        <v>4343</v>
      </c>
      <c r="D823" t="s">
        <v>4004</v>
      </c>
      <c r="E823" t="s">
        <v>4344</v>
      </c>
      <c r="F823" t="s">
        <v>4345</v>
      </c>
      <c r="G823" t="s">
        <v>4399</v>
      </c>
      <c r="H823" t="s">
        <v>301</v>
      </c>
      <c r="I823" t="s">
        <v>2846</v>
      </c>
    </row>
    <row r="824" spans="1:9" x14ac:dyDescent="0.35">
      <c r="A824" t="s">
        <v>4341</v>
      </c>
      <c r="B824" t="s">
        <v>4400</v>
      </c>
      <c r="C824" t="s">
        <v>4343</v>
      </c>
      <c r="D824" t="s">
        <v>4004</v>
      </c>
      <c r="E824" t="s">
        <v>4344</v>
      </c>
      <c r="F824" t="s">
        <v>4345</v>
      </c>
      <c r="G824" t="s">
        <v>4401</v>
      </c>
      <c r="H824" t="s">
        <v>129</v>
      </c>
      <c r="I824" t="s">
        <v>2934</v>
      </c>
    </row>
    <row r="825" spans="1:9" x14ac:dyDescent="0.35">
      <c r="A825" t="s">
        <v>4341</v>
      </c>
      <c r="B825" t="s">
        <v>1937</v>
      </c>
      <c r="C825" t="s">
        <v>4343</v>
      </c>
      <c r="D825" t="s">
        <v>4004</v>
      </c>
      <c r="E825" t="s">
        <v>4344</v>
      </c>
      <c r="F825" t="s">
        <v>4345</v>
      </c>
      <c r="G825" t="s">
        <v>4402</v>
      </c>
      <c r="H825" t="s">
        <v>301</v>
      </c>
      <c r="I825" t="s">
        <v>2537</v>
      </c>
    </row>
    <row r="826" spans="1:9" x14ac:dyDescent="0.35">
      <c r="A826" t="s">
        <v>4341</v>
      </c>
      <c r="B826" t="s">
        <v>4403</v>
      </c>
      <c r="C826" t="s">
        <v>4343</v>
      </c>
      <c r="D826" t="s">
        <v>4004</v>
      </c>
      <c r="E826" t="s">
        <v>4344</v>
      </c>
      <c r="F826" t="s">
        <v>4345</v>
      </c>
      <c r="G826" t="s">
        <v>4404</v>
      </c>
      <c r="H826" t="s">
        <v>301</v>
      </c>
      <c r="I826" t="s">
        <v>3340</v>
      </c>
    </row>
    <row r="827" spans="1:9" x14ac:dyDescent="0.35">
      <c r="A827" t="s">
        <v>4341</v>
      </c>
      <c r="B827" t="s">
        <v>4405</v>
      </c>
      <c r="C827" t="s">
        <v>4343</v>
      </c>
      <c r="D827" t="s">
        <v>4004</v>
      </c>
      <c r="E827" t="s">
        <v>4344</v>
      </c>
      <c r="F827" t="s">
        <v>4345</v>
      </c>
      <c r="G827" t="s">
        <v>4406</v>
      </c>
      <c r="H827" t="s">
        <v>129</v>
      </c>
      <c r="I827" t="s">
        <v>4357</v>
      </c>
    </row>
    <row r="828" spans="1:9" x14ac:dyDescent="0.35">
      <c r="A828" t="s">
        <v>4341</v>
      </c>
      <c r="B828" t="s">
        <v>3118</v>
      </c>
      <c r="C828" t="s">
        <v>4343</v>
      </c>
      <c r="D828" t="s">
        <v>4004</v>
      </c>
      <c r="E828" t="s">
        <v>4344</v>
      </c>
      <c r="F828" t="s">
        <v>4345</v>
      </c>
      <c r="G828" t="s">
        <v>4407</v>
      </c>
      <c r="H828" t="s">
        <v>129</v>
      </c>
      <c r="I828" t="s">
        <v>3245</v>
      </c>
    </row>
    <row r="829" spans="1:9" x14ac:dyDescent="0.35">
      <c r="A829" t="s">
        <v>4408</v>
      </c>
      <c r="B829" t="s">
        <v>4409</v>
      </c>
      <c r="C829" t="s">
        <v>3241</v>
      </c>
      <c r="D829" t="s">
        <v>1810</v>
      </c>
      <c r="E829" t="s">
        <v>4410</v>
      </c>
      <c r="F829" t="s">
        <v>4411</v>
      </c>
      <c r="G829" t="s">
        <v>4412</v>
      </c>
      <c r="H829" t="s">
        <v>330</v>
      </c>
      <c r="I829" t="s">
        <v>2862</v>
      </c>
    </row>
    <row r="830" spans="1:9" x14ac:dyDescent="0.35">
      <c r="A830" t="s">
        <v>4413</v>
      </c>
      <c r="B830" t="s">
        <v>4414</v>
      </c>
      <c r="C830" t="s">
        <v>3241</v>
      </c>
      <c r="D830" t="s">
        <v>1810</v>
      </c>
      <c r="E830" t="s">
        <v>4410</v>
      </c>
      <c r="F830" t="s">
        <v>3243</v>
      </c>
      <c r="G830" t="s">
        <v>4412</v>
      </c>
      <c r="H830" t="s">
        <v>330</v>
      </c>
      <c r="I830" t="s">
        <v>2862</v>
      </c>
    </row>
    <row r="831" spans="1:9" x14ac:dyDescent="0.35">
      <c r="A831" t="s">
        <v>4415</v>
      </c>
      <c r="B831" t="s">
        <v>3125</v>
      </c>
      <c r="C831" t="s">
        <v>4416</v>
      </c>
      <c r="D831" t="s">
        <v>1665</v>
      </c>
      <c r="E831" t="s">
        <v>4417</v>
      </c>
      <c r="F831" t="s">
        <v>4418</v>
      </c>
      <c r="G831" t="s">
        <v>4419</v>
      </c>
      <c r="H831" t="s">
        <v>129</v>
      </c>
      <c r="I831" t="s">
        <v>2261</v>
      </c>
    </row>
    <row r="832" spans="1:9" x14ac:dyDescent="0.35">
      <c r="A832" t="s">
        <v>4415</v>
      </c>
      <c r="B832" t="s">
        <v>1003</v>
      </c>
      <c r="C832" t="s">
        <v>4420</v>
      </c>
      <c r="D832" t="s">
        <v>4421</v>
      </c>
      <c r="E832" t="s">
        <v>4422</v>
      </c>
      <c r="F832" t="s">
        <v>4423</v>
      </c>
      <c r="G832" t="s">
        <v>4424</v>
      </c>
      <c r="H832" t="s">
        <v>129</v>
      </c>
      <c r="I832" t="s">
        <v>2261</v>
      </c>
    </row>
    <row r="833" spans="1:9" x14ac:dyDescent="0.35">
      <c r="A833" t="s">
        <v>4425</v>
      </c>
      <c r="B833" t="s">
        <v>4426</v>
      </c>
      <c r="C833" t="s">
        <v>4427</v>
      </c>
      <c r="D833" t="s">
        <v>3747</v>
      </c>
      <c r="E833" t="s">
        <v>4428</v>
      </c>
      <c r="F833" t="s">
        <v>4429</v>
      </c>
      <c r="G833" t="s">
        <v>4430</v>
      </c>
      <c r="H833" t="s">
        <v>75</v>
      </c>
      <c r="I833" t="s">
        <v>3898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CACFP Sponsor Directory</vt:lpstr>
      <vt:lpstr>At Risk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Rhodes, Maddie</dc:creator>
  <cp:lastModifiedBy>Rhodes, Maddie</cp:lastModifiedBy>
  <dcterms:created xsi:type="dcterms:W3CDTF">2022-02-23T18:44:00Z</dcterms:created>
  <dcterms:modified xsi:type="dcterms:W3CDTF">2025-06-24T22:09:00Z</dcterms:modified>
</cp:coreProperties>
</file>