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decloud-my.sharepoint.com/personal/ryan_young_azed_gov/Documents/Desktop/K3ReadingForms/"/>
    </mc:Choice>
  </mc:AlternateContent>
  <xr:revisionPtr revIDLastSave="17" documentId="13_ncr:1_{518BD328-5561-4903-8C08-1BBB4EA91F32}" xr6:coauthVersionLast="47" xr6:coauthVersionMax="47" xr10:uidLastSave="{E71ED8AA-4B2D-45A2-8175-D10527E6368D}"/>
  <bookViews>
    <workbookView xWindow="28680" yWindow="-45" windowWidth="29040" windowHeight="15720" xr2:uid="{00000000-000D-0000-FFFF-FFFF00000000}"/>
  </bookViews>
  <sheets>
    <sheet name="DistK3ReadingBUDG" sheetId="1" r:id="rId1"/>
  </sheets>
  <externalReferences>
    <externalReference r:id="rId2"/>
    <externalReference r:id="rId3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M16" i="1" s="1"/>
  <c r="K17" i="1"/>
  <c r="M17" i="1" s="1"/>
  <c r="K18" i="1"/>
  <c r="M18" i="1" s="1"/>
  <c r="K19" i="1"/>
  <c r="M19" i="1" s="1"/>
  <c r="K20" i="1"/>
  <c r="K21" i="1"/>
  <c r="M21" i="1" s="1"/>
  <c r="K23" i="1"/>
  <c r="K25" i="1"/>
  <c r="K26" i="1"/>
  <c r="M26" i="1" s="1"/>
  <c r="K27" i="1"/>
  <c r="M27" i="1" s="1"/>
  <c r="K28" i="1"/>
  <c r="M28" i="1" s="1"/>
  <c r="K29" i="1"/>
  <c r="K30" i="1"/>
  <c r="K31" i="1"/>
  <c r="K32" i="1"/>
  <c r="M32" i="1" s="1"/>
  <c r="K33" i="1"/>
  <c r="K34" i="1"/>
  <c r="M34" i="1" s="1"/>
  <c r="K10" i="1"/>
  <c r="M10" i="1"/>
  <c r="D12" i="1"/>
  <c r="D13" i="1"/>
  <c r="D14" i="1"/>
  <c r="D15" i="1"/>
  <c r="D16" i="1"/>
  <c r="D17" i="1"/>
  <c r="D18" i="1"/>
  <c r="D19" i="1"/>
  <c r="D20" i="1"/>
  <c r="D21" i="1"/>
  <c r="D23" i="1"/>
  <c r="D25" i="1"/>
  <c r="D26" i="1"/>
  <c r="D27" i="1"/>
  <c r="D28" i="1"/>
  <c r="D29" i="1"/>
  <c r="D30" i="1"/>
  <c r="D31" i="1"/>
  <c r="D32" i="1"/>
  <c r="D33" i="1"/>
  <c r="D34" i="1"/>
  <c r="D10" i="1"/>
  <c r="K53" i="1"/>
  <c r="M53" i="1" s="1"/>
  <c r="K52" i="1"/>
  <c r="M52" i="1" s="1"/>
  <c r="K51" i="1"/>
  <c r="M51" i="1" s="1"/>
  <c r="K50" i="1"/>
  <c r="K49" i="1"/>
  <c r="M49" i="1" s="1"/>
  <c r="K48" i="1"/>
  <c r="K46" i="1"/>
  <c r="M46" i="1" s="1"/>
  <c r="K45" i="1"/>
  <c r="M45" i="1" s="1"/>
  <c r="K44" i="1"/>
  <c r="M44" i="1" s="1"/>
  <c r="K43" i="1"/>
  <c r="K42" i="1"/>
  <c r="M42" i="1" s="1"/>
  <c r="K41" i="1"/>
  <c r="M33" i="1"/>
  <c r="M31" i="1"/>
  <c r="M30" i="1"/>
  <c r="M25" i="1"/>
  <c r="M23" i="1"/>
  <c r="M20" i="1"/>
  <c r="M15" i="1"/>
  <c r="M14" i="1"/>
  <c r="M13" i="1"/>
  <c r="M12" i="1"/>
  <c r="A55" i="1"/>
  <c r="L53" i="1"/>
  <c r="J53" i="1"/>
  <c r="I53" i="1"/>
  <c r="H53" i="1"/>
  <c r="G53" i="1"/>
  <c r="F53" i="1"/>
  <c r="D53" i="1"/>
  <c r="L52" i="1"/>
  <c r="L51" i="1"/>
  <c r="M50" i="1"/>
  <c r="L50" i="1"/>
  <c r="L49" i="1"/>
  <c r="M48" i="1"/>
  <c r="L48" i="1"/>
  <c r="L46" i="1"/>
  <c r="J46" i="1"/>
  <c r="I46" i="1"/>
  <c r="H46" i="1"/>
  <c r="G46" i="1"/>
  <c r="F46" i="1"/>
  <c r="D46" i="1"/>
  <c r="L45" i="1"/>
  <c r="L44" i="1"/>
  <c r="M43" i="1"/>
  <c r="L43" i="1"/>
  <c r="L42" i="1"/>
  <c r="M41" i="1"/>
  <c r="L41" i="1"/>
  <c r="L38" i="1"/>
  <c r="K38" i="1"/>
  <c r="L34" i="1"/>
  <c r="J34" i="1"/>
  <c r="I34" i="1"/>
  <c r="H34" i="1"/>
  <c r="G34" i="1"/>
  <c r="F34" i="1"/>
  <c r="E34" i="1"/>
  <c r="L33" i="1"/>
  <c r="L32" i="1"/>
  <c r="L31" i="1"/>
  <c r="L30" i="1"/>
  <c r="M29" i="1"/>
  <c r="L29" i="1"/>
  <c r="L28" i="1"/>
  <c r="L27" i="1"/>
  <c r="L26" i="1"/>
  <c r="L25" i="1"/>
  <c r="L23" i="1"/>
  <c r="L21" i="1"/>
  <c r="J21" i="1"/>
  <c r="I21" i="1"/>
  <c r="H21" i="1"/>
  <c r="G21" i="1"/>
  <c r="F21" i="1"/>
  <c r="E21" i="1"/>
  <c r="L20" i="1"/>
  <c r="L19" i="1"/>
  <c r="L18" i="1"/>
  <c r="L17" i="1"/>
  <c r="L16" i="1"/>
  <c r="L15" i="1"/>
  <c r="L14" i="1"/>
  <c r="L13" i="1"/>
  <c r="L12" i="1"/>
  <c r="L10" i="1"/>
  <c r="E8" i="1"/>
  <c r="D8" i="1"/>
  <c r="L7" i="1"/>
  <c r="K7" i="1"/>
  <c r="A4" i="1"/>
  <c r="A2" i="1"/>
</calcChain>
</file>

<file path=xl/sharedStrings.xml><?xml version="1.0" encoding="utf-8"?>
<sst xmlns="http://schemas.openxmlformats.org/spreadsheetml/2006/main" count="124" uniqueCount="93">
  <si>
    <t xml:space="preserve">DISTRICT NAME </t>
  </si>
  <si>
    <t xml:space="preserve">COUNTY </t>
  </si>
  <si>
    <t xml:space="preserve">CTD NUMBER </t>
  </si>
  <si>
    <t>School District K-3 Reading Program A.R.S. §15-211 (B)</t>
  </si>
  <si>
    <t>No. of</t>
  </si>
  <si>
    <t>Purchased</t>
  </si>
  <si>
    <t>TOTALS</t>
  </si>
  <si>
    <t>Maintainance &amp; Operation Fund</t>
  </si>
  <si>
    <t>Personnel</t>
  </si>
  <si>
    <t>Employee</t>
  </si>
  <si>
    <t>Services</t>
  </si>
  <si>
    <t>%</t>
  </si>
  <si>
    <t>FY</t>
  </si>
  <si>
    <t>Salaries</t>
  </si>
  <si>
    <t>Benefits</t>
  </si>
  <si>
    <t>6300, 6400,</t>
  </si>
  <si>
    <t>Supplies</t>
  </si>
  <si>
    <t>Other</t>
  </si>
  <si>
    <t>Increase/</t>
  </si>
  <si>
    <t xml:space="preserve"> Expenditures</t>
  </si>
  <si>
    <t>6200</t>
  </si>
  <si>
    <t>6500</t>
  </si>
  <si>
    <t>6800</t>
  </si>
  <si>
    <t>Actual</t>
  </si>
  <si>
    <t>Budget Year</t>
  </si>
  <si>
    <t>Decrease</t>
  </si>
  <si>
    <t>Funding Generated by the K-3 Support Level Weight</t>
  </si>
  <si>
    <t xml:space="preserve">   1000 Instruction</t>
  </si>
  <si>
    <t>1.</t>
  </si>
  <si>
    <t xml:space="preserve">   2000 Support Services</t>
  </si>
  <si>
    <t xml:space="preserve"> </t>
  </si>
  <si>
    <t xml:space="preserve">      2100 Students</t>
  </si>
  <si>
    <t>2.</t>
  </si>
  <si>
    <t xml:space="preserve">      2200 Instruction</t>
  </si>
  <si>
    <t>3.</t>
  </si>
  <si>
    <t xml:space="preserve">      2300 General Administration</t>
  </si>
  <si>
    <t>4.</t>
  </si>
  <si>
    <t xml:space="preserve">      2400 School Administration</t>
  </si>
  <si>
    <t>5.</t>
  </si>
  <si>
    <t xml:space="preserve">      2500 Central Services</t>
  </si>
  <si>
    <t>6.</t>
  </si>
  <si>
    <t xml:space="preserve">      2600 Operation &amp; Maintenance of Plant</t>
  </si>
  <si>
    <t>7.</t>
  </si>
  <si>
    <t xml:space="preserve">      2700  Student Transportation</t>
  </si>
  <si>
    <t>8.</t>
  </si>
  <si>
    <t xml:space="preserve">      2900 Other</t>
  </si>
  <si>
    <t>9.</t>
  </si>
  <si>
    <t xml:space="preserve">   3000 Operation of Noninstructional Services</t>
  </si>
  <si>
    <t>10.</t>
  </si>
  <si>
    <t xml:space="preserve">Total (lines 1-10) </t>
  </si>
  <si>
    <t>11</t>
  </si>
  <si>
    <t>550 K-3 Reading Program</t>
  </si>
  <si>
    <t>12</t>
  </si>
  <si>
    <t>13</t>
  </si>
  <si>
    <t>14</t>
  </si>
  <si>
    <t>15</t>
  </si>
  <si>
    <t>16</t>
  </si>
  <si>
    <t>17</t>
  </si>
  <si>
    <t>18.</t>
  </si>
  <si>
    <t>19.</t>
  </si>
  <si>
    <t>20.</t>
  </si>
  <si>
    <t>21.</t>
  </si>
  <si>
    <t xml:space="preserve">Total (lines 12-21) (should agree to Budget, page 1, line 29)  </t>
  </si>
  <si>
    <t>22.</t>
  </si>
  <si>
    <t>Rentals</t>
  </si>
  <si>
    <t>Library Books, Textbooks, &amp; Instructional Aids</t>
  </si>
  <si>
    <t>Unrestricted Capital Outlay Fund</t>
  </si>
  <si>
    <t xml:space="preserve">Redemption of </t>
  </si>
  <si>
    <t>Interest</t>
  </si>
  <si>
    <t xml:space="preserve">All Other </t>
  </si>
  <si>
    <t>Property</t>
  </si>
  <si>
    <t>Principal</t>
  </si>
  <si>
    <t>6841, 6842,</t>
  </si>
  <si>
    <t>Object Codes</t>
  </si>
  <si>
    <t>6641-6643</t>
  </si>
  <si>
    <t>6831, 6832</t>
  </si>
  <si>
    <t>(excluding 6900)</t>
  </si>
  <si>
    <t>23.</t>
  </si>
  <si>
    <t>24.</t>
  </si>
  <si>
    <t>25.</t>
  </si>
  <si>
    <t xml:space="preserve">   4000 Facilities Acquisition &amp; Construction</t>
  </si>
  <si>
    <t>26.</t>
  </si>
  <si>
    <t xml:space="preserve">   5000 Debt Service</t>
  </si>
  <si>
    <t>27.</t>
  </si>
  <si>
    <t>Total (lines 23-27)</t>
  </si>
  <si>
    <t>28.</t>
  </si>
  <si>
    <t>29.</t>
  </si>
  <si>
    <t>30.</t>
  </si>
  <si>
    <t>31.</t>
  </si>
  <si>
    <t>32.</t>
  </si>
  <si>
    <t>33.</t>
  </si>
  <si>
    <t>Total (lines 29-33) (should agree to Budget, page 4, footnote (6))</t>
  </si>
  <si>
    <t>34.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</si>
</sst>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\(0E+00\);\(\-0E+00\)"/>
    <numFmt numFmtId="166" formatCode="0.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4"/>
      <name val="Times New Roman"/>
      <family val="1"/>
    </font>
    <font>
      <u/>
      <sz val="9"/>
      <color indexed="12"/>
      <name val="Arial"/>
      <family val="2"/>
    </font>
    <font>
      <b/>
      <sz val="10"/>
      <color indexed="12"/>
      <name val="Times New Roman"/>
      <family val="1"/>
    </font>
    <font>
      <sz val="12"/>
      <name val="Arial MT"/>
      <family val="2"/>
    </font>
    <font>
      <b/>
      <sz val="9"/>
      <color theme="1"/>
      <name val="Century Gothic"/>
      <family val="2"/>
    </font>
    <font>
      <sz val="10"/>
      <color theme="1"/>
      <name val="Times New Roman"/>
      <family val="1"/>
    </font>
    <font>
      <b/>
      <sz val="9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8947111423078"/>
        <bgColor indexed="64"/>
      </patternFill>
    </fill>
    <fill>
      <patternFill patternType="solid">
        <fgColor rgb="FF969696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/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>
      <protection locked="0"/>
    </xf>
    <xf numFmtId="0" fontId="2" fillId="0" borderId="0" applyNumberFormat="0" applyFill="0" applyBorder="0">
      <protection locked="0"/>
    </xf>
    <xf numFmtId="0" fontId="2" fillId="0" borderId="0" applyFont="0" applyBorder="0"/>
    <xf numFmtId="0" fontId="2" fillId="0" borderId="0" applyFont="0" applyBorder="0"/>
    <xf numFmtId="165" fontId="10" fillId="2" borderId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2" xfId="10" applyFont="1" applyBorder="1" applyAlignment="1" applyProtection="1">
      <alignment horizontal="center"/>
      <protection locked="0"/>
    </xf>
    <xf numFmtId="3" fontId="3" fillId="0" borderId="3" xfId="10" applyNumberFormat="1" applyFont="1" applyBorder="1" applyAlignment="1" applyProtection="1">
      <alignment horizontal="right"/>
      <protection locked="0"/>
    </xf>
    <xf numFmtId="0" fontId="3" fillId="0" borderId="8" xfId="10" applyFont="1" applyBorder="1" applyAlignment="1" applyProtection="1">
      <alignment horizontal="center" wrapText="1"/>
      <protection locked="0"/>
    </xf>
    <xf numFmtId="0" fontId="3" fillId="0" borderId="2" xfId="10" applyFont="1" applyBorder="1" applyProtection="1">
      <protection locked="0"/>
    </xf>
    <xf numFmtId="3" fontId="3" fillId="4" borderId="8" xfId="10" applyNumberFormat="1" applyFont="1" applyFill="1" applyBorder="1" applyAlignment="1" applyProtection="1">
      <alignment horizontal="right"/>
      <protection locked="0"/>
    </xf>
    <xf numFmtId="49" fontId="5" fillId="0" borderId="0" xfId="10" applyNumberFormat="1" applyFont="1" applyBorder="1" applyAlignment="1" applyProtection="1">
      <alignment horizontal="left"/>
      <protection locked="0"/>
    </xf>
    <xf numFmtId="0" fontId="9" fillId="0" borderId="0" xfId="8" applyFont="1" applyFill="1" applyBorder="1">
      <protection locked="0"/>
    </xf>
    <xf numFmtId="0" fontId="6" fillId="0" borderId="2" xfId="8" applyFont="1" applyFill="1" applyBorder="1">
      <protection locked="0"/>
    </xf>
    <xf numFmtId="0" fontId="11" fillId="0" borderId="0" xfId="0" applyFont="1" applyProtection="1">
      <protection locked="0"/>
    </xf>
    <xf numFmtId="0" fontId="3" fillId="0" borderId="13" xfId="10" applyFont="1" applyBorder="1" applyAlignment="1" applyProtection="1">
      <alignment horizontal="center" wrapText="1"/>
      <protection locked="0"/>
    </xf>
    <xf numFmtId="0" fontId="3" fillId="0" borderId="8" xfId="10" applyFont="1" applyBorder="1" applyProtection="1">
      <protection locked="0"/>
    </xf>
    <xf numFmtId="0" fontId="3" fillId="0" borderId="4" xfId="10" applyFont="1" applyBorder="1" applyAlignment="1" applyProtection="1">
      <alignment horizontal="center"/>
      <protection locked="0"/>
    </xf>
    <xf numFmtId="4" fontId="3" fillId="0" borderId="8" xfId="10" applyNumberFormat="1" applyFont="1" applyBorder="1" applyProtection="1">
      <protection locked="0"/>
    </xf>
    <xf numFmtId="3" fontId="3" fillId="0" borderId="15" xfId="10" applyNumberFormat="1" applyFont="1" applyBorder="1" applyProtection="1">
      <protection locked="0"/>
    </xf>
    <xf numFmtId="3" fontId="3" fillId="0" borderId="17" xfId="10" applyNumberFormat="1" applyFont="1" applyBorder="1" applyProtection="1">
      <protection locked="0"/>
    </xf>
    <xf numFmtId="0" fontId="12" fillId="0" borderId="18" xfId="0" applyFont="1" applyBorder="1" applyProtection="1">
      <protection locked="0"/>
    </xf>
    <xf numFmtId="49" fontId="3" fillId="0" borderId="0" xfId="10" applyNumberFormat="1" applyFont="1" applyBorder="1" applyProtection="1">
      <protection locked="0"/>
    </xf>
    <xf numFmtId="0" fontId="3" fillId="0" borderId="7" xfId="10" applyFont="1" applyBorder="1" applyProtection="1">
      <protection locked="0"/>
    </xf>
    <xf numFmtId="0" fontId="3" fillId="0" borderId="2" xfId="10" applyFont="1" applyBorder="1" applyAlignment="1" applyProtection="1">
      <alignment horizontal="left"/>
      <protection locked="0"/>
    </xf>
    <xf numFmtId="0" fontId="3" fillId="0" borderId="0" xfId="10" applyFont="1" applyBorder="1" applyAlignment="1" applyProtection="1">
      <alignment horizontal="left"/>
      <protection locked="0"/>
    </xf>
    <xf numFmtId="3" fontId="3" fillId="0" borderId="15" xfId="10" applyNumberFormat="1" applyFont="1" applyBorder="1" applyAlignment="1" applyProtection="1">
      <alignment horizontal="right"/>
      <protection locked="0"/>
    </xf>
    <xf numFmtId="3" fontId="3" fillId="0" borderId="8" xfId="10" applyNumberFormat="1" applyFont="1" applyBorder="1" applyAlignment="1" applyProtection="1">
      <alignment horizontal="right"/>
      <protection locked="0"/>
    </xf>
    <xf numFmtId="3" fontId="3" fillId="0" borderId="17" xfId="10" applyNumberFormat="1" applyFont="1" applyBorder="1" applyAlignment="1" applyProtection="1">
      <alignment horizontal="right"/>
      <protection locked="0"/>
    </xf>
    <xf numFmtId="3" fontId="3" fillId="4" borderId="2" xfId="10" applyNumberFormat="1" applyFont="1" applyFill="1" applyBorder="1" applyAlignment="1" applyProtection="1">
      <alignment horizontal="right"/>
      <protection locked="0"/>
    </xf>
    <xf numFmtId="3" fontId="3" fillId="4" borderId="1" xfId="10" applyNumberFormat="1" applyFont="1" applyFill="1" applyBorder="1" applyAlignment="1" applyProtection="1">
      <alignment horizontal="right"/>
      <protection locked="0"/>
    </xf>
    <xf numFmtId="0" fontId="3" fillId="0" borderId="9" xfId="10" applyFont="1" applyBorder="1" applyAlignment="1" applyProtection="1">
      <alignment horizontal="center"/>
      <protection locked="0"/>
    </xf>
    <xf numFmtId="0" fontId="3" fillId="0" borderId="20" xfId="10" applyFont="1" applyBorder="1" applyAlignment="1" applyProtection="1">
      <alignment horizontal="center"/>
      <protection locked="0"/>
    </xf>
    <xf numFmtId="166" fontId="3" fillId="0" borderId="15" xfId="10" applyNumberFormat="1" applyFont="1" applyBorder="1" applyProtection="1">
      <protection locked="0"/>
    </xf>
    <xf numFmtId="166" fontId="3" fillId="0" borderId="17" xfId="1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left"/>
      <protection locked="0"/>
    </xf>
    <xf numFmtId="0" fontId="6" fillId="0" borderId="0" xfId="1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6" fillId="0" borderId="0" xfId="10" applyFont="1" applyAlignment="1" applyProtection="1">
      <alignment horizontal="right"/>
      <protection locked="0"/>
    </xf>
    <xf numFmtId="0" fontId="7" fillId="0" borderId="0" xfId="10" applyFont="1" applyAlignment="1" applyProtection="1">
      <alignment horizontal="left"/>
      <protection locked="0"/>
    </xf>
    <xf numFmtId="0" fontId="3" fillId="0" borderId="13" xfId="10" applyFont="1" applyBorder="1" applyProtection="1">
      <protection locked="0"/>
    </xf>
    <xf numFmtId="0" fontId="3" fillId="0" borderId="22" xfId="10" applyFont="1" applyBorder="1" applyProtection="1">
      <protection locked="0"/>
    </xf>
    <xf numFmtId="0" fontId="3" fillId="0" borderId="0" xfId="10" applyFont="1" applyAlignment="1" applyProtection="1">
      <alignment horizontal="left"/>
      <protection locked="0"/>
    </xf>
    <xf numFmtId="0" fontId="6" fillId="0" borderId="2" xfId="10" applyFont="1" applyBorder="1" applyProtection="1">
      <protection locked="0"/>
    </xf>
    <xf numFmtId="0" fontId="6" fillId="0" borderId="0" xfId="10" applyFont="1" applyBorder="1" applyProtection="1">
      <protection locked="0"/>
    </xf>
    <xf numFmtId="0" fontId="3" fillId="0" borderId="0" xfId="10" applyFont="1" applyProtection="1">
      <protection locked="0"/>
    </xf>
    <xf numFmtId="0" fontId="3" fillId="0" borderId="7" xfId="10" applyFont="1" applyBorder="1" applyAlignment="1" applyProtection="1">
      <alignment horizontal="center" wrapText="1"/>
      <protection locked="0"/>
    </xf>
    <xf numFmtId="0" fontId="3" fillId="0" borderId="2" xfId="10" applyFont="1" applyBorder="1" applyAlignment="1" applyProtection="1">
      <alignment horizontal="center" wrapText="1"/>
      <protection locked="0"/>
    </xf>
    <xf numFmtId="0" fontId="3" fillId="0" borderId="7" xfId="10" applyFont="1" applyBorder="1" applyAlignment="1" applyProtection="1">
      <alignment horizontal="center"/>
      <protection locked="0"/>
    </xf>
    <xf numFmtId="0" fontId="3" fillId="0" borderId="0" xfId="10" applyFont="1" applyBorder="1" applyProtection="1">
      <protection locked="0"/>
    </xf>
    <xf numFmtId="0" fontId="3" fillId="0" borderId="0" xfId="10" applyFont="1" applyAlignment="1" applyProtection="1">
      <alignment horizontal="center"/>
      <protection locked="0"/>
    </xf>
    <xf numFmtId="0" fontId="6" fillId="0" borderId="4" xfId="10" applyFont="1" applyBorder="1" applyProtection="1">
      <protection locked="0"/>
    </xf>
    <xf numFmtId="0" fontId="3" fillId="0" borderId="14" xfId="10" applyFont="1" applyBorder="1" applyProtection="1">
      <protection locked="0"/>
    </xf>
    <xf numFmtId="0" fontId="3" fillId="0" borderId="15" xfId="10" applyFont="1" applyBorder="1" applyAlignment="1" applyProtection="1">
      <alignment horizontal="center"/>
      <protection locked="0"/>
    </xf>
    <xf numFmtId="0" fontId="3" fillId="0" borderId="14" xfId="10" applyFont="1" applyBorder="1" applyAlignment="1" applyProtection="1">
      <alignment horizontal="center"/>
      <protection locked="0"/>
    </xf>
    <xf numFmtId="0" fontId="3" fillId="0" borderId="4" xfId="10" applyFont="1" applyBorder="1" applyAlignment="1" applyProtection="1">
      <alignment horizontal="center" wrapText="1"/>
      <protection locked="0"/>
    </xf>
    <xf numFmtId="0" fontId="3" fillId="0" borderId="15" xfId="10" applyFont="1" applyBorder="1" applyAlignment="1" applyProtection="1">
      <alignment horizontal="center" wrapText="1"/>
      <protection locked="0"/>
    </xf>
    <xf numFmtId="49" fontId="3" fillId="0" borderId="0" xfId="10" applyNumberFormat="1" applyFont="1" applyAlignment="1" applyProtection="1">
      <alignment horizontal="right"/>
      <protection locked="0"/>
    </xf>
    <xf numFmtId="3" fontId="3" fillId="0" borderId="8" xfId="10" applyNumberFormat="1" applyFont="1" applyBorder="1" applyProtection="1">
      <protection locked="0"/>
    </xf>
    <xf numFmtId="164" fontId="3" fillId="0" borderId="20" xfId="10" applyNumberFormat="1" applyFont="1" applyBorder="1" applyProtection="1">
      <protection locked="0"/>
    </xf>
    <xf numFmtId="49" fontId="3" fillId="0" borderId="0" xfId="10" applyNumberFormat="1" applyFont="1" applyAlignment="1" applyProtection="1">
      <alignment horizontal="left"/>
      <protection locked="0"/>
    </xf>
    <xf numFmtId="0" fontId="3" fillId="0" borderId="0" xfId="10" applyFont="1" applyAlignment="1" applyProtection="1">
      <alignment horizontal="right"/>
      <protection locked="0"/>
    </xf>
    <xf numFmtId="166" fontId="3" fillId="0" borderId="8" xfId="10" applyNumberFormat="1" applyFont="1" applyBorder="1" applyProtection="1">
      <protection locked="0"/>
    </xf>
    <xf numFmtId="49" fontId="3" fillId="0" borderId="0" xfId="10" applyNumberFormat="1" applyFont="1" applyBorder="1" applyAlignment="1" applyProtection="1">
      <alignment horizontal="left"/>
      <protection locked="0"/>
    </xf>
    <xf numFmtId="0" fontId="3" fillId="0" borderId="4" xfId="10" applyFont="1" applyBorder="1" applyProtection="1">
      <protection locked="0"/>
    </xf>
    <xf numFmtId="0" fontId="3" fillId="0" borderId="14" xfId="10" applyFont="1" applyBorder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3" fillId="0" borderId="8" xfId="10" applyFont="1" applyBorder="1" applyAlignment="1" applyProtection="1">
      <alignment horizontal="center"/>
      <protection locked="0"/>
    </xf>
    <xf numFmtId="49" fontId="3" fillId="0" borderId="2" xfId="10" applyNumberFormat="1" applyFont="1" applyBorder="1" applyProtection="1">
      <protection locked="0"/>
    </xf>
    <xf numFmtId="3" fontId="3" fillId="0" borderId="13" xfId="10" applyNumberFormat="1" applyFont="1" applyBorder="1" applyAlignment="1" applyProtection="1">
      <alignment horizontal="right"/>
      <protection locked="0"/>
    </xf>
    <xf numFmtId="3" fontId="3" fillId="0" borderId="9" xfId="10" applyNumberFormat="1" applyFont="1" applyBorder="1" applyAlignment="1" applyProtection="1">
      <alignment horizontal="right"/>
      <protection locked="0"/>
    </xf>
    <xf numFmtId="164" fontId="3" fillId="0" borderId="8" xfId="10" applyNumberFormat="1" applyFont="1" applyBorder="1" applyProtection="1">
      <protection locked="0"/>
    </xf>
    <xf numFmtId="3" fontId="3" fillId="4" borderId="17" xfId="10" applyNumberFormat="1" applyFont="1" applyFill="1" applyBorder="1" applyAlignment="1" applyProtection="1">
      <alignment horizontal="right"/>
      <protection locked="0"/>
    </xf>
    <xf numFmtId="0" fontId="3" fillId="0" borderId="1" xfId="10" applyFont="1" applyBorder="1" applyAlignment="1" applyProtection="1">
      <alignment horizontal="right"/>
      <protection locked="0"/>
    </xf>
    <xf numFmtId="3" fontId="3" fillId="3" borderId="8" xfId="10" applyNumberFormat="1" applyFont="1" applyFill="1" applyBorder="1" applyAlignment="1" applyProtection="1">
      <alignment horizontal="right"/>
      <protection locked="0"/>
    </xf>
    <xf numFmtId="0" fontId="3" fillId="3" borderId="15" xfId="10" applyFont="1" applyFill="1" applyBorder="1" applyAlignment="1" applyProtection="1">
      <alignment horizontal="right"/>
      <protection locked="0"/>
    </xf>
    <xf numFmtId="3" fontId="3" fillId="3" borderId="17" xfId="10" applyNumberFormat="1" applyFont="1" applyFill="1" applyBorder="1" applyAlignment="1" applyProtection="1">
      <alignment horizontal="right"/>
      <protection locked="0"/>
    </xf>
    <xf numFmtId="0" fontId="3" fillId="0" borderId="15" xfId="10" applyFont="1" applyBorder="1" applyAlignment="1">
      <alignment horizontal="center"/>
    </xf>
    <xf numFmtId="4" fontId="3" fillId="0" borderId="8" xfId="10" applyNumberFormat="1" applyFont="1" applyBorder="1" applyAlignment="1">
      <alignment horizontal="right"/>
    </xf>
    <xf numFmtId="0" fontId="3" fillId="0" borderId="16" xfId="10" applyFont="1" applyBorder="1" applyAlignment="1">
      <alignment horizontal="center"/>
    </xf>
    <xf numFmtId="0" fontId="3" fillId="0" borderId="0" xfId="10" applyFont="1" applyAlignment="1">
      <alignment horizontal="center"/>
    </xf>
    <xf numFmtId="0" fontId="3" fillId="0" borderId="21" xfId="10" applyFont="1" applyBorder="1" applyAlignment="1">
      <alignment horizontal="center"/>
    </xf>
    <xf numFmtId="0" fontId="3" fillId="0" borderId="14" xfId="10" applyFont="1" applyBorder="1" applyAlignment="1">
      <alignment horizontal="center"/>
    </xf>
    <xf numFmtId="3" fontId="3" fillId="0" borderId="7" xfId="10" applyNumberFormat="1" applyFont="1" applyBorder="1" applyAlignment="1">
      <alignment horizontal="right"/>
    </xf>
    <xf numFmtId="3" fontId="3" fillId="0" borderId="13" xfId="10" applyNumberFormat="1" applyFont="1" applyBorder="1"/>
    <xf numFmtId="166" fontId="3" fillId="0" borderId="15" xfId="10" applyNumberFormat="1" applyFont="1" applyBorder="1" applyAlignment="1" applyProtection="1">
      <alignment horizontal="right"/>
      <protection locked="0"/>
    </xf>
    <xf numFmtId="166" fontId="3" fillId="0" borderId="8" xfId="10" applyNumberFormat="1" applyFont="1" applyBorder="1" applyAlignment="1" applyProtection="1">
      <alignment horizontal="right"/>
      <protection locked="0"/>
    </xf>
    <xf numFmtId="164" fontId="3" fillId="0" borderId="21" xfId="10" applyNumberFormat="1" applyFont="1" applyBorder="1" applyProtection="1">
      <protection locked="0"/>
    </xf>
    <xf numFmtId="3" fontId="3" fillId="0" borderId="4" xfId="10" applyNumberFormat="1" applyFont="1" applyBorder="1" applyProtection="1">
      <protection locked="0"/>
    </xf>
    <xf numFmtId="164" fontId="3" fillId="0" borderId="7" xfId="10" applyNumberFormat="1" applyFont="1" applyBorder="1" applyProtection="1">
      <protection locked="0"/>
    </xf>
    <xf numFmtId="3" fontId="3" fillId="0" borderId="13" xfId="10" applyNumberFormat="1" applyFont="1" applyBorder="1" applyProtection="1">
      <protection locked="0"/>
    </xf>
    <xf numFmtId="164" fontId="3" fillId="0" borderId="16" xfId="10" applyNumberFormat="1" applyFont="1" applyBorder="1" applyProtection="1">
      <protection locked="0"/>
    </xf>
    <xf numFmtId="164" fontId="3" fillId="0" borderId="19" xfId="10" applyNumberFormat="1" applyFont="1" applyBorder="1" applyProtection="1">
      <protection locked="0"/>
    </xf>
    <xf numFmtId="3" fontId="3" fillId="0" borderId="4" xfId="10" applyNumberFormat="1" applyFont="1" applyBorder="1" applyAlignment="1" applyProtection="1">
      <alignment horizontal="right"/>
      <protection locked="0"/>
    </xf>
    <xf numFmtId="3" fontId="3" fillId="0" borderId="3" xfId="10" applyNumberFormat="1" applyFont="1" applyBorder="1" applyAlignment="1" applyProtection="1">
      <alignment horizontal="right"/>
      <protection locked="0"/>
    </xf>
    <xf numFmtId="3" fontId="3" fillId="3" borderId="2" xfId="10" applyNumberFormat="1" applyFont="1" applyFill="1" applyBorder="1" applyAlignment="1" applyProtection="1">
      <alignment horizontal="right"/>
      <protection locked="0"/>
    </xf>
    <xf numFmtId="3" fontId="3" fillId="3" borderId="1" xfId="10" applyNumberFormat="1" applyFont="1" applyFill="1" applyBorder="1" applyAlignment="1" applyProtection="1">
      <alignment horizontal="right"/>
      <protection locked="0"/>
    </xf>
    <xf numFmtId="3" fontId="3" fillId="0" borderId="12" xfId="10" applyNumberFormat="1" applyFont="1" applyBorder="1" applyAlignment="1" applyProtection="1">
      <alignment horizontal="right"/>
      <protection locked="0"/>
    </xf>
    <xf numFmtId="0" fontId="3" fillId="0" borderId="11" xfId="10" applyFont="1" applyBorder="1" applyAlignment="1" applyProtection="1">
      <alignment horizontal="right"/>
      <protection locked="0"/>
    </xf>
    <xf numFmtId="3" fontId="3" fillId="0" borderId="11" xfId="10" applyNumberFormat="1" applyFont="1" applyBorder="1" applyAlignment="1" applyProtection="1">
      <alignment horizontal="right"/>
      <protection locked="0"/>
    </xf>
    <xf numFmtId="3" fontId="3" fillId="0" borderId="2" xfId="10" applyNumberFormat="1" applyFont="1" applyBorder="1" applyAlignment="1" applyProtection="1">
      <alignment horizontal="right"/>
      <protection locked="0"/>
    </xf>
    <xf numFmtId="3" fontId="3" fillId="0" borderId="1" xfId="10" applyNumberFormat="1" applyFont="1" applyBorder="1" applyAlignment="1" applyProtection="1">
      <alignment horizontal="right"/>
      <protection locked="0"/>
    </xf>
    <xf numFmtId="49" fontId="3" fillId="0" borderId="10" xfId="10" applyNumberFormat="1" applyFont="1" applyBorder="1" applyAlignment="1" applyProtection="1">
      <alignment horizontal="left"/>
      <protection locked="0"/>
    </xf>
    <xf numFmtId="0" fontId="3" fillId="0" borderId="2" xfId="10" applyFont="1" applyBorder="1" applyAlignment="1" applyProtection="1">
      <alignment horizontal="center"/>
      <protection locked="0"/>
    </xf>
    <xf numFmtId="0" fontId="3" fillId="0" borderId="1" xfId="10" applyFont="1" applyBorder="1" applyProtection="1">
      <protection locked="0"/>
    </xf>
    <xf numFmtId="0" fontId="3" fillId="0" borderId="13" xfId="10" applyFont="1" applyBorder="1" applyAlignment="1" applyProtection="1">
      <alignment horizontal="center"/>
      <protection locked="0"/>
    </xf>
    <xf numFmtId="0" fontId="3" fillId="0" borderId="9" xfId="10" applyFont="1" applyBorder="1" applyProtection="1">
      <protection locked="0"/>
    </xf>
    <xf numFmtId="0" fontId="3" fillId="0" borderId="2" xfId="10" applyFont="1" applyBorder="1" applyProtection="1">
      <protection locked="0"/>
    </xf>
    <xf numFmtId="0" fontId="3" fillId="0" borderId="8" xfId="10" applyFont="1" applyBorder="1" applyAlignment="1" applyProtection="1">
      <alignment horizontal="center" wrapText="1"/>
      <protection locked="0"/>
    </xf>
    <xf numFmtId="0" fontId="3" fillId="0" borderId="7" xfId="10" applyFont="1" applyBorder="1" applyAlignment="1" applyProtection="1">
      <alignment wrapText="1"/>
      <protection locked="0"/>
    </xf>
    <xf numFmtId="0" fontId="3" fillId="0" borderId="6" xfId="10" applyFont="1" applyBorder="1" applyAlignment="1" applyProtection="1">
      <alignment horizontal="center" vertical="top"/>
      <protection locked="0"/>
    </xf>
    <xf numFmtId="0" fontId="3" fillId="0" borderId="5" xfId="10" applyFont="1" applyBorder="1" applyAlignment="1" applyProtection="1">
      <alignment horizontal="center" vertical="top"/>
      <protection locked="0"/>
    </xf>
    <xf numFmtId="3" fontId="3" fillId="4" borderId="8" xfId="10" applyNumberFormat="1" applyFont="1" applyFill="1" applyBorder="1" applyAlignment="1" applyProtection="1">
      <alignment horizontal="right"/>
      <protection locked="0"/>
    </xf>
    <xf numFmtId="0" fontId="3" fillId="4" borderId="15" xfId="10" applyFont="1" applyFill="1" applyBorder="1" applyAlignment="1" applyProtection="1">
      <alignment horizontal="right"/>
      <protection locked="0"/>
    </xf>
    <xf numFmtId="0" fontId="3" fillId="0" borderId="12" xfId="10" applyFont="1" applyBorder="1" applyAlignment="1" applyProtection="1">
      <alignment horizontal="center"/>
      <protection locked="0"/>
    </xf>
    <xf numFmtId="0" fontId="3" fillId="0" borderId="11" xfId="10" applyFont="1" applyBorder="1" applyAlignment="1" applyProtection="1">
      <alignment horizontal="center"/>
      <protection locked="0"/>
    </xf>
    <xf numFmtId="0" fontId="4" fillId="0" borderId="0" xfId="10" applyFont="1" applyAlignment="1" applyProtection="1">
      <alignment horizontal="center"/>
      <protection locked="0"/>
    </xf>
    <xf numFmtId="0" fontId="4" fillId="0" borderId="14" xfId="10" applyFont="1" applyBorder="1" applyAlignment="1" applyProtection="1">
      <alignment horizontal="left" vertical="center"/>
      <protection locked="0"/>
    </xf>
    <xf numFmtId="49" fontId="3" fillId="0" borderId="10" xfId="10" applyNumberFormat="1" applyFont="1" applyBorder="1" applyAlignment="1" applyProtection="1">
      <alignment horizontal="center"/>
      <protection locked="0"/>
    </xf>
    <xf numFmtId="49" fontId="3" fillId="0" borderId="14" xfId="10" applyNumberFormat="1" applyFont="1" applyBorder="1" applyAlignment="1" applyProtection="1">
      <alignment horizontal="left"/>
      <protection locked="0"/>
    </xf>
    <xf numFmtId="0" fontId="3" fillId="0" borderId="13" xfId="10" applyFont="1" applyBorder="1" applyAlignment="1" applyProtection="1">
      <alignment horizontal="center" vertical="top"/>
      <protection locked="0"/>
    </xf>
    <xf numFmtId="0" fontId="3" fillId="0" borderId="9" xfId="10" applyFont="1" applyBorder="1" applyAlignment="1" applyProtection="1">
      <alignment horizontal="center" vertical="top"/>
      <protection locked="0"/>
    </xf>
  </cellXfs>
  <cellStyles count="14">
    <cellStyle name="Comma" xfId="4" xr:uid="{00000000-0005-0000-0000-000004000000}"/>
    <cellStyle name="Comma [0]" xfId="5" xr:uid="{00000000-0005-0000-0000-000005000000}"/>
    <cellStyle name="Comma 2" xfId="6" xr:uid="{00000000-0005-0000-0000-000006000000}"/>
    <cellStyle name="Currency" xfId="2" xr:uid="{00000000-0005-0000-0000-000002000000}"/>
    <cellStyle name="Currency [0]" xfId="3" xr:uid="{00000000-0005-0000-0000-000003000000}"/>
    <cellStyle name="Currency 2" xfId="7" xr:uid="{00000000-0005-0000-0000-000007000000}"/>
    <cellStyle name="Hyperlink" xfId="8" xr:uid="{00000000-0005-0000-0000-000008000000}"/>
    <cellStyle name="Hyperlink 2" xfId="9" xr:uid="{00000000-0005-0000-0000-000009000000}"/>
    <cellStyle name="Normal" xfId="0" builtinId="0"/>
    <cellStyle name="Normal 2" xfId="10" xr:uid="{00000000-0005-0000-0000-00000A000000}"/>
    <cellStyle name="Normal 3" xfId="11" xr:uid="{00000000-0005-0000-0000-00000B000000}"/>
    <cellStyle name="Normal 4" xfId="12" xr:uid="{00000000-0005-0000-0000-00000C000000}"/>
    <cellStyle name="Percent" xfId="1" xr:uid="{00000000-0005-0000-0000-000001000000}"/>
    <cellStyle name="Percent 2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decloud-my.sharepoint.com/personal/ryan_young_azed_gov/Documents/Desktop/K3ReadingForms/2024K3READBUDG.xlsx" TargetMode="External"/><Relationship Id="rId1" Type="http://schemas.openxmlformats.org/officeDocument/2006/relationships/externalLinkPath" Target="2024K3READBUDG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decloud-my.sharepoint.com/personal/ryan_young_azed_gov/Documents/Desktop/K3ReadingForms/K3READ2024AFR.xlsx" TargetMode="External"/><Relationship Id="rId1" Type="http://schemas.openxmlformats.org/officeDocument/2006/relationships/externalLinkPath" Target="K3READ2024AF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istK3ReadingBUDG"/>
    </sheetNames>
    <sheetDataSet>
      <sheetData sheetId="0">
        <row r="10">
          <cell r="D10">
            <v>24.62</v>
          </cell>
        </row>
        <row r="12">
          <cell r="D12">
            <v>4</v>
          </cell>
        </row>
        <row r="13">
          <cell r="D13">
            <v>1.25</v>
          </cell>
        </row>
        <row r="14">
          <cell r="D14">
            <v>0</v>
          </cell>
        </row>
        <row r="15">
          <cell r="D15">
            <v>0</v>
          </cell>
        </row>
        <row r="16">
          <cell r="D16">
            <v>0.15</v>
          </cell>
        </row>
        <row r="17">
          <cell r="D17">
            <v>1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31.02</v>
          </cell>
        </row>
        <row r="23">
          <cell r="D23">
            <v>20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  <row r="34">
          <cell r="D34">
            <v>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istK3ReadingAFR"/>
    </sheetNames>
    <sheetDataSet>
      <sheetData sheetId="0">
        <row r="10">
          <cell r="J10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3">
          <cell r="J23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41">
          <cell r="K41">
            <v>0</v>
          </cell>
        </row>
        <row r="42">
          <cell r="K42">
            <v>0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>
            <v>0</v>
          </cell>
        </row>
        <row r="46">
          <cell r="K46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>
            <v>0</v>
          </cell>
        </row>
        <row r="51">
          <cell r="K51">
            <v>0</v>
          </cell>
        </row>
        <row r="52">
          <cell r="K52">
            <v>0</v>
          </cell>
        </row>
        <row r="53">
          <cell r="K5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BC66-9E3E-46AD-9075-17D149E87B46}">
  <sheetPr>
    <pageSetUpPr fitToPage="1"/>
  </sheetPr>
  <dimension ref="A1:O55"/>
  <sheetViews>
    <sheetView showGridLines="0" tabSelected="1" workbookViewId="0">
      <selection activeCell="K19" sqref="K19"/>
    </sheetView>
  </sheetViews>
  <sheetFormatPr defaultColWidth="9.140625" defaultRowHeight="15"/>
  <cols>
    <col min="1" max="1" width="27.7109375" customWidth="1"/>
    <col min="2" max="2" width="20.85546875" customWidth="1"/>
    <col min="3" max="3" width="3.5703125" customWidth="1"/>
    <col min="4" max="5" width="7.7109375" customWidth="1"/>
    <col min="6" max="6" width="14.5703125" customWidth="1"/>
    <col min="7" max="12" width="12.7109375" customWidth="1"/>
    <col min="13" max="13" width="9.7109375" customWidth="1"/>
    <col min="14" max="14" width="3.140625" customWidth="1"/>
  </cols>
  <sheetData>
    <row r="1" spans="1:15">
      <c r="A1" s="31" t="s">
        <v>0</v>
      </c>
      <c r="B1" s="114"/>
      <c r="C1" s="114"/>
      <c r="D1" s="114"/>
      <c r="E1" s="114"/>
      <c r="F1" s="33" t="s">
        <v>1</v>
      </c>
      <c r="G1" s="97"/>
      <c r="H1" s="97"/>
      <c r="I1" s="33" t="s">
        <v>2</v>
      </c>
      <c r="J1" s="113"/>
      <c r="K1" s="113"/>
      <c r="L1" s="113"/>
      <c r="M1" s="32"/>
      <c r="N1" s="32"/>
      <c r="O1" s="32"/>
    </row>
    <row r="2" spans="1:15" ht="21.75" customHeight="1">
      <c r="A2" s="111" t="str">
        <f>"FY "&amp;D55&amp;" EXPENDITURE BUDGET"</f>
        <v>FY 2025 EXPENDITURE BUDGET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34"/>
      <c r="O2" s="32"/>
    </row>
    <row r="3" spans="1:15" ht="18.75" customHeight="1">
      <c r="A3" s="111" t="s">
        <v>3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34"/>
      <c r="O3" s="32"/>
    </row>
    <row r="4" spans="1:15" ht="15" customHeight="1">
      <c r="A4" s="112" t="str">
        <f>"DUE DATE: October 1, "&amp;D55-1</f>
        <v>DUE DATE: October 1, 2024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34"/>
      <c r="O4" s="32"/>
    </row>
    <row r="5" spans="1:15" ht="13.5" customHeight="1">
      <c r="A5" s="35"/>
      <c r="B5" s="36"/>
      <c r="C5" s="36"/>
      <c r="D5" s="115" t="s">
        <v>4</v>
      </c>
      <c r="E5" s="116"/>
      <c r="F5" s="10"/>
      <c r="G5" s="3"/>
      <c r="H5" s="3" t="s">
        <v>5</v>
      </c>
      <c r="I5" s="3"/>
      <c r="J5" s="3"/>
      <c r="K5" s="100" t="s">
        <v>6</v>
      </c>
      <c r="L5" s="110"/>
      <c r="M5" s="11"/>
      <c r="N5" s="37"/>
      <c r="O5" s="32"/>
    </row>
    <row r="6" spans="1:15" ht="13.5" customHeight="1">
      <c r="A6" s="38" t="s">
        <v>7</v>
      </c>
      <c r="B6" s="39"/>
      <c r="C6" s="40"/>
      <c r="D6" s="105" t="s">
        <v>8</v>
      </c>
      <c r="E6" s="106"/>
      <c r="F6" s="41"/>
      <c r="G6" s="41" t="s">
        <v>9</v>
      </c>
      <c r="H6" s="41" t="s">
        <v>10</v>
      </c>
      <c r="I6" s="41"/>
      <c r="J6" s="42"/>
      <c r="K6" s="27"/>
      <c r="L6" s="26"/>
      <c r="M6" s="43" t="s">
        <v>11</v>
      </c>
      <c r="N6" s="37"/>
      <c r="O6" s="32"/>
    </row>
    <row r="7" spans="1:15" ht="13.5" customHeight="1">
      <c r="A7" s="4"/>
      <c r="B7" s="44"/>
      <c r="C7" s="40"/>
      <c r="D7" s="43" t="s">
        <v>12</v>
      </c>
      <c r="E7" s="45" t="s">
        <v>12</v>
      </c>
      <c r="F7" s="42" t="s">
        <v>13</v>
      </c>
      <c r="G7" s="41" t="s">
        <v>14</v>
      </c>
      <c r="H7" s="41" t="s">
        <v>15</v>
      </c>
      <c r="I7" s="41" t="s">
        <v>16</v>
      </c>
      <c r="J7" s="42" t="s">
        <v>17</v>
      </c>
      <c r="K7" s="74" t="str">
        <f>"FY "&amp;D55-1</f>
        <v>FY 2024</v>
      </c>
      <c r="L7" s="75" t="str">
        <f>"FY "&amp;D55</f>
        <v>FY 2025</v>
      </c>
      <c r="M7" s="43" t="s">
        <v>18</v>
      </c>
      <c r="N7" s="37"/>
      <c r="O7" s="32"/>
    </row>
    <row r="8" spans="1:15" ht="13.5" customHeight="1">
      <c r="A8" s="46" t="s">
        <v>19</v>
      </c>
      <c r="B8" s="47"/>
      <c r="C8" s="47"/>
      <c r="D8" s="72">
        <f>D55-1</f>
        <v>2024</v>
      </c>
      <c r="E8" s="49">
        <f>D55</f>
        <v>2025</v>
      </c>
      <c r="F8" s="50">
        <v>6100</v>
      </c>
      <c r="G8" s="51" t="s">
        <v>20</v>
      </c>
      <c r="H8" s="51" t="s">
        <v>21</v>
      </c>
      <c r="I8" s="51">
        <v>6600</v>
      </c>
      <c r="J8" s="50" t="s">
        <v>22</v>
      </c>
      <c r="K8" s="76" t="s">
        <v>23</v>
      </c>
      <c r="L8" s="77" t="s">
        <v>24</v>
      </c>
      <c r="M8" s="43" t="s">
        <v>25</v>
      </c>
      <c r="N8" s="37"/>
      <c r="O8" s="32"/>
    </row>
    <row r="9" spans="1:15" ht="13.5" customHeight="1">
      <c r="A9" s="38" t="s">
        <v>26</v>
      </c>
      <c r="B9" s="39"/>
      <c r="C9" s="52"/>
      <c r="D9" s="73"/>
      <c r="E9" s="13"/>
      <c r="F9" s="53"/>
      <c r="G9" s="53"/>
      <c r="H9" s="53"/>
      <c r="I9" s="53"/>
      <c r="J9" s="53"/>
      <c r="K9" s="78"/>
      <c r="L9" s="79"/>
      <c r="M9" s="54"/>
      <c r="N9" s="55"/>
      <c r="O9" s="32"/>
    </row>
    <row r="10" spans="1:15" ht="13.5" customHeight="1">
      <c r="A10" s="4" t="s">
        <v>27</v>
      </c>
      <c r="B10" s="44"/>
      <c r="C10" s="56">
        <v>1</v>
      </c>
      <c r="D10" s="80">
        <f>[1]DistK3ReadingBUDG!$D10</f>
        <v>24.62</v>
      </c>
      <c r="E10" s="28"/>
      <c r="F10" s="14"/>
      <c r="G10" s="14"/>
      <c r="H10" s="14"/>
      <c r="I10" s="14"/>
      <c r="J10" s="14"/>
      <c r="K10" s="83">
        <f>[2]DistK3ReadingAFR!$J10</f>
        <v>0</v>
      </c>
      <c r="L10" s="83">
        <f t="shared" ref="L10:L19" si="0">SUM(F10:J10)</f>
        <v>0</v>
      </c>
      <c r="M10" s="82">
        <f>IF(K10=L10,0,IF(K10&gt;0,(L10-K10)/K10,"--"))</f>
        <v>0</v>
      </c>
      <c r="N10" s="55" t="s">
        <v>28</v>
      </c>
      <c r="O10" s="32"/>
    </row>
    <row r="11" spans="1:15" ht="13.5" customHeight="1">
      <c r="A11" s="4" t="s">
        <v>29</v>
      </c>
      <c r="B11" s="44"/>
      <c r="C11" s="52" t="s">
        <v>30</v>
      </c>
      <c r="D11" s="81"/>
      <c r="E11" s="57"/>
      <c r="F11" s="53"/>
      <c r="G11" s="53"/>
      <c r="H11" s="53"/>
      <c r="I11" s="53"/>
      <c r="J11" s="53"/>
      <c r="K11" s="85">
        <f>[2]DistK3ReadingAFR!$J11</f>
        <v>0</v>
      </c>
      <c r="L11" s="85"/>
      <c r="M11" s="86"/>
      <c r="N11" s="55" t="s">
        <v>30</v>
      </c>
      <c r="O11" s="32"/>
    </row>
    <row r="12" spans="1:15" ht="13.5" customHeight="1">
      <c r="A12" s="4" t="s">
        <v>31</v>
      </c>
      <c r="B12" s="44"/>
      <c r="C12" s="56">
        <v>2</v>
      </c>
      <c r="D12" s="80">
        <f>[1]DistK3ReadingBUDG!$D12</f>
        <v>4</v>
      </c>
      <c r="E12" s="28"/>
      <c r="F12" s="14"/>
      <c r="G12" s="14"/>
      <c r="H12" s="14"/>
      <c r="I12" s="14"/>
      <c r="J12" s="14"/>
      <c r="K12" s="83">
        <f>[2]DistK3ReadingAFR!$J12</f>
        <v>0</v>
      </c>
      <c r="L12" s="83">
        <f t="shared" si="0"/>
        <v>0</v>
      </c>
      <c r="M12" s="82">
        <f>IF(K12=L12,0,IF(K12&gt;0,(L12-K12)/K12,"--"))</f>
        <v>0</v>
      </c>
      <c r="N12" s="55" t="s">
        <v>32</v>
      </c>
      <c r="O12" s="32"/>
    </row>
    <row r="13" spans="1:15" ht="13.5" customHeight="1">
      <c r="A13" s="4" t="s">
        <v>33</v>
      </c>
      <c r="B13" s="44"/>
      <c r="C13" s="56">
        <v>3</v>
      </c>
      <c r="D13" s="80">
        <f>[1]DistK3ReadingBUDG!$D13</f>
        <v>1.25</v>
      </c>
      <c r="E13" s="29"/>
      <c r="F13" s="15"/>
      <c r="G13" s="15"/>
      <c r="H13" s="15"/>
      <c r="I13" s="15"/>
      <c r="J13" s="15"/>
      <c r="K13" s="14">
        <f>[2]DistK3ReadingAFR!$J13</f>
        <v>0</v>
      </c>
      <c r="L13" s="14">
        <f t="shared" si="0"/>
        <v>0</v>
      </c>
      <c r="M13" s="82">
        <f t="shared" ref="M13:M21" si="1">IF(K13=L13,0,IF(K13&gt;0,(L13-K13)/K13,"--"))</f>
        <v>0</v>
      </c>
      <c r="N13" s="55" t="s">
        <v>34</v>
      </c>
      <c r="O13" s="32"/>
    </row>
    <row r="14" spans="1:15" ht="13.5" customHeight="1">
      <c r="A14" s="4" t="s">
        <v>35</v>
      </c>
      <c r="B14" s="44"/>
      <c r="C14" s="56">
        <v>4</v>
      </c>
      <c r="D14" s="80">
        <f>[1]DistK3ReadingBUDG!$D14</f>
        <v>0</v>
      </c>
      <c r="E14" s="29"/>
      <c r="F14" s="15"/>
      <c r="G14" s="15"/>
      <c r="H14" s="15"/>
      <c r="I14" s="15"/>
      <c r="J14" s="15"/>
      <c r="K14" s="14">
        <f>[2]DistK3ReadingAFR!$J14</f>
        <v>0</v>
      </c>
      <c r="L14" s="14">
        <f t="shared" si="0"/>
        <v>0</v>
      </c>
      <c r="M14" s="82">
        <f t="shared" si="1"/>
        <v>0</v>
      </c>
      <c r="N14" s="55" t="s">
        <v>36</v>
      </c>
      <c r="O14" s="32"/>
    </row>
    <row r="15" spans="1:15" ht="13.5" customHeight="1">
      <c r="A15" s="4" t="s">
        <v>37</v>
      </c>
      <c r="B15" s="44"/>
      <c r="C15" s="56">
        <v>5</v>
      </c>
      <c r="D15" s="80">
        <f>[1]DistK3ReadingBUDG!$D15</f>
        <v>0</v>
      </c>
      <c r="E15" s="29"/>
      <c r="F15" s="15"/>
      <c r="G15" s="15"/>
      <c r="H15" s="15"/>
      <c r="I15" s="15"/>
      <c r="J15" s="15"/>
      <c r="K15" s="14">
        <f>[2]DistK3ReadingAFR!$J15</f>
        <v>0</v>
      </c>
      <c r="L15" s="14">
        <f t="shared" si="0"/>
        <v>0</v>
      </c>
      <c r="M15" s="82">
        <f t="shared" si="1"/>
        <v>0</v>
      </c>
      <c r="N15" s="55" t="s">
        <v>38</v>
      </c>
      <c r="O15" s="32"/>
    </row>
    <row r="16" spans="1:15" ht="13.5" customHeight="1">
      <c r="A16" s="4" t="s">
        <v>39</v>
      </c>
      <c r="B16" s="44"/>
      <c r="C16" s="56">
        <v>6</v>
      </c>
      <c r="D16" s="80">
        <f>[1]DistK3ReadingBUDG!$D16</f>
        <v>0.15</v>
      </c>
      <c r="E16" s="29"/>
      <c r="F16" s="15"/>
      <c r="G16" s="15"/>
      <c r="H16" s="15"/>
      <c r="I16" s="15"/>
      <c r="J16" s="15"/>
      <c r="K16" s="14">
        <f>[2]DistK3ReadingAFR!$J16</f>
        <v>0</v>
      </c>
      <c r="L16" s="14">
        <f t="shared" si="0"/>
        <v>0</v>
      </c>
      <c r="M16" s="82">
        <f t="shared" si="1"/>
        <v>0</v>
      </c>
      <c r="N16" s="55" t="s">
        <v>40</v>
      </c>
      <c r="O16" s="32"/>
    </row>
    <row r="17" spans="1:15" ht="13.5" customHeight="1">
      <c r="A17" s="4" t="s">
        <v>41</v>
      </c>
      <c r="B17" s="44"/>
      <c r="C17" s="56">
        <v>7</v>
      </c>
      <c r="D17" s="80">
        <f>[1]DistK3ReadingBUDG!$D17</f>
        <v>1</v>
      </c>
      <c r="E17" s="29"/>
      <c r="F17" s="15"/>
      <c r="G17" s="15"/>
      <c r="H17" s="15"/>
      <c r="I17" s="15"/>
      <c r="J17" s="15"/>
      <c r="K17" s="14">
        <f>[2]DistK3ReadingAFR!$J17</f>
        <v>0</v>
      </c>
      <c r="L17" s="14">
        <f t="shared" si="0"/>
        <v>0</v>
      </c>
      <c r="M17" s="82">
        <f t="shared" si="1"/>
        <v>0</v>
      </c>
      <c r="N17" s="55" t="s">
        <v>42</v>
      </c>
      <c r="O17" s="32"/>
    </row>
    <row r="18" spans="1:15" ht="13.5" customHeight="1">
      <c r="A18" s="4" t="s">
        <v>43</v>
      </c>
      <c r="B18" s="44"/>
      <c r="C18" s="56">
        <v>8</v>
      </c>
      <c r="D18" s="80">
        <f>[1]DistK3ReadingBUDG!$D18</f>
        <v>0</v>
      </c>
      <c r="E18" s="29"/>
      <c r="F18" s="15"/>
      <c r="G18" s="15"/>
      <c r="H18" s="15"/>
      <c r="I18" s="15"/>
      <c r="J18" s="15"/>
      <c r="K18" s="14">
        <f>[2]DistK3ReadingAFR!$J18</f>
        <v>0</v>
      </c>
      <c r="L18" s="14">
        <f t="shared" si="0"/>
        <v>0</v>
      </c>
      <c r="M18" s="82">
        <f t="shared" si="1"/>
        <v>0</v>
      </c>
      <c r="N18" s="55" t="s">
        <v>44</v>
      </c>
      <c r="O18" s="32"/>
    </row>
    <row r="19" spans="1:15" ht="13.5" customHeight="1">
      <c r="A19" s="4" t="s">
        <v>45</v>
      </c>
      <c r="B19" s="44"/>
      <c r="C19" s="56">
        <v>9</v>
      </c>
      <c r="D19" s="80">
        <f>[1]DistK3ReadingBUDG!$D19</f>
        <v>0</v>
      </c>
      <c r="E19" s="29"/>
      <c r="F19" s="15"/>
      <c r="G19" s="15"/>
      <c r="H19" s="15"/>
      <c r="I19" s="15"/>
      <c r="J19" s="15"/>
      <c r="K19" s="14">
        <f>[2]DistK3ReadingAFR!$J19</f>
        <v>0</v>
      </c>
      <c r="L19" s="14">
        <f t="shared" si="0"/>
        <v>0</v>
      </c>
      <c r="M19" s="82">
        <f t="shared" si="1"/>
        <v>0</v>
      </c>
      <c r="N19" s="55" t="s">
        <v>46</v>
      </c>
      <c r="O19" s="32"/>
    </row>
    <row r="20" spans="1:15" ht="13.5" customHeight="1">
      <c r="A20" s="4" t="s">
        <v>47</v>
      </c>
      <c r="B20" s="44"/>
      <c r="C20" s="56">
        <v>10</v>
      </c>
      <c r="D20" s="80">
        <f>[1]DistK3ReadingBUDG!$D20</f>
        <v>0</v>
      </c>
      <c r="E20" s="29"/>
      <c r="F20" s="15"/>
      <c r="G20" s="15"/>
      <c r="H20" s="15"/>
      <c r="I20" s="15"/>
      <c r="J20" s="15"/>
      <c r="K20" s="14">
        <f>[2]DistK3ReadingAFR!$J20</f>
        <v>0</v>
      </c>
      <c r="L20" s="14">
        <f>SUM(F20:J20)</f>
        <v>0</v>
      </c>
      <c r="M20" s="82">
        <f t="shared" si="1"/>
        <v>0</v>
      </c>
      <c r="N20" s="58" t="s">
        <v>48</v>
      </c>
      <c r="O20" s="32"/>
    </row>
    <row r="21" spans="1:15" ht="13.5" customHeight="1">
      <c r="A21" s="59" t="s">
        <v>49</v>
      </c>
      <c r="B21" s="47"/>
      <c r="C21" s="60">
        <v>11</v>
      </c>
      <c r="D21" s="80">
        <f>[1]DistK3ReadingBUDG!$D21</f>
        <v>31.02</v>
      </c>
      <c r="E21" s="29">
        <f t="shared" ref="E21:J21" si="2">E10+SUM(E12:E20)</f>
        <v>0</v>
      </c>
      <c r="F21" s="23">
        <f t="shared" si="2"/>
        <v>0</v>
      </c>
      <c r="G21" s="23">
        <f t="shared" si="2"/>
        <v>0</v>
      </c>
      <c r="H21" s="23">
        <f t="shared" si="2"/>
        <v>0</v>
      </c>
      <c r="I21" s="23">
        <f t="shared" si="2"/>
        <v>0</v>
      </c>
      <c r="J21" s="23">
        <f t="shared" si="2"/>
        <v>0</v>
      </c>
      <c r="K21" s="23">
        <f>[2]DistK3ReadingAFR!$J21</f>
        <v>0</v>
      </c>
      <c r="L21" s="23">
        <f>SUM(L10:L20)</f>
        <v>0</v>
      </c>
      <c r="M21" s="82">
        <f t="shared" si="1"/>
        <v>0</v>
      </c>
      <c r="N21" s="55" t="s">
        <v>50</v>
      </c>
      <c r="O21" s="32"/>
    </row>
    <row r="22" spans="1:15" ht="13.5" customHeight="1">
      <c r="A22" s="38" t="s">
        <v>51</v>
      </c>
      <c r="B22" s="39"/>
      <c r="C22" s="52"/>
      <c r="D22" s="81"/>
      <c r="E22" s="57"/>
      <c r="F22" s="53"/>
      <c r="G22" s="53"/>
      <c r="H22" s="53"/>
      <c r="I22" s="53"/>
      <c r="J22" s="53"/>
      <c r="K22" s="85"/>
      <c r="L22" s="85"/>
      <c r="M22" s="54"/>
      <c r="N22" s="61"/>
      <c r="O22" s="32"/>
    </row>
    <row r="23" spans="1:15" ht="13.5" customHeight="1">
      <c r="A23" s="4" t="s">
        <v>27</v>
      </c>
      <c r="B23" s="44"/>
      <c r="C23" s="56">
        <v>12</v>
      </c>
      <c r="D23" s="80">
        <f>[1]DistK3ReadingBUDG!$D23</f>
        <v>20</v>
      </c>
      <c r="E23" s="28"/>
      <c r="F23" s="14"/>
      <c r="G23" s="14"/>
      <c r="H23" s="14"/>
      <c r="I23" s="14"/>
      <c r="J23" s="14"/>
      <c r="K23" s="83">
        <f>[2]DistK3ReadingAFR!$J23</f>
        <v>0</v>
      </c>
      <c r="L23" s="83">
        <f>SUM(F23:J23)</f>
        <v>0</v>
      </c>
      <c r="M23" s="82">
        <f>IF(K23=L23,0,IF(K23&gt;0,(L23-K23)/K23,"--"))</f>
        <v>0</v>
      </c>
      <c r="N23" s="55" t="s">
        <v>52</v>
      </c>
      <c r="O23" s="32"/>
    </row>
    <row r="24" spans="1:15" ht="13.5" customHeight="1">
      <c r="A24" s="4" t="s">
        <v>29</v>
      </c>
      <c r="B24" s="44"/>
      <c r="C24" s="52" t="s">
        <v>30</v>
      </c>
      <c r="D24" s="81"/>
      <c r="E24" s="57"/>
      <c r="F24" s="53"/>
      <c r="G24" s="53"/>
      <c r="H24" s="53"/>
      <c r="I24" s="53"/>
      <c r="J24" s="53"/>
      <c r="K24" s="53"/>
      <c r="L24" s="53"/>
      <c r="M24" s="84"/>
      <c r="N24" s="61"/>
      <c r="O24" s="32"/>
    </row>
    <row r="25" spans="1:15" ht="13.5" customHeight="1">
      <c r="A25" s="4" t="s">
        <v>31</v>
      </c>
      <c r="B25" s="44"/>
      <c r="C25" s="56">
        <v>13</v>
      </c>
      <c r="D25" s="80">
        <f>[1]DistK3ReadingBUDG!$D25</f>
        <v>0</v>
      </c>
      <c r="E25" s="28"/>
      <c r="F25" s="14"/>
      <c r="G25" s="14"/>
      <c r="H25" s="14"/>
      <c r="I25" s="14"/>
      <c r="J25" s="14"/>
      <c r="K25" s="14">
        <f>[2]DistK3ReadingAFR!$J25</f>
        <v>0</v>
      </c>
      <c r="L25" s="14">
        <f>SUM(F25:J25)</f>
        <v>0</v>
      </c>
      <c r="M25" s="82">
        <f>IF(K25=L25,0,IF(K25&gt;0,(L25-K25)/K25,"--"))</f>
        <v>0</v>
      </c>
      <c r="N25" s="55" t="s">
        <v>53</v>
      </c>
      <c r="O25" s="32"/>
    </row>
    <row r="26" spans="1:15" ht="13.5" customHeight="1">
      <c r="A26" s="4" t="s">
        <v>33</v>
      </c>
      <c r="B26" s="44"/>
      <c r="C26" s="56">
        <v>14</v>
      </c>
      <c r="D26" s="80">
        <f>[1]DistK3ReadingBUDG!$D26</f>
        <v>0</v>
      </c>
      <c r="E26" s="29"/>
      <c r="F26" s="23"/>
      <c r="G26" s="23"/>
      <c r="H26" s="23"/>
      <c r="I26" s="23"/>
      <c r="J26" s="23"/>
      <c r="K26" s="14">
        <f>[2]DistK3ReadingAFR!$J26</f>
        <v>0</v>
      </c>
      <c r="L26" s="14">
        <f t="shared" ref="L26:L33" si="3">SUM(F26:J26)</f>
        <v>0</v>
      </c>
      <c r="M26" s="82">
        <f t="shared" ref="M26:M34" si="4">IF(K26=L26,0,IF(K26&gt;0,(L26-K26)/K26,"--"))</f>
        <v>0</v>
      </c>
      <c r="N26" s="55" t="s">
        <v>54</v>
      </c>
      <c r="O26" s="32"/>
    </row>
    <row r="27" spans="1:15" ht="13.5" customHeight="1">
      <c r="A27" s="4" t="s">
        <v>35</v>
      </c>
      <c r="B27" s="44"/>
      <c r="C27" s="56">
        <v>15</v>
      </c>
      <c r="D27" s="80">
        <f>[1]DistK3ReadingBUDG!$D27</f>
        <v>0</v>
      </c>
      <c r="E27" s="29"/>
      <c r="F27" s="15"/>
      <c r="G27" s="15"/>
      <c r="H27" s="15"/>
      <c r="I27" s="15"/>
      <c r="J27" s="15"/>
      <c r="K27" s="14">
        <f>[2]DistK3ReadingAFR!$J27</f>
        <v>0</v>
      </c>
      <c r="L27" s="14">
        <f t="shared" si="3"/>
        <v>0</v>
      </c>
      <c r="M27" s="82">
        <f t="shared" si="4"/>
        <v>0</v>
      </c>
      <c r="N27" s="55" t="s">
        <v>55</v>
      </c>
      <c r="O27" s="32"/>
    </row>
    <row r="28" spans="1:15" ht="13.5" customHeight="1">
      <c r="A28" s="4" t="s">
        <v>37</v>
      </c>
      <c r="B28" s="44"/>
      <c r="C28" s="56">
        <v>16</v>
      </c>
      <c r="D28" s="80">
        <f>[1]DistK3ReadingBUDG!$D28</f>
        <v>0</v>
      </c>
      <c r="E28" s="29"/>
      <c r="F28" s="15"/>
      <c r="G28" s="15"/>
      <c r="H28" s="15"/>
      <c r="I28" s="15"/>
      <c r="J28" s="15"/>
      <c r="K28" s="14">
        <f>[2]DistK3ReadingAFR!$J28</f>
        <v>0</v>
      </c>
      <c r="L28" s="14">
        <f t="shared" si="3"/>
        <v>0</v>
      </c>
      <c r="M28" s="82">
        <f t="shared" si="4"/>
        <v>0</v>
      </c>
      <c r="N28" s="55" t="s">
        <v>56</v>
      </c>
      <c r="O28" s="32"/>
    </row>
    <row r="29" spans="1:15" ht="13.5" customHeight="1">
      <c r="A29" s="4" t="s">
        <v>39</v>
      </c>
      <c r="B29" s="44"/>
      <c r="C29" s="56">
        <v>17</v>
      </c>
      <c r="D29" s="80">
        <f>[1]DistK3ReadingBUDG!$D29</f>
        <v>0</v>
      </c>
      <c r="E29" s="29"/>
      <c r="F29" s="15"/>
      <c r="G29" s="15"/>
      <c r="H29" s="15"/>
      <c r="I29" s="15"/>
      <c r="J29" s="15"/>
      <c r="K29" s="14">
        <f>[2]DistK3ReadingAFR!$J29</f>
        <v>0</v>
      </c>
      <c r="L29" s="14">
        <f t="shared" si="3"/>
        <v>0</v>
      </c>
      <c r="M29" s="82">
        <f t="shared" si="4"/>
        <v>0</v>
      </c>
      <c r="N29" s="55" t="s">
        <v>57</v>
      </c>
      <c r="O29" s="32"/>
    </row>
    <row r="30" spans="1:15" ht="13.5" customHeight="1">
      <c r="A30" s="4" t="s">
        <v>41</v>
      </c>
      <c r="B30" s="44"/>
      <c r="C30" s="56">
        <v>18</v>
      </c>
      <c r="D30" s="80">
        <f>[1]DistK3ReadingBUDG!$D30</f>
        <v>0</v>
      </c>
      <c r="E30" s="29"/>
      <c r="F30" s="15"/>
      <c r="G30" s="15"/>
      <c r="H30" s="15"/>
      <c r="I30" s="15"/>
      <c r="J30" s="15"/>
      <c r="K30" s="14">
        <f>[2]DistK3ReadingAFR!$J30</f>
        <v>0</v>
      </c>
      <c r="L30" s="14">
        <f t="shared" si="3"/>
        <v>0</v>
      </c>
      <c r="M30" s="82">
        <f t="shared" si="4"/>
        <v>0</v>
      </c>
      <c r="N30" s="55" t="s">
        <v>58</v>
      </c>
      <c r="O30" s="32"/>
    </row>
    <row r="31" spans="1:15" ht="13.5" customHeight="1">
      <c r="A31" s="4" t="s">
        <v>43</v>
      </c>
      <c r="B31" s="44"/>
      <c r="C31" s="56">
        <v>19</v>
      </c>
      <c r="D31" s="80">
        <f>[1]DistK3ReadingBUDG!$D31</f>
        <v>0</v>
      </c>
      <c r="E31" s="29"/>
      <c r="F31" s="15"/>
      <c r="G31" s="15"/>
      <c r="H31" s="15"/>
      <c r="I31" s="15"/>
      <c r="J31" s="15"/>
      <c r="K31" s="14">
        <f>[2]DistK3ReadingAFR!$J31</f>
        <v>0</v>
      </c>
      <c r="L31" s="14">
        <f t="shared" si="3"/>
        <v>0</v>
      </c>
      <c r="M31" s="82">
        <f t="shared" si="4"/>
        <v>0</v>
      </c>
      <c r="N31" s="55" t="s">
        <v>59</v>
      </c>
      <c r="O31" s="32"/>
    </row>
    <row r="32" spans="1:15" ht="13.5" customHeight="1">
      <c r="A32" s="4" t="s">
        <v>45</v>
      </c>
      <c r="B32" s="44"/>
      <c r="C32" s="56">
        <v>20</v>
      </c>
      <c r="D32" s="80">
        <f>[1]DistK3ReadingBUDG!$D32</f>
        <v>0</v>
      </c>
      <c r="E32" s="29"/>
      <c r="F32" s="15"/>
      <c r="G32" s="15"/>
      <c r="H32" s="15"/>
      <c r="I32" s="15"/>
      <c r="J32" s="15"/>
      <c r="K32" s="14">
        <f>[2]DistK3ReadingAFR!$J32</f>
        <v>0</v>
      </c>
      <c r="L32" s="14">
        <f t="shared" si="3"/>
        <v>0</v>
      </c>
      <c r="M32" s="82">
        <f t="shared" si="4"/>
        <v>0</v>
      </c>
      <c r="N32" s="55" t="s">
        <v>60</v>
      </c>
      <c r="O32" s="32"/>
    </row>
    <row r="33" spans="1:15" ht="13.5" customHeight="1">
      <c r="A33" s="4" t="s">
        <v>47</v>
      </c>
      <c r="B33" s="44"/>
      <c r="C33" s="56">
        <v>21</v>
      </c>
      <c r="D33" s="80">
        <f>[1]DistK3ReadingBUDG!$D33</f>
        <v>0</v>
      </c>
      <c r="E33" s="29"/>
      <c r="F33" s="15"/>
      <c r="G33" s="15"/>
      <c r="H33" s="15"/>
      <c r="I33" s="15"/>
      <c r="J33" s="15"/>
      <c r="K33" s="14">
        <f>[2]DistK3ReadingAFR!$J33</f>
        <v>0</v>
      </c>
      <c r="L33" s="14">
        <f t="shared" si="3"/>
        <v>0</v>
      </c>
      <c r="M33" s="82">
        <f t="shared" si="4"/>
        <v>0</v>
      </c>
      <c r="N33" s="55" t="s">
        <v>61</v>
      </c>
      <c r="O33" s="32"/>
    </row>
    <row r="34" spans="1:15">
      <c r="A34" s="59" t="s">
        <v>62</v>
      </c>
      <c r="B34" s="47"/>
      <c r="C34" s="60">
        <v>22</v>
      </c>
      <c r="D34" s="29">
        <f>[1]DistK3ReadingBUDG!$D34</f>
        <v>20</v>
      </c>
      <c r="E34" s="29">
        <f t="shared" ref="E34:J34" si="5">E23+SUM(E25:E33)</f>
        <v>0</v>
      </c>
      <c r="F34" s="23">
        <f t="shared" si="5"/>
        <v>0</v>
      </c>
      <c r="G34" s="23">
        <f t="shared" si="5"/>
        <v>0</v>
      </c>
      <c r="H34" s="23">
        <f t="shared" si="5"/>
        <v>0</v>
      </c>
      <c r="I34" s="23">
        <f t="shared" si="5"/>
        <v>0</v>
      </c>
      <c r="J34" s="23">
        <f t="shared" si="5"/>
        <v>0</v>
      </c>
      <c r="K34" s="23">
        <f>[2]DistK3ReadingAFR!$J34</f>
        <v>0</v>
      </c>
      <c r="L34" s="23">
        <f>SUM(L23:L33)</f>
        <v>0</v>
      </c>
      <c r="M34" s="82">
        <f t="shared" si="4"/>
        <v>0</v>
      </c>
      <c r="N34" s="55" t="s">
        <v>63</v>
      </c>
      <c r="O34" s="32"/>
    </row>
    <row r="35" spans="1:15" ht="13.5" customHeight="1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16"/>
      <c r="N35" s="17"/>
      <c r="O35" s="32"/>
    </row>
    <row r="36" spans="1:15" ht="13.5" customHeight="1">
      <c r="A36" s="35"/>
      <c r="B36" s="36"/>
      <c r="C36" s="36"/>
      <c r="D36" s="100" t="s">
        <v>64</v>
      </c>
      <c r="E36" s="101"/>
      <c r="F36" s="103" t="s">
        <v>65</v>
      </c>
      <c r="G36" s="62"/>
      <c r="H36" s="62"/>
      <c r="I36" s="62"/>
      <c r="J36" s="62"/>
      <c r="K36" s="109" t="s">
        <v>6</v>
      </c>
      <c r="L36" s="110"/>
      <c r="M36" s="18"/>
      <c r="N36" s="61"/>
      <c r="O36" s="32"/>
    </row>
    <row r="37" spans="1:15" ht="13.5" customHeight="1">
      <c r="A37" s="8" t="s">
        <v>66</v>
      </c>
      <c r="B37" s="7"/>
      <c r="C37" s="40"/>
      <c r="D37" s="102"/>
      <c r="E37" s="99"/>
      <c r="F37" s="104"/>
      <c r="G37" s="43"/>
      <c r="H37" s="43" t="s">
        <v>67</v>
      </c>
      <c r="I37" s="43" t="s">
        <v>68</v>
      </c>
      <c r="J37" s="43" t="s">
        <v>69</v>
      </c>
      <c r="K37" s="45"/>
      <c r="L37" s="1"/>
      <c r="M37" s="43" t="s">
        <v>11</v>
      </c>
      <c r="N37" s="61"/>
      <c r="O37" s="32"/>
    </row>
    <row r="38" spans="1:15" ht="13.5" customHeight="1">
      <c r="A38" s="19"/>
      <c r="B38" s="20"/>
      <c r="C38" s="40"/>
      <c r="D38" s="102"/>
      <c r="E38" s="99"/>
      <c r="F38" s="104"/>
      <c r="G38" s="43" t="s">
        <v>70</v>
      </c>
      <c r="H38" s="43" t="s">
        <v>71</v>
      </c>
      <c r="I38" s="43" t="s">
        <v>72</v>
      </c>
      <c r="J38" s="43" t="s">
        <v>73</v>
      </c>
      <c r="K38" s="45" t="str">
        <f>K7</f>
        <v>FY 2024</v>
      </c>
      <c r="L38" s="1" t="str">
        <f>L7</f>
        <v>FY 2025</v>
      </c>
      <c r="M38" s="43" t="s">
        <v>18</v>
      </c>
      <c r="N38" s="63"/>
      <c r="O38" s="32"/>
    </row>
    <row r="39" spans="1:15" ht="13.5" customHeight="1">
      <c r="A39" s="46" t="s">
        <v>19</v>
      </c>
      <c r="B39" s="47"/>
      <c r="C39" s="47"/>
      <c r="D39" s="98">
        <v>6440</v>
      </c>
      <c r="E39" s="99"/>
      <c r="F39" s="48" t="s">
        <v>74</v>
      </c>
      <c r="G39" s="48">
        <v>6700</v>
      </c>
      <c r="H39" s="48" t="s">
        <v>75</v>
      </c>
      <c r="I39" s="48">
        <v>6850</v>
      </c>
      <c r="J39" s="48" t="s">
        <v>76</v>
      </c>
      <c r="K39" s="49" t="s">
        <v>23</v>
      </c>
      <c r="L39" s="12" t="s">
        <v>24</v>
      </c>
      <c r="M39" s="48" t="s">
        <v>25</v>
      </c>
      <c r="N39" s="61"/>
      <c r="O39" s="32"/>
    </row>
    <row r="40" spans="1:15" ht="13.5" customHeight="1">
      <c r="A40" s="38" t="s">
        <v>26</v>
      </c>
      <c r="B40" s="39"/>
      <c r="C40" s="52"/>
      <c r="D40" s="64"/>
      <c r="E40" s="65"/>
      <c r="F40" s="22"/>
      <c r="G40" s="22"/>
      <c r="H40" s="107"/>
      <c r="I40" s="107"/>
      <c r="J40" s="22"/>
      <c r="K40" s="22"/>
      <c r="L40" s="53"/>
      <c r="M40" s="66"/>
      <c r="N40" s="61"/>
      <c r="O40" s="32"/>
    </row>
    <row r="41" spans="1:15" ht="13.5" customHeight="1">
      <c r="A41" s="4" t="s">
        <v>27</v>
      </c>
      <c r="B41" s="44"/>
      <c r="C41" s="56">
        <v>23</v>
      </c>
      <c r="D41" s="88"/>
      <c r="E41" s="89"/>
      <c r="F41" s="2"/>
      <c r="G41" s="21"/>
      <c r="H41" s="108"/>
      <c r="I41" s="108"/>
      <c r="J41" s="21"/>
      <c r="K41" s="14">
        <f>[2]DistK3ReadingAFR!K41</f>
        <v>0</v>
      </c>
      <c r="L41" s="14">
        <f>SUM(D41:J41)</f>
        <v>0</v>
      </c>
      <c r="M41" s="82">
        <f t="shared" ref="M41:M46" si="6">IF(K41=L41,0,IF(K41&gt;0,(L41-K41)/K41,"--"))</f>
        <v>0</v>
      </c>
      <c r="N41" s="55" t="s">
        <v>77</v>
      </c>
      <c r="O41" s="32"/>
    </row>
    <row r="42" spans="1:15" ht="13.5" customHeight="1">
      <c r="A42" s="4" t="s">
        <v>29</v>
      </c>
      <c r="B42" s="44"/>
      <c r="C42" s="56">
        <v>24</v>
      </c>
      <c r="D42" s="92"/>
      <c r="E42" s="94"/>
      <c r="F42" s="22"/>
      <c r="G42" s="22"/>
      <c r="H42" s="5"/>
      <c r="I42" s="22"/>
      <c r="J42" s="22"/>
      <c r="K42" s="14">
        <f>[2]DistK3ReadingAFR!K42</f>
        <v>0</v>
      </c>
      <c r="L42" s="14">
        <f>SUM(D42:J42)</f>
        <v>0</v>
      </c>
      <c r="M42" s="66">
        <f t="shared" si="6"/>
        <v>0</v>
      </c>
      <c r="N42" s="55" t="s">
        <v>78</v>
      </c>
      <c r="O42" s="32"/>
    </row>
    <row r="43" spans="1:15" ht="13.5" customHeight="1">
      <c r="A43" s="4" t="s">
        <v>47</v>
      </c>
      <c r="B43" s="44"/>
      <c r="C43" s="56">
        <v>25</v>
      </c>
      <c r="D43" s="95"/>
      <c r="E43" s="96"/>
      <c r="F43" s="67"/>
      <c r="G43" s="23"/>
      <c r="H43" s="67"/>
      <c r="I43" s="67"/>
      <c r="J43" s="23"/>
      <c r="K43" s="14">
        <f>[2]DistK3ReadingAFR!K43</f>
        <v>0</v>
      </c>
      <c r="L43" s="14">
        <f>SUM(D43:J43)</f>
        <v>0</v>
      </c>
      <c r="M43" s="66">
        <f t="shared" si="6"/>
        <v>0</v>
      </c>
      <c r="N43" s="55" t="s">
        <v>79</v>
      </c>
      <c r="O43" s="32"/>
    </row>
    <row r="44" spans="1:15" ht="13.5" customHeight="1">
      <c r="A44" s="4" t="s">
        <v>80</v>
      </c>
      <c r="B44" s="44"/>
      <c r="C44" s="68">
        <v>26</v>
      </c>
      <c r="D44" s="92"/>
      <c r="E44" s="94"/>
      <c r="F44" s="67"/>
      <c r="G44" s="23"/>
      <c r="H44" s="67"/>
      <c r="I44" s="67"/>
      <c r="J44" s="23"/>
      <c r="K44" s="14">
        <f>[2]DistK3ReadingAFR!K44</f>
        <v>0</v>
      </c>
      <c r="L44" s="14">
        <f>SUM(D44:J44)</f>
        <v>0</v>
      </c>
      <c r="M44" s="66">
        <f t="shared" si="6"/>
        <v>0</v>
      </c>
      <c r="N44" s="55" t="s">
        <v>81</v>
      </c>
      <c r="O44" s="32"/>
    </row>
    <row r="45" spans="1:15" ht="13.5" customHeight="1">
      <c r="A45" s="4" t="s">
        <v>82</v>
      </c>
      <c r="B45" s="44"/>
      <c r="C45" s="56">
        <v>27</v>
      </c>
      <c r="D45" s="24"/>
      <c r="E45" s="25"/>
      <c r="F45" s="67"/>
      <c r="G45" s="67"/>
      <c r="H45" s="23"/>
      <c r="I45" s="23"/>
      <c r="J45" s="67"/>
      <c r="K45" s="14">
        <f>[2]DistK3ReadingAFR!K45</f>
        <v>0</v>
      </c>
      <c r="L45" s="14">
        <f>SUM(D45:J45)</f>
        <v>0</v>
      </c>
      <c r="M45" s="66">
        <f t="shared" si="6"/>
        <v>0</v>
      </c>
      <c r="N45" s="63" t="s">
        <v>83</v>
      </c>
      <c r="O45" s="32"/>
    </row>
    <row r="46" spans="1:15" ht="13.5" customHeight="1">
      <c r="A46" s="59" t="s">
        <v>84</v>
      </c>
      <c r="B46" s="47"/>
      <c r="C46" s="60">
        <v>28</v>
      </c>
      <c r="D46" s="92">
        <f>SUM(D40:E45)</f>
        <v>0</v>
      </c>
      <c r="E46" s="93"/>
      <c r="F46" s="23">
        <f>SUM(F40:F42)</f>
        <v>0</v>
      </c>
      <c r="G46" s="23">
        <f>SUM(G40:G44)</f>
        <v>0</v>
      </c>
      <c r="H46" s="23">
        <f>H45</f>
        <v>0</v>
      </c>
      <c r="I46" s="23">
        <f>I42+I45</f>
        <v>0</v>
      </c>
      <c r="J46" s="23">
        <f>SUM(J40:J44)</f>
        <v>0</v>
      </c>
      <c r="K46" s="14">
        <f>[2]DistK3ReadingAFR!K46</f>
        <v>0</v>
      </c>
      <c r="L46" s="14">
        <f>SUM(L40:L45)</f>
        <v>0</v>
      </c>
      <c r="M46" s="66">
        <f t="shared" si="6"/>
        <v>0</v>
      </c>
      <c r="N46" s="63" t="s">
        <v>85</v>
      </c>
      <c r="O46" s="32"/>
    </row>
    <row r="47" spans="1:15" ht="13.5" customHeight="1">
      <c r="A47" s="38" t="s">
        <v>51</v>
      </c>
      <c r="B47" s="39"/>
      <c r="C47" s="52"/>
      <c r="D47" s="64"/>
      <c r="E47" s="65"/>
      <c r="F47" s="22"/>
      <c r="G47" s="22"/>
      <c r="H47" s="69"/>
      <c r="I47" s="69"/>
      <c r="J47" s="22"/>
      <c r="K47" s="53"/>
      <c r="L47" s="53"/>
      <c r="M47" s="66"/>
      <c r="N47" s="63"/>
      <c r="O47" s="32"/>
    </row>
    <row r="48" spans="1:15" ht="13.5" customHeight="1">
      <c r="A48" s="4" t="s">
        <v>27</v>
      </c>
      <c r="B48" s="44"/>
      <c r="C48" s="56">
        <v>29</v>
      </c>
      <c r="D48" s="88"/>
      <c r="E48" s="89"/>
      <c r="F48" s="21"/>
      <c r="G48" s="21"/>
      <c r="H48" s="70"/>
      <c r="I48" s="70"/>
      <c r="J48" s="21"/>
      <c r="K48" s="14">
        <f>[2]DistK3ReadingAFR!K48</f>
        <v>0</v>
      </c>
      <c r="L48" s="14">
        <f>SUM(D48:J48)</f>
        <v>0</v>
      </c>
      <c r="M48" s="82">
        <f t="shared" ref="M48:M53" si="7">IF(K48=L48,0,IF(K48&gt;0,(L48-K48)/K48,"--"))</f>
        <v>0</v>
      </c>
      <c r="N48" s="55" t="s">
        <v>86</v>
      </c>
      <c r="O48" s="32"/>
    </row>
    <row r="49" spans="1:15" ht="13.5" customHeight="1">
      <c r="A49" s="4" t="s">
        <v>29</v>
      </c>
      <c r="B49" s="44"/>
      <c r="C49" s="56">
        <v>30</v>
      </c>
      <c r="D49" s="92"/>
      <c r="E49" s="94"/>
      <c r="F49" s="22"/>
      <c r="G49" s="22"/>
      <c r="H49" s="69"/>
      <c r="I49" s="69"/>
      <c r="J49" s="22"/>
      <c r="K49" s="14">
        <f>[2]DistK3ReadingAFR!K49</f>
        <v>0</v>
      </c>
      <c r="L49" s="14">
        <f>SUM(D49:J49)</f>
        <v>0</v>
      </c>
      <c r="M49" s="66">
        <f t="shared" si="7"/>
        <v>0</v>
      </c>
      <c r="N49" s="55" t="s">
        <v>87</v>
      </c>
      <c r="O49" s="32"/>
    </row>
    <row r="50" spans="1:15" ht="13.5" customHeight="1">
      <c r="A50" s="4" t="s">
        <v>47</v>
      </c>
      <c r="B50" s="44"/>
      <c r="C50" s="56">
        <v>31</v>
      </c>
      <c r="D50" s="95"/>
      <c r="E50" s="96"/>
      <c r="F50" s="71"/>
      <c r="G50" s="23"/>
      <c r="H50" s="71"/>
      <c r="I50" s="71"/>
      <c r="J50" s="23"/>
      <c r="K50" s="14">
        <f>[2]DistK3ReadingAFR!K50</f>
        <v>0</v>
      </c>
      <c r="L50" s="14">
        <f>SUM(D50:J50)</f>
        <v>0</v>
      </c>
      <c r="M50" s="66">
        <f t="shared" si="7"/>
        <v>0</v>
      </c>
      <c r="N50" s="55" t="s">
        <v>88</v>
      </c>
      <c r="O50" s="32"/>
    </row>
    <row r="51" spans="1:15" ht="13.5" customHeight="1">
      <c r="A51" s="4" t="s">
        <v>80</v>
      </c>
      <c r="B51" s="44"/>
      <c r="C51" s="68">
        <v>32</v>
      </c>
      <c r="D51" s="92"/>
      <c r="E51" s="94"/>
      <c r="F51" s="71"/>
      <c r="G51" s="23"/>
      <c r="H51" s="71"/>
      <c r="I51" s="71"/>
      <c r="J51" s="23"/>
      <c r="K51" s="14">
        <f>[2]DistK3ReadingAFR!K51</f>
        <v>0</v>
      </c>
      <c r="L51" s="14">
        <f>SUM(D51:J51)</f>
        <v>0</v>
      </c>
      <c r="M51" s="66">
        <f t="shared" si="7"/>
        <v>0</v>
      </c>
      <c r="N51" s="55" t="s">
        <v>89</v>
      </c>
      <c r="O51" s="32"/>
    </row>
    <row r="52" spans="1:15" ht="13.5" customHeight="1">
      <c r="A52" s="4" t="s">
        <v>82</v>
      </c>
      <c r="B52" s="44"/>
      <c r="C52" s="56">
        <v>33</v>
      </c>
      <c r="D52" s="90"/>
      <c r="E52" s="91"/>
      <c r="F52" s="71"/>
      <c r="G52" s="71"/>
      <c r="H52" s="23"/>
      <c r="I52" s="23"/>
      <c r="J52" s="71"/>
      <c r="K52" s="14">
        <f>[2]DistK3ReadingAFR!K52</f>
        <v>0</v>
      </c>
      <c r="L52" s="14">
        <f>SUM(D52:J52)</f>
        <v>0</v>
      </c>
      <c r="M52" s="66">
        <f t="shared" si="7"/>
        <v>0</v>
      </c>
      <c r="N52" s="58" t="s">
        <v>90</v>
      </c>
      <c r="O52" s="6"/>
    </row>
    <row r="53" spans="1:15" ht="15" customHeight="1">
      <c r="A53" s="59" t="s">
        <v>91</v>
      </c>
      <c r="B53" s="47"/>
      <c r="C53" s="60">
        <v>34</v>
      </c>
      <c r="D53" s="92">
        <f>SUM(D47:E52)</f>
        <v>0</v>
      </c>
      <c r="E53" s="93"/>
      <c r="F53" s="23">
        <f>SUM(F48:F49)</f>
        <v>0</v>
      </c>
      <c r="G53" s="23">
        <f>SUM(G48:G51)</f>
        <v>0</v>
      </c>
      <c r="H53" s="23">
        <f>SUM(H52:H52)</f>
        <v>0</v>
      </c>
      <c r="I53" s="23">
        <f>SUM(I52:I52)</f>
        <v>0</v>
      </c>
      <c r="J53" s="23">
        <f>SUM(J48:J51)</f>
        <v>0</v>
      </c>
      <c r="K53" s="83">
        <f>[2]DistK3ReadingAFR!K53</f>
        <v>0</v>
      </c>
      <c r="L53" s="83">
        <f>SUM(L47:L52)</f>
        <v>0</v>
      </c>
      <c r="M53" s="87">
        <f t="shared" si="7"/>
        <v>0</v>
      </c>
      <c r="N53" s="55" t="s">
        <v>92</v>
      </c>
      <c r="O53" s="32"/>
    </row>
    <row r="54" spans="1:1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</row>
    <row r="55" spans="1:15">
      <c r="A55" s="9" t="str">
        <f>"Rev. 8/"&amp;D55-1&amp;" Reading Budget FY "&amp;D55</f>
        <v>Rev. 8/2024 Reading Budget FY 2025</v>
      </c>
      <c r="B55" s="32"/>
      <c r="C55" s="32"/>
      <c r="D55" s="30">
        <v>2025</v>
      </c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</row>
  </sheetData>
  <sheetProtection sheet="1"/>
  <mergeCells count="26">
    <mergeCell ref="K36:L36"/>
    <mergeCell ref="A3:M3"/>
    <mergeCell ref="A4:M4"/>
    <mergeCell ref="I40:I41"/>
    <mergeCell ref="J1:L1"/>
    <mergeCell ref="B1:E1"/>
    <mergeCell ref="A2:M2"/>
    <mergeCell ref="K5:L5"/>
    <mergeCell ref="D5:E5"/>
    <mergeCell ref="D44:E44"/>
    <mergeCell ref="D43:E43"/>
    <mergeCell ref="G1:H1"/>
    <mergeCell ref="D39:E39"/>
    <mergeCell ref="D36:E38"/>
    <mergeCell ref="F36:F38"/>
    <mergeCell ref="D6:E6"/>
    <mergeCell ref="D42:E42"/>
    <mergeCell ref="D41:E41"/>
    <mergeCell ref="H40:H41"/>
    <mergeCell ref="D48:E48"/>
    <mergeCell ref="D52:E52"/>
    <mergeCell ref="D53:E53"/>
    <mergeCell ref="D46:E46"/>
    <mergeCell ref="D51:E51"/>
    <mergeCell ref="D50:E50"/>
    <mergeCell ref="D49:E49"/>
  </mergeCells>
  <dataValidations disablePrompts="1" count="2">
    <dataValidation type="textLength" operator="equal" allowBlank="1" showInputMessage="1" showErrorMessage="1" promptTitle="CTD Number" prompt="This cell will only accept a CTD number of exactly 9 digits.  Enter 000 at the end of the district number to fill the places of a school number." sqref="J1" xr:uid="{00000000-0002-0000-0000-000000000000}">
      <formula1>9</formula1>
    </dataValidation>
    <dataValidation operator="equal" allowBlank="1" showInputMessage="1" showErrorMessage="1" promptTitle=" CTD Number" sqref="I19" xr:uid="{00000000-0002-0000-0000-000001000000}"/>
  </dataValidations>
  <printOptions horizontalCentered="1" verticalCentered="1"/>
  <pageMargins left="0" right="0" top="0" bottom="0" header="0" footer="0"/>
  <pageSetup scale="77" orientation="landscape" r:id="rId1"/>
  <ignoredErrors>
    <ignoredError sqref="N10:N53" numberStoredAsText="1"/>
    <ignoredError sqref="L41:L52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lcf76f155ced4ddcb4097134ff3c332f xmlns="73d57025-ee5d-49b6-a60b-7d33184acc89">
      <Terms xmlns="http://schemas.microsoft.com/office/infopath/2007/PartnerControls"/>
    </lcf76f155ced4ddcb4097134ff3c332f>
    <TaxCatchAll xmlns="f69ac7c7-1a2e-46bd-a988-685139f8f258" xsi:nil="true"/>
  </documentManagement>
</p:properties>
</file>

<file path=customXml/item2.xml><?xml version="1.0" encoding="utf-8"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E11B9217455B40B8FBB9893A94134E" ma:contentTypeVersion="16" ma:contentTypeDescription="Create a new document." ma:contentTypeScope="" ma:versionID="efec0b2cb4da37c5648ef65da2b75b74">
  <xsd:schema xmlns:xsd="http://www.w3.org/2001/XMLSchema" xmlns:xs="http://www.w3.org/2001/XMLSchema" xmlns:p="http://schemas.microsoft.com/office/2006/metadata/properties" xmlns:ns2="73d57025-ee5d-49b6-a60b-7d33184acc89" xmlns:ns3="87488a3f-9ace-46de-933a-7899c85ffeab" xmlns:ns4="f69ac7c7-1a2e-46bd-a988-685139f8f258" targetNamespace="http://schemas.microsoft.com/office/2006/metadata/properties" ma:root="true" ma:fieldsID="428fb43b0d2252a468ec146af736cb36" ns2:_="" ns3:_="" ns4:_="">
    <xsd:import namespace="73d57025-ee5d-49b6-a60b-7d33184acc89"/>
    <xsd:import namespace="87488a3f-9ace-46de-933a-7899c85ffeab"/>
    <xsd:import namespace="f69ac7c7-1a2e-46bd-a988-685139f8f2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7025-ee5d-49b6-a60b-7d33184ac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db50a19-44cd-47bf-aae0-69db42930d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88a3f-9ace-46de-933a-7899c85ffe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ac7c7-1a2e-46bd-a988-685139f8f25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0084994-d578-4a83-9393-9cd401194372}" ma:internalName="TaxCatchAll" ma:showField="CatchAllData" ma:web="87488a3f-9ace-46de-933a-7899c85ffe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B4F38B-0799-4886-B61C-8DBB46B47F73}">
  <ds:schemaRefs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0ee3e2c-6582-4549-9afa-575e8dac0aa5"/>
    <ds:schemaRef ds:uri="73d57025-ee5d-49b6-a60b-7d33184acc89"/>
    <ds:schemaRef ds:uri="f69ac7c7-1a2e-46bd-a988-685139f8f258"/>
  </ds:schemaRefs>
</ds:datastoreItem>
</file>

<file path=customXml/itemProps2.xml><?xml version="1.0" encoding="utf-8"?>
<ds:datastoreItem xmlns:ds="http://schemas.openxmlformats.org/officeDocument/2006/customXml" ds:itemID="{3847F8EF-8AAF-48C9-9DFE-A66AC49D52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17AD6D-0603-414E-911A-90A979C95A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d57025-ee5d-49b6-a60b-7d33184acc89"/>
    <ds:schemaRef ds:uri="87488a3f-9ace-46de-933a-7899c85ffeab"/>
    <ds:schemaRef ds:uri="f69ac7c7-1a2e-46bd-a988-685139f8f2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DistK3ReadingBUDG</vt:lpstr>
    </vt:vector>
  </TitlesOfParts>
  <Manager/>
  <Company>Arizona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Sullivan, Brandon</dc:creator>
  <cp:keywords/>
  <dc:description/>
  <cp:lastModifiedBy>Ryan Young</cp:lastModifiedBy>
  <dcterms:created xsi:type="dcterms:W3CDTF">2012-06-26T13:01:21Z</dcterms:created>
  <dcterms:modified xsi:type="dcterms:W3CDTF">2024-08-19T19:14:52Z</dcterms:modified>
  <cp:category/>
  <cp:contentStatus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scalYear">
    <vt:lpwstr>2024</vt:lpwstr>
  </property>
  <property fmtid="{D5CDD505-2E9C-101B-9397-08002B2CF9AE}" pid="3" name="BudgetTypeID">
    <vt:lpwstr>40</vt:lpwstr>
  </property>
  <property fmtid="{D5CDD505-2E9C-101B-9397-08002B2CF9AE}" pid="4" name="ContentTypeId">
    <vt:lpwstr>0x01010011E11B9217455B40B8FBB9893A94134E</vt:lpwstr>
  </property>
  <property fmtid="{D5CDD505-2E9C-101B-9397-08002B2CF9AE}" pid="5" name="MediaServiceImageTags">
    <vt:lpwstr/>
  </property>
  <property fmtid="{D5CDD505-2E9C-101B-9397-08002B2CF9AE}" pid="6" name="ADEGUID">
    <vt:lpwstr>65853C63-C2B6-4FF3-8F29-8C8EE73745AB</vt:lpwstr>
  </property>
</Properties>
</file>