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3.xml" ContentType="application/vnd.openxmlformats-officedocument.drawing+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4.xml" ContentType="application/vnd.openxmlformats-officedocument.drawing+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drawings/drawing5.xml" ContentType="application/vnd.openxmlformats-officedocument.drawing+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drawings/drawing6.xml" ContentType="application/vnd.openxmlformats-officedocument.drawing+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charts/chart23.xml" ContentType="application/vnd.openxmlformats-officedocument.drawingml.chart+xml"/>
  <Override PartName="/xl/charts/style23.xml" ContentType="application/vnd.ms-office.chartstyle+xml"/>
  <Override PartName="/xl/charts/colors23.xml" ContentType="application/vnd.ms-office.chartcolorstyle+xml"/>
  <Override PartName="/xl/drawings/drawing7.xml" ContentType="application/vnd.openxmlformats-officedocument.drawing+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charts/chart24.xml" ContentType="application/vnd.openxmlformats-officedocument.drawingml.chart+xml"/>
  <Override PartName="/xl/charts/style24.xml" ContentType="application/vnd.ms-office.chartstyle+xml"/>
  <Override PartName="/xl/charts/colors24.xml" ContentType="application/vnd.ms-office.chartcolorstyle+xml"/>
  <Override PartName="/xl/charts/chart25.xml" ContentType="application/vnd.openxmlformats-officedocument.drawingml.chart+xml"/>
  <Override PartName="/xl/charts/style25.xml" ContentType="application/vnd.ms-office.chartstyle+xml"/>
  <Override PartName="/xl/charts/colors25.xml" ContentType="application/vnd.ms-office.chartcolorstyle+xml"/>
  <Override PartName="/xl/charts/chart26.xml" ContentType="application/vnd.openxmlformats-officedocument.drawingml.chart+xml"/>
  <Override PartName="/xl/charts/style26.xml" ContentType="application/vnd.ms-office.chartstyle+xml"/>
  <Override PartName="/xl/charts/colors26.xml" ContentType="application/vnd.ms-office.chartcolorstyle+xml"/>
  <Override PartName="/xl/charts/chart27.xml" ContentType="application/vnd.openxmlformats-officedocument.drawingml.chart+xml"/>
  <Override PartName="/xl/charts/style27.xml" ContentType="application/vnd.ms-office.chartstyle+xml"/>
  <Override PartName="/xl/charts/colors27.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14"/>
  <workbookPr/>
  <mc:AlternateContent xmlns:mc="http://schemas.openxmlformats.org/markup-compatibility/2006">
    <mc:Choice Requires="x15">
      <x15ac:absPath xmlns:x15ac="http://schemas.microsoft.com/office/spreadsheetml/2010/11/ac" url="https://adecloud-my.sharepoint.com/personal/dennis_romero_azed_gov/Documents/Desktop/"/>
    </mc:Choice>
  </mc:AlternateContent>
  <xr:revisionPtr revIDLastSave="0" documentId="8_{F253628D-0B4C-4608-A767-D185C23A6D66}" xr6:coauthVersionLast="47" xr6:coauthVersionMax="47" xr10:uidLastSave="{00000000-0000-0000-0000-000000000000}"/>
  <bookViews>
    <workbookView xWindow="57480" yWindow="-120" windowWidth="29040" windowHeight="15840" tabRatio="818" firstSheet="3" activeTab="1" xr2:uid="{AEF2FC5C-BCB0-4EED-A315-F7A66F448574}"/>
  </bookViews>
  <sheets>
    <sheet name="Redaction Requirement" sheetId="16" r:id="rId1"/>
    <sheet name="5-21 Child Count Subtotals" sheetId="1" r:id="rId2"/>
    <sheet name="5-21 Data by Disability" sheetId="7" r:id="rId3"/>
    <sheet name="5-21 Data by Environment" sheetId="8" r:id="rId4"/>
    <sheet name="3-5 Oct1 Child Count Subtotals" sheetId="13" r:id="rId5"/>
    <sheet name="3-5 Disability by Data" sheetId="14" r:id="rId6"/>
    <sheet name="3-5 Data by Environment" sheetId="15" r:id="rId7"/>
  </sheets>
  <externalReferences>
    <externalReference r:id="rId8"/>
  </externalReferences>
  <definedNames>
    <definedName name="_xlnm._FilterDatabase" localSheetId="1" hidden="1">'5-21 Child Count Subtotals'!$A$77:$C$77</definedName>
    <definedName name="_xlnm._FilterDatabase" localSheetId="2" hidden="1">'5-21 Data by Disability'!$A$129:$A$143</definedName>
    <definedName name="CurrentListing_C002">[1]FS002!$AE$14:$AE$2733</definedName>
    <definedName name="CurrentListing_C089">[1]FS089!$V$14:$V$1256</definedName>
    <definedName name="Ttl_C002">[1]FS002!$X$14:$X$2733</definedName>
    <definedName name="Ttl_C089">[1]FS089!$T$14:$T$1256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60" i="7" l="1"/>
  <c r="D78" i="8"/>
  <c r="D80" i="8"/>
  <c r="E72" i="14" l="1"/>
  <c r="H72" i="14"/>
  <c r="H70" i="14"/>
  <c r="G70" i="14"/>
  <c r="E70" i="14"/>
  <c r="D70" i="14"/>
  <c r="B70" i="14"/>
  <c r="H64" i="14"/>
  <c r="E64" i="14"/>
  <c r="H62" i="14"/>
  <c r="G62" i="14"/>
  <c r="F62" i="14"/>
  <c r="E62" i="14"/>
  <c r="D62" i="14"/>
  <c r="C62" i="14"/>
  <c r="B62" i="14"/>
  <c r="D36" i="14"/>
  <c r="C36" i="14"/>
  <c r="B36" i="14"/>
  <c r="C30" i="14"/>
  <c r="D28" i="14"/>
  <c r="C28" i="14"/>
  <c r="B28" i="14"/>
  <c r="B73" i="14"/>
  <c r="C73" i="14"/>
  <c r="D73" i="14"/>
  <c r="E73" i="14"/>
  <c r="F73" i="14"/>
  <c r="G73" i="14"/>
  <c r="H73" i="14"/>
  <c r="N106" i="15"/>
  <c r="N105" i="15"/>
  <c r="L109" i="15"/>
  <c r="L105" i="15"/>
  <c r="L104" i="15"/>
  <c r="L103" i="15"/>
  <c r="L102" i="15"/>
  <c r="L101" i="15"/>
  <c r="F106" i="15"/>
  <c r="D105" i="15"/>
  <c r="F105" i="15"/>
  <c r="F101" i="15"/>
  <c r="D102" i="15"/>
  <c r="D101" i="15"/>
  <c r="C76" i="15" l="1"/>
  <c r="B79" i="15"/>
  <c r="E50" i="15"/>
  <c r="H51" i="15"/>
  <c r="B50" i="15"/>
  <c r="C26" i="15"/>
  <c r="B24" i="15"/>
  <c r="C75" i="15" l="1"/>
  <c r="C77" i="15"/>
  <c r="B80" i="15"/>
  <c r="B76" i="15"/>
  <c r="I45" i="15"/>
  <c r="H54" i="15"/>
  <c r="H50" i="15"/>
  <c r="H52" i="15"/>
  <c r="F53" i="15"/>
  <c r="E49" i="15"/>
  <c r="D50" i="15"/>
  <c r="B53" i="15"/>
  <c r="C25" i="15"/>
  <c r="B31" i="15"/>
  <c r="B27" i="15"/>
  <c r="D25" i="15"/>
  <c r="C23" i="15"/>
  <c r="C28" i="15"/>
  <c r="C24" i="15"/>
  <c r="D24" i="15"/>
  <c r="H49" i="15"/>
  <c r="D49" i="15"/>
  <c r="E57" i="15"/>
  <c r="E53" i="15"/>
  <c r="E51" i="15"/>
  <c r="G50" i="15"/>
  <c r="B75" i="15"/>
  <c r="C78" i="15"/>
  <c r="B77" i="15"/>
  <c r="D23" i="15"/>
  <c r="B25" i="15"/>
  <c r="C31" i="15"/>
  <c r="C27" i="15"/>
  <c r="D31" i="15"/>
  <c r="D27" i="15"/>
  <c r="G49" i="15"/>
  <c r="H53" i="15"/>
  <c r="D53" i="15"/>
  <c r="B84" i="15"/>
  <c r="C83" i="15"/>
  <c r="C79" i="15"/>
  <c r="B78" i="15"/>
  <c r="E19" i="15"/>
  <c r="E28" i="15" s="1"/>
  <c r="B49" i="15"/>
  <c r="G57" i="15"/>
  <c r="E54" i="15"/>
  <c r="G53" i="15"/>
  <c r="C53" i="15"/>
  <c r="E52" i="15"/>
  <c r="B83" i="15"/>
  <c r="C80" i="15"/>
  <c r="D83" i="15"/>
  <c r="O109" i="15" l="1"/>
  <c r="O106" i="15"/>
  <c r="O105" i="15"/>
  <c r="O104" i="15"/>
  <c r="O103" i="15"/>
  <c r="O102" i="15"/>
  <c r="O101" i="15"/>
  <c r="O110" i="15"/>
  <c r="D77" i="15"/>
  <c r="D79" i="15"/>
  <c r="D76" i="15"/>
  <c r="E31" i="15"/>
  <c r="D80" i="15"/>
  <c r="E26" i="15"/>
  <c r="E27" i="15"/>
  <c r="E25" i="15"/>
  <c r="D78" i="15"/>
  <c r="D75" i="15"/>
  <c r="E24" i="15"/>
  <c r="E30" i="15"/>
  <c r="B59" i="13" l="1"/>
  <c r="C58" i="13" s="1"/>
  <c r="B53" i="13"/>
  <c r="C51" i="13" s="1"/>
  <c r="C57" i="13" l="1"/>
  <c r="C59" i="13"/>
  <c r="C50" i="13"/>
  <c r="C53" i="13"/>
  <c r="C52" i="13"/>
  <c r="I56" i="14"/>
  <c r="I62" i="14" l="1"/>
  <c r="I70" i="14"/>
  <c r="I64" i="14"/>
  <c r="I72" i="14"/>
  <c r="E39" i="14"/>
  <c r="E28" i="14"/>
  <c r="E36" i="14"/>
  <c r="E30" i="14"/>
  <c r="C38" i="13" l="1"/>
  <c r="B33" i="13"/>
  <c r="C27" i="13" s="1"/>
  <c r="C45" i="13" l="1"/>
  <c r="C41" i="13"/>
  <c r="C40" i="13"/>
  <c r="C42" i="13"/>
  <c r="C37" i="13"/>
  <c r="C39" i="13"/>
  <c r="C46" i="13"/>
  <c r="C32" i="13"/>
  <c r="C28" i="13"/>
  <c r="C26" i="13"/>
  <c r="C30" i="13"/>
  <c r="C33" i="13"/>
  <c r="C29" i="13"/>
  <c r="C31" i="13"/>
  <c r="C13" i="13"/>
  <c r="C19" i="13"/>
  <c r="C11" i="13"/>
  <c r="C22" i="13"/>
  <c r="C130" i="8" l="1"/>
  <c r="D130" i="8"/>
  <c r="H123" i="8"/>
  <c r="I123" i="8"/>
  <c r="J126" i="8"/>
  <c r="K125" i="8"/>
  <c r="L130" i="8"/>
  <c r="M124" i="8"/>
  <c r="N125" i="8"/>
  <c r="B127" i="8"/>
  <c r="C94" i="8"/>
  <c r="B94" i="8"/>
  <c r="D87" i="8"/>
  <c r="D88" i="8"/>
  <c r="D89" i="8"/>
  <c r="D90" i="8"/>
  <c r="D91" i="8"/>
  <c r="D92" i="8"/>
  <c r="D93" i="8"/>
  <c r="D86" i="8"/>
  <c r="C75" i="8"/>
  <c r="D74" i="8"/>
  <c r="E74" i="8"/>
  <c r="F76" i="8"/>
  <c r="G75" i="8"/>
  <c r="H74" i="8"/>
  <c r="B74" i="8"/>
  <c r="C21" i="8"/>
  <c r="D21" i="8"/>
  <c r="E21" i="8"/>
  <c r="F22" i="8"/>
  <c r="G21" i="8"/>
  <c r="H21" i="8"/>
  <c r="I21" i="8"/>
  <c r="J22" i="8"/>
  <c r="K21" i="8"/>
  <c r="L21" i="8"/>
  <c r="M21" i="8"/>
  <c r="N22" i="8"/>
  <c r="O21" i="8"/>
  <c r="P21" i="8"/>
  <c r="Q21" i="8"/>
  <c r="R27" i="8"/>
  <c r="B29" i="8"/>
  <c r="C153" i="7"/>
  <c r="B151" i="7"/>
  <c r="C110" i="7"/>
  <c r="C117" i="7" s="1"/>
  <c r="B110" i="7"/>
  <c r="B121" i="7" s="1"/>
  <c r="D98" i="7"/>
  <c r="D99" i="7"/>
  <c r="D100" i="7"/>
  <c r="D101" i="7"/>
  <c r="D102" i="7"/>
  <c r="D103" i="7"/>
  <c r="D104" i="7"/>
  <c r="D105" i="7"/>
  <c r="D106" i="7"/>
  <c r="D107" i="7"/>
  <c r="D108" i="7"/>
  <c r="D109" i="7"/>
  <c r="D97" i="7"/>
  <c r="C88" i="7"/>
  <c r="D86" i="7"/>
  <c r="E84" i="7"/>
  <c r="G86" i="7"/>
  <c r="H82" i="7"/>
  <c r="B88" i="7"/>
  <c r="C28" i="7"/>
  <c r="E28" i="7"/>
  <c r="F25" i="7"/>
  <c r="G31" i="7"/>
  <c r="H27" i="7"/>
  <c r="J27" i="7"/>
  <c r="L27" i="7"/>
  <c r="N27" i="7"/>
  <c r="P27" i="7"/>
  <c r="R27" i="7"/>
  <c r="B25" i="7"/>
  <c r="B80" i="1"/>
  <c r="C78" i="1" s="1"/>
  <c r="B53" i="1"/>
  <c r="C48" i="1" s="1"/>
  <c r="B74" i="1"/>
  <c r="C57" i="1" s="1"/>
  <c r="B41" i="1"/>
  <c r="C40" i="1" s="1"/>
  <c r="B35" i="1"/>
  <c r="C28" i="1" s="1"/>
  <c r="B24" i="1"/>
  <c r="C13" i="1" s="1"/>
  <c r="J127" i="8" l="1"/>
  <c r="J123" i="8"/>
  <c r="C125" i="8"/>
  <c r="C124" i="8"/>
  <c r="C122" i="8"/>
  <c r="N124" i="8"/>
  <c r="N123" i="8"/>
  <c r="N122" i="8"/>
  <c r="N130" i="8"/>
  <c r="M122" i="8"/>
  <c r="M130" i="8"/>
  <c r="L123" i="8"/>
  <c r="L129" i="8"/>
  <c r="L122" i="8"/>
  <c r="L124" i="8"/>
  <c r="K129" i="8"/>
  <c r="K123" i="8"/>
  <c r="K126" i="8"/>
  <c r="K127" i="8"/>
  <c r="K124" i="8"/>
  <c r="K122" i="8"/>
  <c r="K128" i="8"/>
  <c r="K130" i="8"/>
  <c r="J124" i="8"/>
  <c r="J128" i="8"/>
  <c r="J129" i="8"/>
  <c r="J125" i="8"/>
  <c r="J130" i="8"/>
  <c r="J122" i="8"/>
  <c r="I124" i="8"/>
  <c r="I122" i="8"/>
  <c r="I130" i="8"/>
  <c r="H124" i="8"/>
  <c r="H130" i="8"/>
  <c r="H122" i="8"/>
  <c r="H127" i="8"/>
  <c r="H125" i="8"/>
  <c r="G127" i="8"/>
  <c r="G124" i="8"/>
  <c r="G123" i="8"/>
  <c r="G122" i="8"/>
  <c r="G130" i="8"/>
  <c r="G125" i="8"/>
  <c r="F124" i="8"/>
  <c r="F123" i="8"/>
  <c r="F125" i="8"/>
  <c r="F130" i="8"/>
  <c r="F122" i="8"/>
  <c r="E124" i="8"/>
  <c r="E126" i="8"/>
  <c r="E123" i="8"/>
  <c r="E128" i="8"/>
  <c r="E125" i="8"/>
  <c r="E122" i="8"/>
  <c r="E130" i="8"/>
  <c r="D122" i="8"/>
  <c r="D124" i="8"/>
  <c r="D129" i="8"/>
  <c r="D123" i="8"/>
  <c r="D125" i="8"/>
  <c r="B123" i="8"/>
  <c r="B122" i="8"/>
  <c r="B129" i="8"/>
  <c r="B125" i="8"/>
  <c r="B124" i="8"/>
  <c r="G74" i="8"/>
  <c r="C74" i="8"/>
  <c r="B76" i="8"/>
  <c r="B75" i="8"/>
  <c r="B82" i="8"/>
  <c r="B81" i="8"/>
  <c r="B79" i="8"/>
  <c r="I82" i="8"/>
  <c r="B77" i="8"/>
  <c r="O29" i="8"/>
  <c r="K29" i="8"/>
  <c r="G29" i="8"/>
  <c r="C29" i="8"/>
  <c r="C158" i="7"/>
  <c r="C150" i="7"/>
  <c r="C157" i="7"/>
  <c r="C152" i="7"/>
  <c r="C151" i="7"/>
  <c r="C156" i="7"/>
  <c r="C155" i="7"/>
  <c r="C148" i="7"/>
  <c r="C154" i="7"/>
  <c r="C161" i="7"/>
  <c r="B148" i="7"/>
  <c r="B156" i="7"/>
  <c r="D144" i="7"/>
  <c r="B155" i="7"/>
  <c r="B158" i="7"/>
  <c r="B157" i="7"/>
  <c r="B154" i="7"/>
  <c r="B150" i="7"/>
  <c r="B161" i="7"/>
  <c r="B153" i="7"/>
  <c r="B160" i="7"/>
  <c r="B152" i="7"/>
  <c r="D110" i="7"/>
  <c r="D117" i="7" s="1"/>
  <c r="C124" i="7"/>
  <c r="C116" i="7"/>
  <c r="B120" i="7"/>
  <c r="C123" i="7"/>
  <c r="C115" i="7"/>
  <c r="C122" i="7"/>
  <c r="C121" i="7"/>
  <c r="C114" i="7"/>
  <c r="C120" i="7"/>
  <c r="C127" i="7"/>
  <c r="C119" i="7"/>
  <c r="C126" i="7"/>
  <c r="C118" i="7"/>
  <c r="C125" i="7"/>
  <c r="B127" i="7"/>
  <c r="B119" i="7"/>
  <c r="B126" i="7"/>
  <c r="B118" i="7"/>
  <c r="B125" i="7"/>
  <c r="B117" i="7"/>
  <c r="D121" i="7"/>
  <c r="B124" i="7"/>
  <c r="B116" i="7"/>
  <c r="B123" i="7"/>
  <c r="B115" i="7"/>
  <c r="B122" i="7"/>
  <c r="B114" i="7"/>
  <c r="D118" i="7"/>
  <c r="D125" i="7"/>
  <c r="H89" i="7"/>
  <c r="H88" i="7"/>
  <c r="H87" i="7"/>
  <c r="H86" i="7"/>
  <c r="H80" i="7"/>
  <c r="H93" i="7"/>
  <c r="H85" i="7"/>
  <c r="H92" i="7"/>
  <c r="H84" i="7"/>
  <c r="H83" i="7"/>
  <c r="H90" i="7"/>
  <c r="G81" i="7"/>
  <c r="G92" i="7"/>
  <c r="G88" i="7"/>
  <c r="G84" i="7"/>
  <c r="G85" i="7"/>
  <c r="G83" i="7"/>
  <c r="G89" i="7"/>
  <c r="G91" i="7"/>
  <c r="G87" i="7"/>
  <c r="G93" i="7"/>
  <c r="G80" i="7"/>
  <c r="G82" i="7"/>
  <c r="G90" i="7"/>
  <c r="F83" i="7"/>
  <c r="F89" i="7"/>
  <c r="F80" i="7"/>
  <c r="F93" i="7"/>
  <c r="F85" i="7"/>
  <c r="F88" i="7"/>
  <c r="F90" i="7"/>
  <c r="F82" i="7"/>
  <c r="E87" i="7"/>
  <c r="E85" i="7"/>
  <c r="E81" i="7"/>
  <c r="E83" i="7"/>
  <c r="E89" i="7"/>
  <c r="E91" i="7"/>
  <c r="E93" i="7"/>
  <c r="E92" i="7"/>
  <c r="E88" i="7"/>
  <c r="E82" i="7"/>
  <c r="E80" i="7"/>
  <c r="E90" i="7"/>
  <c r="E86" i="7"/>
  <c r="D87" i="7"/>
  <c r="D84" i="7"/>
  <c r="D90" i="7"/>
  <c r="D82" i="7"/>
  <c r="D93" i="7"/>
  <c r="D85" i="7"/>
  <c r="D92" i="7"/>
  <c r="D88" i="7"/>
  <c r="D89" i="7"/>
  <c r="D83" i="7"/>
  <c r="D80" i="7"/>
  <c r="C93" i="7"/>
  <c r="C89" i="7"/>
  <c r="C85" i="7"/>
  <c r="C82" i="7"/>
  <c r="C83" i="7"/>
  <c r="C87" i="7"/>
  <c r="C80" i="7"/>
  <c r="C90" i="7"/>
  <c r="B89" i="7"/>
  <c r="B90" i="7"/>
  <c r="B82" i="7"/>
  <c r="B83" i="7"/>
  <c r="I76" i="7"/>
  <c r="I89" i="7" s="1"/>
  <c r="B92" i="7"/>
  <c r="B84" i="7"/>
  <c r="B93" i="7"/>
  <c r="B85" i="7"/>
  <c r="B91" i="7"/>
  <c r="B86" i="7"/>
  <c r="B80" i="7"/>
  <c r="C32" i="7"/>
  <c r="N33" i="7"/>
  <c r="N26" i="7"/>
  <c r="N30" i="7"/>
  <c r="H34" i="7"/>
  <c r="C25" i="7"/>
  <c r="Q30" i="7"/>
  <c r="P26" i="7"/>
  <c r="P25" i="7"/>
  <c r="P30" i="7"/>
  <c r="O30" i="7"/>
  <c r="N25" i="7"/>
  <c r="N22" i="7"/>
  <c r="N34" i="7"/>
  <c r="K25" i="7"/>
  <c r="L34" i="7"/>
  <c r="L22" i="7"/>
  <c r="L33" i="7"/>
  <c r="K30" i="7"/>
  <c r="L26" i="7"/>
  <c r="K33" i="7"/>
  <c r="L25" i="7"/>
  <c r="K32" i="7"/>
  <c r="I28" i="7"/>
  <c r="I30" i="7"/>
  <c r="H33" i="7"/>
  <c r="H25" i="7"/>
  <c r="H26" i="7"/>
  <c r="G30" i="7"/>
  <c r="F30" i="7"/>
  <c r="F29" i="7"/>
  <c r="E27" i="7"/>
  <c r="E26" i="7"/>
  <c r="E25" i="7"/>
  <c r="E34" i="7"/>
  <c r="E35" i="7"/>
  <c r="D30" i="7"/>
  <c r="D29" i="7"/>
  <c r="C24" i="7"/>
  <c r="B32" i="7"/>
  <c r="B24" i="7"/>
  <c r="R25" i="7"/>
  <c r="R30" i="7"/>
  <c r="R31" i="7"/>
  <c r="R22" i="7"/>
  <c r="R28" i="7"/>
  <c r="Q28" i="7"/>
  <c r="Q27" i="7"/>
  <c r="Q22" i="7"/>
  <c r="Q25" i="7"/>
  <c r="Q31" i="7"/>
  <c r="P31" i="7"/>
  <c r="P22" i="7"/>
  <c r="P28" i="7"/>
  <c r="O29" i="7"/>
  <c r="O22" i="7"/>
  <c r="O28" i="7"/>
  <c r="O27" i="7"/>
  <c r="O26" i="7"/>
  <c r="O25" i="7"/>
  <c r="O32" i="7"/>
  <c r="O31" i="7"/>
  <c r="N32" i="7"/>
  <c r="N31" i="7"/>
  <c r="N29" i="7"/>
  <c r="N28" i="7"/>
  <c r="M22" i="7"/>
  <c r="M30" i="7"/>
  <c r="M29" i="7"/>
  <c r="M27" i="7"/>
  <c r="M34" i="7"/>
  <c r="M26" i="7"/>
  <c r="M28" i="7"/>
  <c r="M33" i="7"/>
  <c r="M25" i="7"/>
  <c r="M32" i="7"/>
  <c r="M31" i="7"/>
  <c r="L32" i="7"/>
  <c r="L31" i="7"/>
  <c r="L30" i="7"/>
  <c r="L29" i="7"/>
  <c r="L28" i="7"/>
  <c r="K29" i="7"/>
  <c r="K22" i="7"/>
  <c r="K28" i="7"/>
  <c r="K27" i="7"/>
  <c r="K34" i="7"/>
  <c r="K26" i="7"/>
  <c r="K31" i="7"/>
  <c r="J32" i="7"/>
  <c r="J25" i="7"/>
  <c r="J31" i="7"/>
  <c r="J23" i="7"/>
  <c r="J34" i="7"/>
  <c r="J30" i="7"/>
  <c r="J26" i="7"/>
  <c r="J29" i="7"/>
  <c r="J22" i="7"/>
  <c r="J28" i="7"/>
  <c r="J33" i="7"/>
  <c r="I29" i="7"/>
  <c r="I27" i="7"/>
  <c r="I22" i="7"/>
  <c r="I34" i="7"/>
  <c r="I26" i="7"/>
  <c r="I25" i="7"/>
  <c r="I32" i="7"/>
  <c r="I31" i="7"/>
  <c r="H32" i="7"/>
  <c r="H22" i="7"/>
  <c r="H31" i="7"/>
  <c r="H30" i="7"/>
  <c r="H29" i="7"/>
  <c r="H28" i="7"/>
  <c r="H35" i="7"/>
  <c r="G29" i="7"/>
  <c r="G23" i="7"/>
  <c r="G28" i="7"/>
  <c r="G35" i="7"/>
  <c r="G27" i="7"/>
  <c r="G34" i="7"/>
  <c r="G26" i="7"/>
  <c r="G33" i="7"/>
  <c r="G25" i="7"/>
  <c r="G32" i="7"/>
  <c r="G22" i="7"/>
  <c r="F32" i="7"/>
  <c r="F24" i="7"/>
  <c r="F33" i="7"/>
  <c r="F31" i="7"/>
  <c r="F22" i="7"/>
  <c r="F28" i="7"/>
  <c r="F35" i="7"/>
  <c r="F27" i="7"/>
  <c r="F34" i="7"/>
  <c r="F26" i="7"/>
  <c r="E32" i="7"/>
  <c r="E24" i="7"/>
  <c r="E31" i="7"/>
  <c r="E22" i="7"/>
  <c r="E30" i="7"/>
  <c r="E29" i="7"/>
  <c r="D28" i="7"/>
  <c r="D22" i="7"/>
  <c r="D27" i="7"/>
  <c r="D34" i="7"/>
  <c r="D26" i="7"/>
  <c r="D25" i="7"/>
  <c r="D32" i="7"/>
  <c r="D24" i="7"/>
  <c r="D31" i="7"/>
  <c r="C22" i="7"/>
  <c r="C27" i="7"/>
  <c r="C34" i="7"/>
  <c r="C26" i="7"/>
  <c r="C31" i="7"/>
  <c r="C30" i="7"/>
  <c r="C29" i="7"/>
  <c r="B31" i="7"/>
  <c r="B30" i="7"/>
  <c r="B22" i="7"/>
  <c r="B29" i="7"/>
  <c r="B28" i="7"/>
  <c r="B35" i="7"/>
  <c r="B27" i="7"/>
  <c r="B34" i="7"/>
  <c r="B26" i="7"/>
  <c r="S18" i="7"/>
  <c r="S22" i="7" s="1"/>
  <c r="C79" i="1"/>
  <c r="C58" i="1"/>
  <c r="C66" i="1"/>
  <c r="C59" i="1"/>
  <c r="C67" i="1"/>
  <c r="C63" i="1"/>
  <c r="C60" i="1"/>
  <c r="C68" i="1"/>
  <c r="C62" i="1"/>
  <c r="C64" i="1"/>
  <c r="C61" i="1"/>
  <c r="C69" i="1"/>
  <c r="C70" i="1"/>
  <c r="C65" i="1"/>
  <c r="C73" i="1"/>
  <c r="C71" i="1"/>
  <c r="C72" i="1"/>
  <c r="C45" i="1"/>
  <c r="C47" i="1"/>
  <c r="C46" i="1"/>
  <c r="C52" i="1"/>
  <c r="C50" i="1"/>
  <c r="C49" i="1"/>
  <c r="C51" i="1"/>
  <c r="C39" i="1"/>
  <c r="C33" i="1"/>
  <c r="C34" i="1"/>
  <c r="C32" i="1"/>
  <c r="C31" i="1"/>
  <c r="C30" i="1"/>
  <c r="C29" i="1"/>
  <c r="C20" i="1"/>
  <c r="C12" i="1"/>
  <c r="C22" i="1"/>
  <c r="C19" i="1"/>
  <c r="C18" i="1"/>
  <c r="C17" i="1"/>
  <c r="C11" i="1"/>
  <c r="C16" i="1"/>
  <c r="C15" i="1"/>
  <c r="C14" i="1"/>
  <c r="C23" i="1"/>
  <c r="C21" i="1"/>
  <c r="I74" i="8"/>
  <c r="R29" i="8"/>
  <c r="N29" i="8"/>
  <c r="J29" i="8"/>
  <c r="F29" i="8"/>
  <c r="F74" i="8"/>
  <c r="E82" i="8"/>
  <c r="E81" i="8"/>
  <c r="E80" i="8"/>
  <c r="E79" i="8"/>
  <c r="E78" i="8"/>
  <c r="E77" i="8"/>
  <c r="E76" i="8"/>
  <c r="E75" i="8"/>
  <c r="F75" i="8"/>
  <c r="Q29" i="8"/>
  <c r="M29" i="8"/>
  <c r="I29" i="8"/>
  <c r="E29" i="8"/>
  <c r="H82" i="8"/>
  <c r="D82" i="8"/>
  <c r="H81" i="8"/>
  <c r="H80" i="8"/>
  <c r="H79" i="8"/>
  <c r="H78" i="8"/>
  <c r="H77" i="8"/>
  <c r="D77" i="8"/>
  <c r="H76" i="8"/>
  <c r="D76" i="8"/>
  <c r="H75" i="8"/>
  <c r="D75" i="8"/>
  <c r="F82" i="8"/>
  <c r="P29" i="8"/>
  <c r="L29" i="8"/>
  <c r="H29" i="8"/>
  <c r="D29" i="8"/>
  <c r="G82" i="8"/>
  <c r="C82" i="8"/>
  <c r="G77" i="8"/>
  <c r="G76" i="8"/>
  <c r="C76" i="8"/>
  <c r="O118" i="8"/>
  <c r="D94" i="8"/>
  <c r="M27" i="8"/>
  <c r="M25" i="8"/>
  <c r="M22" i="8"/>
  <c r="I28" i="8"/>
  <c r="I26" i="8"/>
  <c r="I24" i="8"/>
  <c r="I23" i="8"/>
  <c r="I22" i="8"/>
  <c r="M23" i="8"/>
  <c r="E28" i="8"/>
  <c r="E24" i="8"/>
  <c r="E23" i="8"/>
  <c r="E22" i="8"/>
  <c r="M28" i="8"/>
  <c r="M26" i="8"/>
  <c r="M24" i="8"/>
  <c r="Q27" i="8"/>
  <c r="Q24" i="8"/>
  <c r="Q23" i="8"/>
  <c r="Q22" i="8"/>
  <c r="R23" i="8"/>
  <c r="L28" i="8"/>
  <c r="H28" i="8"/>
  <c r="D28" i="8"/>
  <c r="L27" i="8"/>
  <c r="L26" i="8"/>
  <c r="H26" i="8"/>
  <c r="D26" i="8"/>
  <c r="L25" i="8"/>
  <c r="P24" i="8"/>
  <c r="L24" i="8"/>
  <c r="H24" i="8"/>
  <c r="D24" i="8"/>
  <c r="P23" i="8"/>
  <c r="L23" i="8"/>
  <c r="H23" i="8"/>
  <c r="D23" i="8"/>
  <c r="P22" i="8"/>
  <c r="L22" i="8"/>
  <c r="H22" i="8"/>
  <c r="D22" i="8"/>
  <c r="R21" i="8"/>
  <c r="J21" i="8"/>
  <c r="K28" i="8"/>
  <c r="G28" i="8"/>
  <c r="C28" i="8"/>
  <c r="O27" i="8"/>
  <c r="O26" i="8"/>
  <c r="K26" i="8"/>
  <c r="G26" i="8"/>
  <c r="C26" i="8"/>
  <c r="O24" i="8"/>
  <c r="K24" i="8"/>
  <c r="G24" i="8"/>
  <c r="C24" i="8"/>
  <c r="O23" i="8"/>
  <c r="K23" i="8"/>
  <c r="G23" i="8"/>
  <c r="C23" i="8"/>
  <c r="O22" i="8"/>
  <c r="K22" i="8"/>
  <c r="G22" i="8"/>
  <c r="C22" i="8"/>
  <c r="R24" i="8"/>
  <c r="R22" i="8"/>
  <c r="N21" i="8"/>
  <c r="F21" i="8"/>
  <c r="N28" i="8"/>
  <c r="J28" i="8"/>
  <c r="F28" i="8"/>
  <c r="B28" i="8"/>
  <c r="N27" i="8"/>
  <c r="N26" i="8"/>
  <c r="F26" i="8"/>
  <c r="N25" i="8"/>
  <c r="N24" i="8"/>
  <c r="J24" i="8"/>
  <c r="F24" i="8"/>
  <c r="B24" i="8"/>
  <c r="N23" i="8"/>
  <c r="J23" i="8"/>
  <c r="F23" i="8"/>
  <c r="B23" i="8"/>
  <c r="B22" i="8"/>
  <c r="S17" i="8"/>
  <c r="B21" i="8"/>
  <c r="O126" i="8" l="1"/>
  <c r="O127" i="8"/>
  <c r="O128" i="8"/>
  <c r="O129" i="8"/>
  <c r="O125" i="8"/>
  <c r="O130" i="8"/>
  <c r="O124" i="8"/>
  <c r="O123" i="8"/>
  <c r="O122" i="8"/>
  <c r="I76" i="8"/>
  <c r="I80" i="8"/>
  <c r="I77" i="8"/>
  <c r="I81" i="8"/>
  <c r="I75" i="8"/>
  <c r="I79" i="8"/>
  <c r="I78" i="8"/>
  <c r="D153" i="7"/>
  <c r="D161" i="7"/>
  <c r="D160" i="7"/>
  <c r="D154" i="7"/>
  <c r="D159" i="7"/>
  <c r="D152" i="7"/>
  <c r="D155" i="7"/>
  <c r="D156" i="7"/>
  <c r="D151" i="7"/>
  <c r="D149" i="7"/>
  <c r="D157" i="7"/>
  <c r="D150" i="7"/>
  <c r="D158" i="7"/>
  <c r="D148" i="7"/>
  <c r="D119" i="7"/>
  <c r="D122" i="7"/>
  <c r="D127" i="7"/>
  <c r="D116" i="7"/>
  <c r="D124" i="7"/>
  <c r="D126" i="7"/>
  <c r="D120" i="7"/>
  <c r="D115" i="7"/>
  <c r="D123" i="7"/>
  <c r="I88" i="7"/>
  <c r="I85" i="7"/>
  <c r="I80" i="7"/>
  <c r="I91" i="7"/>
  <c r="I83" i="7"/>
  <c r="I86" i="7"/>
  <c r="I93" i="7"/>
  <c r="I82" i="7"/>
  <c r="I90" i="7"/>
  <c r="I84" i="7"/>
  <c r="I87" i="7"/>
  <c r="I92" i="7"/>
  <c r="I81" i="7"/>
  <c r="S27" i="7"/>
  <c r="S28" i="7"/>
  <c r="S35" i="7"/>
  <c r="S29" i="7"/>
  <c r="S30" i="7"/>
  <c r="S31" i="7"/>
  <c r="S23" i="7"/>
  <c r="S24" i="7"/>
  <c r="S32" i="7"/>
  <c r="S34" i="7"/>
  <c r="S25" i="7"/>
  <c r="S33" i="7"/>
  <c r="S26" i="7"/>
  <c r="S21" i="8"/>
  <c r="S29" i="8"/>
  <c r="S25" i="8"/>
  <c r="S24" i="8"/>
  <c r="S27" i="8"/>
  <c r="S28" i="8"/>
  <c r="S22" i="8"/>
  <c r="S26" i="8"/>
  <c r="S23" i="8"/>
  <c r="C84" i="15" l="1"/>
  <c r="D84" i="15"/>
  <c r="I50" i="15"/>
  <c r="I51" i="15"/>
  <c r="I52" i="15"/>
  <c r="I53" i="15"/>
  <c r="I54" i="15"/>
  <c r="I57" i="15"/>
  <c r="I49" i="15"/>
  <c r="E32" i="15"/>
  <c r="E23" i="15"/>
  <c r="B23" i="15"/>
  <c r="I73" i="14"/>
  <c r="B130" i="8"/>
  <c r="G99" i="8"/>
  <c r="G100" i="8"/>
  <c r="G101" i="8"/>
  <c r="G102" i="8"/>
  <c r="G103" i="8"/>
  <c r="G104" i="8"/>
  <c r="G105" i="8"/>
  <c r="G106" i="8"/>
  <c r="G98" i="8"/>
  <c r="F99" i="8"/>
  <c r="F100" i="8"/>
  <c r="F101" i="8"/>
  <c r="F106" i="8"/>
  <c r="F98" i="8"/>
  <c r="E99" i="8"/>
  <c r="E100" i="8"/>
  <c r="E101" i="8"/>
  <c r="E106" i="8"/>
  <c r="E98" i="8"/>
  <c r="G87" i="8"/>
  <c r="G88" i="8"/>
  <c r="G89" i="8"/>
  <c r="G90" i="8"/>
  <c r="G91" i="8"/>
  <c r="G92" i="8"/>
  <c r="G93" i="8"/>
  <c r="G94" i="8"/>
  <c r="G86" i="8"/>
  <c r="F87" i="8"/>
  <c r="F88" i="8"/>
  <c r="F89" i="8"/>
  <c r="F90" i="8"/>
  <c r="F91" i="8"/>
  <c r="F92" i="8"/>
  <c r="F93" i="8"/>
  <c r="F94" i="8"/>
  <c r="F86" i="8"/>
  <c r="E87" i="8"/>
  <c r="E88" i="8"/>
  <c r="E89" i="8"/>
  <c r="E90" i="8"/>
  <c r="E91" i="8"/>
  <c r="E92" i="8"/>
  <c r="E93" i="8"/>
  <c r="E94" i="8"/>
  <c r="E86" i="8"/>
  <c r="D114" i="7"/>
</calcChain>
</file>

<file path=xl/sharedStrings.xml><?xml version="1.0" encoding="utf-8"?>
<sst xmlns="http://schemas.openxmlformats.org/spreadsheetml/2006/main" count="1671" uniqueCount="147">
  <si>
    <t>October 1 Child Count Subtotals
Aged 5 (In Kindergarten) to 21
School Year 2022-2023</t>
  </si>
  <si>
    <t xml:space="preserve"> Children with Disabilities by Disability Category</t>
  </si>
  <si>
    <t xml:space="preserve">Disability Category </t>
  </si>
  <si>
    <t>Student
Count</t>
  </si>
  <si>
    <t>Percentage</t>
  </si>
  <si>
    <t>Autism</t>
  </si>
  <si>
    <t>Deaf-Blindness</t>
  </si>
  <si>
    <t>Developmental Delay</t>
  </si>
  <si>
    <t>Emotional Disturbance</t>
  </si>
  <si>
    <t>Hearing Impairment</t>
  </si>
  <si>
    <t>Intellectual Disability</t>
  </si>
  <si>
    <t>Multiple Disabilities</t>
  </si>
  <si>
    <t>Orthopedic Impairment</t>
  </si>
  <si>
    <t xml:space="preserve">Other Health Impairment </t>
  </si>
  <si>
    <t>Specific Learning Disability</t>
  </si>
  <si>
    <t>Speech or Language Impairment</t>
  </si>
  <si>
    <t>Traumatic Brain Injury</t>
  </si>
  <si>
    <t>Visual Impairment</t>
  </si>
  <si>
    <t>Total Students</t>
  </si>
  <si>
    <t>Children with Disabilities by Race/Ethnicity</t>
  </si>
  <si>
    <t>Race/Ethnicity</t>
  </si>
  <si>
    <t xml:space="preserve">American Indian or Alaska Native </t>
  </si>
  <si>
    <t xml:space="preserve">Asian </t>
  </si>
  <si>
    <t xml:space="preserve">Black or African American </t>
  </si>
  <si>
    <t xml:space="preserve">Hispanic/Latino </t>
  </si>
  <si>
    <t xml:space="preserve">Native Hawaiian or Other Pacific Islander </t>
  </si>
  <si>
    <t>Two or More Races</t>
  </si>
  <si>
    <t xml:space="preserve">White </t>
  </si>
  <si>
    <t xml:space="preserve"> Children with Disabilities by English Learner Status </t>
  </si>
  <si>
    <t>English Learner Status</t>
  </si>
  <si>
    <t xml:space="preserve">English Learner </t>
  </si>
  <si>
    <t xml:space="preserve">Non–English Learner </t>
  </si>
  <si>
    <t>Calculated Subtotal</t>
  </si>
  <si>
    <t xml:space="preserve"> Children with Disabilities by Least Restrictive Environment </t>
  </si>
  <si>
    <t>Education Environment</t>
  </si>
  <si>
    <t xml:space="preserve">(A) Inside regular class 80% or more of the day </t>
  </si>
  <si>
    <t xml:space="preserve">(B) Inside regular class 40% through 79% of the day </t>
  </si>
  <si>
    <t xml:space="preserve">(C) Inside regular class less than 40% of the day </t>
  </si>
  <si>
    <t xml:space="preserve">(D) Separate School </t>
  </si>
  <si>
    <t xml:space="preserve">(E) Residential Facility </t>
  </si>
  <si>
    <t xml:space="preserve">(F) Homebound/Hospital </t>
  </si>
  <si>
    <t>(G) Correctional Facilities</t>
  </si>
  <si>
    <t xml:space="preserve">(H) Parentally Placed In Private Schools </t>
  </si>
  <si>
    <t xml:space="preserve"> Children with Disabilities by Age </t>
  </si>
  <si>
    <t>Age</t>
  </si>
  <si>
    <t>5  (In Kindergarten)</t>
  </si>
  <si>
    <t xml:space="preserve"> Children with Disabilities by Gender</t>
  </si>
  <si>
    <t>Sex</t>
  </si>
  <si>
    <t>Female</t>
  </si>
  <si>
    <t>Male</t>
  </si>
  <si>
    <t xml:space="preserve"> </t>
  </si>
  <si>
    <t>October 1 Child Count by Disability
Aged 5 (In Kindergarten) to 21
School Year 2022-2023</t>
  </si>
  <si>
    <t>Student Count By Age and Disability Status Ages 5-21</t>
  </si>
  <si>
    <t>Disability Category</t>
  </si>
  <si>
    <t>5 (In Kindergarten)</t>
  </si>
  <si>
    <t>6</t>
  </si>
  <si>
    <t>7</t>
  </si>
  <si>
    <t>8</t>
  </si>
  <si>
    <t>9</t>
  </si>
  <si>
    <t>10</t>
  </si>
  <si>
    <t>11</t>
  </si>
  <si>
    <t>12</t>
  </si>
  <si>
    <t>13</t>
  </si>
  <si>
    <t>14</t>
  </si>
  <si>
    <t>15</t>
  </si>
  <si>
    <t>16</t>
  </si>
  <si>
    <t>17</t>
  </si>
  <si>
    <t>18</t>
  </si>
  <si>
    <t>19</t>
  </si>
  <si>
    <t>20</t>
  </si>
  <si>
    <t>21</t>
  </si>
  <si>
    <t xml:space="preserve"> Calculated
Total</t>
  </si>
  <si>
    <t>*</t>
  </si>
  <si>
    <t>Other Health Impairment</t>
  </si>
  <si>
    <t>Student Percent by Age and Disability Category</t>
  </si>
  <si>
    <t>Disability</t>
  </si>
  <si>
    <t>Student Count by Race/Ethnicity and Disability Category
by Racial Ethnic and Disability Category</t>
  </si>
  <si>
    <t>American Indian or Alaska Native</t>
  </si>
  <si>
    <t>Asian</t>
  </si>
  <si>
    <t>Black or African American</t>
  </si>
  <si>
    <t>Hispanic/
Latino</t>
  </si>
  <si>
    <t>Native Hawaiian or Other Pacific Islander</t>
  </si>
  <si>
    <t>White</t>
  </si>
  <si>
    <t>Two or more races</t>
  </si>
  <si>
    <t>Student Percentage by Race/Ethnicity and Disability Category</t>
  </si>
  <si>
    <t>Student Count by Gender</t>
  </si>
  <si>
    <t>Calculated Total</t>
  </si>
  <si>
    <t>Student Percentage by Sex Ages 5-21</t>
  </si>
  <si>
    <t>Student Count by English Learner Status Ages 5-21</t>
  </si>
  <si>
    <t>Yes</t>
  </si>
  <si>
    <t>No</t>
  </si>
  <si>
    <t>Student Percentage by English Learner Status</t>
  </si>
  <si>
    <t>October 1 Child by Educational Environment
Aged 5 (In Kindergarten) to 21
School Year 2022-2023</t>
  </si>
  <si>
    <t>Student Count by Age and Least Restrictive Environment</t>
  </si>
  <si>
    <t>Educational Environment</t>
  </si>
  <si>
    <t>Student Percentage by Age and Least Restrictive Environment</t>
  </si>
  <si>
    <t>Student Count by Race/Ethnicity and Least Restrictive Environment</t>
  </si>
  <si>
    <t>Environment</t>
  </si>
  <si>
    <t>Student Count and Percentage by Race/Ethnicity and Least Restrictive Environment 5-21</t>
  </si>
  <si>
    <t>Student Count and Percentage by Gender and Least Restrictive Environment 5-21</t>
  </si>
  <si>
    <t>Female Student Count</t>
  </si>
  <si>
    <t>Male Student Count</t>
  </si>
  <si>
    <t>Female Student Percentage</t>
  </si>
  <si>
    <t>Male Student Percentage</t>
  </si>
  <si>
    <t>Total</t>
  </si>
  <si>
    <t xml:space="preserve">Student Count and Percentage by English Learner Status by Least Restrictive Environment </t>
  </si>
  <si>
    <t>Non-English Learner</t>
  </si>
  <si>
    <t>English Learner Percentage</t>
  </si>
  <si>
    <t>Non-English Learner Percentage</t>
  </si>
  <si>
    <t>Calculated Percentage</t>
  </si>
  <si>
    <t>Student Count by Disability and Least Restrictive Environment</t>
  </si>
  <si>
    <t>Student Percentage by Disability and Least Restrictive Environment</t>
  </si>
  <si>
    <r>
      <t>October 1 Child Count Subtotals
Aged 3</t>
    </r>
    <r>
      <rPr>
        <b/>
        <sz val="18"/>
        <color rgb="FF012169"/>
        <rFont val="Calibri"/>
        <family val="2"/>
      </rPr>
      <t>–</t>
    </r>
    <r>
      <rPr>
        <b/>
        <sz val="18"/>
        <color rgb="FF012169"/>
        <rFont val="Arial"/>
        <family val="2"/>
      </rPr>
      <t>5 (In Preschool)
School Year 2022-2023</t>
    </r>
  </si>
  <si>
    <t xml:space="preserve"> Children with Disabilities by Disability Category </t>
  </si>
  <si>
    <t xml:space="preserve"> Children with Disabilities by Race/Ethnicity</t>
  </si>
  <si>
    <t>Racial Ethnic</t>
  </si>
  <si>
    <t>Children with Disabilities by Least Restrictive Environment</t>
  </si>
  <si>
    <t>(A1) Children attending a Regular Early Childhood Program at least 10 hrs. per week and receiving the majority of hours of special education and related services in the Regular Early Childhood Program</t>
  </si>
  <si>
    <t xml:space="preserve">(A2) Children attending a Regular Early Childhood Program at least 10 hrs. per week and receiving the majority of hours of special education and related services in some Other Location </t>
  </si>
  <si>
    <t>(B1) Children attending a Regular Early Childhood Program less than 10 hrs. per week and receiving the majority of hours of special education and related services in the Regular Early Childhood Program</t>
  </si>
  <si>
    <t>(B2) Children attending a Regular Early Childhood Program less than 10 hrs. per week and receiving the majority of hours of special education and related services in some Other Location</t>
  </si>
  <si>
    <t>(C1)  Children attending a Special Education Program (NOT in any Regular Early Childhood Program) specifically, a Separate Special Education Class</t>
  </si>
  <si>
    <t>(C2)  Children attending a Special Education Program (NOT in any Regular Early Childhood Program) specifically, a Separate School</t>
  </si>
  <si>
    <t>(C3)Children attending a Special Education Program (NOT in any Regular Early Childhood Program) specifically, a Residential Facility</t>
  </si>
  <si>
    <t>(D1) Children attending neither a Regular Early Childhood Program nor a Special Education Program (not included in (A), (B), or (C)) and receiving the majority of hours of special education and related services at Home</t>
  </si>
  <si>
    <r>
      <t xml:space="preserve">(D2) Children attending neither a Regular Early Childhood Program nor a Special Education Program (not included in (A), (B), or (C))and receiving the majority of hours of special education and related services at the Service Provider Location or some Other Location </t>
    </r>
    <r>
      <rPr>
        <u/>
        <sz val="11"/>
        <color theme="1"/>
        <rFont val="Arial"/>
        <family val="2"/>
      </rPr>
      <t>not</t>
    </r>
    <r>
      <rPr>
        <sz val="11"/>
        <color theme="1"/>
        <rFont val="Arial"/>
        <family val="2"/>
      </rPr>
      <t xml:space="preserve"> in any other category</t>
    </r>
  </si>
  <si>
    <t>5 (In Preschool)</t>
  </si>
  <si>
    <t>Children with Disabilities by Gender</t>
  </si>
  <si>
    <t>Student 
Count</t>
  </si>
  <si>
    <r>
      <t>October 1 Child Counts by Disability Category
Aged 3</t>
    </r>
    <r>
      <rPr>
        <b/>
        <sz val="18"/>
        <color rgb="FF012169"/>
        <rFont val="Calibri"/>
        <family val="2"/>
      </rPr>
      <t>–</t>
    </r>
    <r>
      <rPr>
        <b/>
        <sz val="18"/>
        <color rgb="FF012169"/>
        <rFont val="Arial"/>
        <family val="2"/>
      </rPr>
      <t>5 (In Preschool)
School Year 2022-2023</t>
    </r>
  </si>
  <si>
    <t xml:space="preserve">Student Count by Age and Disability Category
</t>
  </si>
  <si>
    <t>3</t>
  </si>
  <si>
    <t>4</t>
  </si>
  <si>
    <t>5 in Preschool</t>
  </si>
  <si>
    <t>5 In Preschool</t>
  </si>
  <si>
    <t>Student Count by Race/Ethnicity and Disability Category</t>
  </si>
  <si>
    <r>
      <t>October 1 Child Counts by Educational Environment
Aged 3</t>
    </r>
    <r>
      <rPr>
        <b/>
        <sz val="18"/>
        <color rgb="FF012169"/>
        <rFont val="Calibri"/>
        <family val="2"/>
      </rPr>
      <t>–</t>
    </r>
    <r>
      <rPr>
        <b/>
        <sz val="18"/>
        <color rgb="FF012169"/>
        <rFont val="Arial"/>
        <family val="2"/>
      </rPr>
      <t>5 (In Preschool)
School Year 2022-2023</t>
    </r>
  </si>
  <si>
    <t xml:space="preserve">Student Count by Least Restrictive Environment </t>
  </si>
  <si>
    <t>Student Percent by Least Restrictive Environment and Age</t>
  </si>
  <si>
    <t>(A2) Children attending a Regular Early Childhood Program at least 10 hrs. per week and receiving the majority of hours of special education and related services in some Other Location</t>
  </si>
  <si>
    <t xml:space="preserve">Student Count by Least Restrictive Environment and Race/Ethnicity </t>
  </si>
  <si>
    <t xml:space="preserve">Student Percent by Least Restrictive Environment and Race/Ethnicity </t>
  </si>
  <si>
    <t>Student Count by Least Restrictive Environment and Gender</t>
  </si>
  <si>
    <t>Calculated 
Total</t>
  </si>
  <si>
    <t xml:space="preserve">Student Percent by Least Restrictive Environment and Gender </t>
  </si>
  <si>
    <t>Student Count by Least Restrictive Environment and Disability</t>
  </si>
  <si>
    <t>Student Percent by Least Restrictive Environment and Disability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</si>
</sst>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43" formatCode="_(* #,##0.00_);_(* \(#,##0.00\);_(* &quot;-&quot;??_);_(@_)"/>
    <numFmt numFmtId="164" formatCode="0.0%"/>
    <numFmt numFmtId="165" formatCode="_(#,##0_);_(\ \(#,##0\);_(&quot;-&quot;??_);_(@_)"/>
  </numFmts>
  <fonts count="27">
    <font>
      <sz val="11"/>
      <color theme="1"/>
      <name val="Arial"/>
      <family val="2"/>
      <scheme val="minor"/>
    </font>
    <font>
      <sz val="11"/>
      <color theme="1"/>
      <name val="Arial"/>
      <family val="2"/>
      <scheme val="minor"/>
    </font>
    <font>
      <b/>
      <sz val="11"/>
      <color theme="1"/>
      <name val="Arial"/>
      <family val="2"/>
      <scheme val="minor"/>
    </font>
    <font>
      <b/>
      <sz val="14"/>
      <color theme="0"/>
      <name val="Arial"/>
      <family val="2"/>
    </font>
    <font>
      <sz val="10"/>
      <name val="Arial"/>
      <family val="2"/>
    </font>
    <font>
      <sz val="9"/>
      <color theme="1"/>
      <name val="Arial"/>
      <family val="2"/>
    </font>
    <font>
      <b/>
      <sz val="9"/>
      <color theme="1"/>
      <name val="Arial"/>
      <family val="2"/>
    </font>
    <font>
      <b/>
      <sz val="18"/>
      <color rgb="FF012169"/>
      <name val="Arial"/>
      <family val="2"/>
    </font>
    <font>
      <b/>
      <sz val="18"/>
      <color rgb="FF012169"/>
      <name val="Raleway"/>
    </font>
    <font>
      <b/>
      <sz val="12"/>
      <color theme="0"/>
      <name val="Arial"/>
      <family val="2"/>
    </font>
    <font>
      <sz val="11"/>
      <color theme="1"/>
      <name val="Arial"/>
      <family val="2"/>
    </font>
    <font>
      <b/>
      <sz val="11"/>
      <color theme="1"/>
      <name val="Arial"/>
      <family val="2"/>
    </font>
    <font>
      <sz val="11"/>
      <color rgb="FF000000"/>
      <name val="Arial"/>
      <family val="2"/>
    </font>
    <font>
      <sz val="11"/>
      <name val="Arial"/>
      <family val="2"/>
    </font>
    <font>
      <b/>
      <sz val="11"/>
      <name val="Arial"/>
      <family val="2"/>
    </font>
    <font>
      <b/>
      <sz val="12"/>
      <color theme="1"/>
      <name val="Arial"/>
      <family val="2"/>
    </font>
    <font>
      <sz val="11"/>
      <color theme="1" tint="4.9989318521683403E-2"/>
      <name val="Arial"/>
      <family val="2"/>
    </font>
    <font>
      <b/>
      <sz val="12"/>
      <color theme="0"/>
      <name val="Arial "/>
    </font>
    <font>
      <u/>
      <sz val="11"/>
      <color theme="1"/>
      <name val="Arial"/>
      <family val="2"/>
    </font>
    <font>
      <sz val="12"/>
      <color theme="0"/>
      <name val="Arial"/>
      <family val="2"/>
    </font>
    <font>
      <b/>
      <sz val="18"/>
      <color rgb="FF012169"/>
      <name val="Calibri"/>
      <family val="2"/>
    </font>
    <font>
      <sz val="8"/>
      <name val="Arial"/>
      <family val="2"/>
      <scheme val="minor"/>
    </font>
    <font>
      <sz val="12"/>
      <color theme="1"/>
      <name val="Arial"/>
      <family val="2"/>
    </font>
    <font>
      <sz val="12"/>
      <name val="Arial"/>
      <family val="2"/>
    </font>
    <font>
      <b/>
      <sz val="12"/>
      <name val="Arial"/>
      <family val="2"/>
    </font>
    <font>
      <b/>
      <sz val="12"/>
      <name val="Arial Narrow"/>
      <family val="2"/>
    </font>
    <font>
      <b/>
      <i/>
      <sz val="10"/>
      <color theme="1"/>
      <name val="Arial"/>
      <family val="2"/>
    </font>
  </fonts>
  <fills count="9">
    <fill>
      <patternFill patternType="none"/>
    </fill>
    <fill>
      <patternFill patternType="gray125"/>
    </fill>
    <fill>
      <patternFill patternType="solid">
        <fgColor theme="1" tint="4.9989318521683403E-2"/>
        <bgColor indexed="64"/>
      </patternFill>
    </fill>
    <fill>
      <patternFill patternType="solid">
        <fgColor rgb="FF002060"/>
        <bgColor indexed="64"/>
      </patternFill>
    </fill>
    <fill>
      <patternFill patternType="solid">
        <fgColor rgb="FF8090B4"/>
        <bgColor indexed="64"/>
      </patternFill>
    </fill>
    <fill>
      <patternFill patternType="solid">
        <fgColor theme="0"/>
        <bgColor indexed="64"/>
      </patternFill>
    </fill>
    <fill>
      <patternFill patternType="solid">
        <fgColor rgb="FF41598F"/>
        <bgColor indexed="64"/>
      </patternFill>
    </fill>
    <fill>
      <patternFill patternType="solid">
        <fgColor rgb="FF012169"/>
        <bgColor indexed="64"/>
      </patternFill>
    </fill>
    <fill>
      <patternFill patternType="solid">
        <fgColor theme="1"/>
        <bgColor indexed="64"/>
      </patternFill>
    </fill>
  </fills>
  <borders count="29">
    <border>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bottom/>
      <diagonal/>
    </border>
    <border>
      <left style="thin">
        <color indexed="64"/>
      </left>
      <right style="thin">
        <color indexed="64"/>
      </right>
      <top/>
      <bottom/>
      <diagonal/>
    </border>
    <border>
      <left/>
      <right style="thin">
        <color indexed="64"/>
      </right>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s>
  <cellStyleXfs count="9">
    <xf numFmtId="0" fontId="0" fillId="0" borderId="0"/>
    <xf numFmtId="43" fontId="1" fillId="0" borderId="0" applyFont="0" applyFill="0" applyBorder="0" applyAlignment="0" applyProtection="0"/>
    <xf numFmtId="0" fontId="1" fillId="0" borderId="0"/>
    <xf numFmtId="43" fontId="4" fillId="0" borderId="0" applyFont="0" applyFill="0" applyBorder="0" applyAlignment="0" applyProtection="0"/>
    <xf numFmtId="0" fontId="4" fillId="0" borderId="0"/>
    <xf numFmtId="9" fontId="4" fillId="0" borderId="0" applyFont="0" applyFill="0" applyBorder="0" applyAlignment="0" applyProtection="0"/>
    <xf numFmtId="0" fontId="1" fillId="0" borderId="0"/>
    <xf numFmtId="9" fontId="1" fillId="0" borderId="0" applyFont="0" applyFill="0" applyBorder="0" applyAlignment="0" applyProtection="0"/>
    <xf numFmtId="0" fontId="1" fillId="0" borderId="0"/>
  </cellStyleXfs>
  <cellXfs count="294">
    <xf numFmtId="0" fontId="0" fillId="0" borderId="0" xfId="0"/>
    <xf numFmtId="9" fontId="6" fillId="0" borderId="0" xfId="5" applyFont="1" applyFill="1" applyBorder="1" applyAlignment="1">
      <alignment horizontal="right" vertical="center"/>
    </xf>
    <xf numFmtId="3" fontId="6" fillId="0" borderId="0" xfId="2" applyNumberFormat="1" applyFont="1" applyAlignment="1">
      <alignment horizontal="right" vertical="center"/>
    </xf>
    <xf numFmtId="0" fontId="3" fillId="0" borderId="14" xfId="0" applyFont="1" applyBorder="1" applyAlignment="1">
      <alignment horizontal="center" vertical="center" wrapText="1"/>
    </xf>
    <xf numFmtId="0" fontId="3" fillId="0" borderId="0" xfId="0" applyFont="1" applyAlignment="1">
      <alignment horizontal="center" vertical="center" wrapText="1"/>
    </xf>
    <xf numFmtId="0" fontId="5" fillId="0" borderId="0" xfId="0" applyFont="1" applyAlignment="1">
      <alignment horizontal="left" vertical="center" wrapText="1"/>
    </xf>
    <xf numFmtId="0" fontId="0" fillId="0" borderId="0" xfId="0" applyAlignment="1">
      <alignment wrapText="1"/>
    </xf>
    <xf numFmtId="0" fontId="1" fillId="0" borderId="0" xfId="2" applyAlignment="1">
      <alignment wrapText="1"/>
    </xf>
    <xf numFmtId="0" fontId="1" fillId="0" borderId="0" xfId="0" applyFont="1" applyAlignment="1">
      <alignment wrapText="1"/>
    </xf>
    <xf numFmtId="0" fontId="0" fillId="5" borderId="0" xfId="0" applyFill="1"/>
    <xf numFmtId="3" fontId="0" fillId="0" borderId="0" xfId="0" applyNumberFormat="1" applyAlignment="1">
      <alignment wrapText="1"/>
    </xf>
    <xf numFmtId="0" fontId="0" fillId="0" borderId="0" xfId="0" applyAlignment="1">
      <alignment horizontal="center"/>
    </xf>
    <xf numFmtId="0" fontId="8" fillId="5" borderId="0" xfId="0" applyFont="1" applyFill="1" applyAlignment="1">
      <alignment horizontal="center" wrapText="1"/>
    </xf>
    <xf numFmtId="0" fontId="8" fillId="5" borderId="0" xfId="0" applyFont="1" applyFill="1" applyAlignment="1">
      <alignment wrapText="1"/>
    </xf>
    <xf numFmtId="0" fontId="9" fillId="6" borderId="21" xfId="2" applyFont="1" applyFill="1" applyBorder="1" applyAlignment="1">
      <alignment horizontal="center" vertical="center" wrapText="1"/>
    </xf>
    <xf numFmtId="0" fontId="10" fillId="0" borderId="23" xfId="2" applyFont="1" applyBorder="1"/>
    <xf numFmtId="3" fontId="10" fillId="0" borderId="10" xfId="0" applyNumberFormat="1" applyFont="1" applyBorder="1" applyAlignment="1">
      <alignment horizontal="center"/>
    </xf>
    <xf numFmtId="0" fontId="10" fillId="0" borderId="24" xfId="2" applyFont="1" applyBorder="1"/>
    <xf numFmtId="3" fontId="10" fillId="0" borderId="25" xfId="0" applyNumberFormat="1" applyFont="1" applyBorder="1" applyAlignment="1">
      <alignment horizontal="center"/>
    </xf>
    <xf numFmtId="0" fontId="11" fillId="4" borderId="13" xfId="2" applyFont="1" applyFill="1" applyBorder="1" applyAlignment="1">
      <alignment vertical="center"/>
    </xf>
    <xf numFmtId="3" fontId="11" fillId="4" borderId="16" xfId="2" applyNumberFormat="1" applyFont="1" applyFill="1" applyBorder="1" applyAlignment="1">
      <alignment horizontal="center" vertical="center"/>
    </xf>
    <xf numFmtId="9" fontId="11" fillId="4" borderId="12" xfId="2" applyNumberFormat="1" applyFont="1" applyFill="1" applyBorder="1" applyAlignment="1">
      <alignment horizontal="center" vertical="center"/>
    </xf>
    <xf numFmtId="0" fontId="12" fillId="0" borderId="23" xfId="2" applyFont="1" applyBorder="1" applyAlignment="1">
      <alignment horizontal="left" vertical="center" wrapText="1"/>
    </xf>
    <xf numFmtId="0" fontId="12" fillId="0" borderId="23" xfId="2" applyFont="1" applyBorder="1" applyAlignment="1">
      <alignment horizontal="left" vertical="center"/>
    </xf>
    <xf numFmtId="0" fontId="12" fillId="0" borderId="24" xfId="2" applyFont="1" applyBorder="1" applyAlignment="1">
      <alignment horizontal="left" vertical="center"/>
    </xf>
    <xf numFmtId="0" fontId="11" fillId="4" borderId="13" xfId="2" applyFont="1" applyFill="1" applyBorder="1" applyAlignment="1">
      <alignment horizontal="left" vertical="center"/>
    </xf>
    <xf numFmtId="0" fontId="9" fillId="6" borderId="19" xfId="2" applyFont="1" applyFill="1" applyBorder="1" applyAlignment="1">
      <alignment horizontal="left"/>
    </xf>
    <xf numFmtId="0" fontId="11" fillId="0" borderId="13" xfId="2" applyFont="1" applyBorder="1" applyAlignment="1">
      <alignment horizontal="left"/>
    </xf>
    <xf numFmtId="3" fontId="11" fillId="0" borderId="16" xfId="2" applyNumberFormat="1" applyFont="1" applyBorder="1" applyAlignment="1">
      <alignment horizontal="center"/>
    </xf>
    <xf numFmtId="0" fontId="15" fillId="6" borderId="19" xfId="2" applyFont="1" applyFill="1" applyBorder="1" applyAlignment="1">
      <alignment horizontal="left"/>
    </xf>
    <xf numFmtId="0" fontId="15" fillId="6" borderId="21" xfId="2" applyFont="1" applyFill="1" applyBorder="1" applyAlignment="1">
      <alignment horizontal="center" wrapText="1"/>
    </xf>
    <xf numFmtId="0" fontId="15" fillId="6" borderId="27" xfId="2" applyFont="1" applyFill="1" applyBorder="1" applyAlignment="1">
      <alignment horizontal="center"/>
    </xf>
    <xf numFmtId="0" fontId="10" fillId="0" borderId="23" xfId="2" applyFont="1" applyBorder="1" applyAlignment="1">
      <alignment horizontal="left"/>
    </xf>
    <xf numFmtId="0" fontId="10" fillId="0" borderId="24" xfId="2" applyFont="1" applyBorder="1" applyAlignment="1">
      <alignment horizontal="left"/>
    </xf>
    <xf numFmtId="9" fontId="11" fillId="0" borderId="12" xfId="5" applyFont="1" applyFill="1" applyBorder="1" applyAlignment="1">
      <alignment horizontal="center"/>
    </xf>
    <xf numFmtId="0" fontId="9" fillId="6" borderId="21" xfId="2" applyFont="1" applyFill="1" applyBorder="1" applyAlignment="1">
      <alignment horizontal="center" wrapText="1"/>
    </xf>
    <xf numFmtId="0" fontId="9" fillId="6" borderId="27" xfId="2" applyFont="1" applyFill="1" applyBorder="1" applyAlignment="1">
      <alignment horizontal="center"/>
    </xf>
    <xf numFmtId="0" fontId="9" fillId="6" borderId="19" xfId="2" applyFont="1" applyFill="1" applyBorder="1" applyAlignment="1">
      <alignment horizontal="left" wrapText="1"/>
    </xf>
    <xf numFmtId="0" fontId="9" fillId="6" borderId="27" xfId="2" applyFont="1" applyFill="1" applyBorder="1" applyAlignment="1">
      <alignment horizontal="center" wrapText="1"/>
    </xf>
    <xf numFmtId="3" fontId="14" fillId="0" borderId="22" xfId="5" quotePrefix="1" applyNumberFormat="1" applyFont="1" applyFill="1" applyBorder="1" applyAlignment="1" applyProtection="1">
      <alignment horizontal="center" wrapText="1"/>
    </xf>
    <xf numFmtId="1" fontId="14" fillId="4" borderId="24" xfId="5" quotePrefix="1" applyNumberFormat="1" applyFont="1" applyFill="1" applyBorder="1" applyAlignment="1" applyProtection="1">
      <alignment horizontal="left" wrapText="1"/>
    </xf>
    <xf numFmtId="3" fontId="14" fillId="4" borderId="25" xfId="5" quotePrefix="1" applyNumberFormat="1" applyFont="1" applyFill="1" applyBorder="1" applyAlignment="1" applyProtection="1">
      <alignment horizontal="center" wrapText="1"/>
    </xf>
    <xf numFmtId="9" fontId="14" fillId="0" borderId="10" xfId="5" quotePrefix="1" applyFont="1" applyFill="1" applyBorder="1" applyAlignment="1" applyProtection="1">
      <alignment horizontal="center" wrapText="1"/>
    </xf>
    <xf numFmtId="0" fontId="13" fillId="0" borderId="23" xfId="4" applyFont="1" applyBorder="1" applyAlignment="1">
      <alignment horizontal="left" vertical="center" wrapText="1"/>
    </xf>
    <xf numFmtId="0" fontId="14" fillId="4" borderId="24" xfId="2" applyFont="1" applyFill="1" applyBorder="1" applyAlignment="1">
      <alignment horizontal="left" vertical="center" wrapText="1"/>
    </xf>
    <xf numFmtId="3" fontId="9" fillId="6" borderId="21" xfId="2" applyNumberFormat="1" applyFont="1" applyFill="1" applyBorder="1" applyAlignment="1">
      <alignment horizontal="center" wrapText="1"/>
    </xf>
    <xf numFmtId="3" fontId="9" fillId="6" borderId="27" xfId="2" applyNumberFormat="1" applyFont="1" applyFill="1" applyBorder="1" applyAlignment="1">
      <alignment horizontal="center" wrapText="1"/>
    </xf>
    <xf numFmtId="0" fontId="9" fillId="6" borderId="10" xfId="2" applyFont="1" applyFill="1" applyBorder="1" applyAlignment="1">
      <alignment horizontal="left" wrapText="1"/>
    </xf>
    <xf numFmtId="0" fontId="9" fillId="6" borderId="10" xfId="2" applyFont="1" applyFill="1" applyBorder="1" applyAlignment="1">
      <alignment horizontal="center" wrapText="1"/>
    </xf>
    <xf numFmtId="0" fontId="10" fillId="0" borderId="10" xfId="0" applyFont="1" applyBorder="1" applyAlignment="1">
      <alignment horizontal="left" vertical="center" wrapText="1"/>
    </xf>
    <xf numFmtId="49" fontId="10" fillId="0" borderId="10" xfId="0" applyNumberFormat="1" applyFont="1" applyBorder="1" applyAlignment="1">
      <alignment horizontal="left" vertical="center" wrapText="1"/>
    </xf>
    <xf numFmtId="0" fontId="9" fillId="6" borderId="9" xfId="2" applyFont="1" applyFill="1" applyBorder="1" applyAlignment="1">
      <alignment horizontal="left" wrapText="1"/>
    </xf>
    <xf numFmtId="0" fontId="9" fillId="6" borderId="11" xfId="2" applyFont="1" applyFill="1" applyBorder="1" applyAlignment="1">
      <alignment horizontal="center" wrapText="1"/>
    </xf>
    <xf numFmtId="0" fontId="10" fillId="0" borderId="10" xfId="0" applyFont="1" applyBorder="1" applyAlignment="1">
      <alignment horizontal="left" wrapText="1"/>
    </xf>
    <xf numFmtId="3" fontId="14" fillId="0" borderId="10" xfId="0" applyNumberFormat="1" applyFont="1" applyBorder="1" applyAlignment="1">
      <alignment horizontal="center" wrapText="1"/>
    </xf>
    <xf numFmtId="9" fontId="14" fillId="0" borderId="10" xfId="0" applyNumberFormat="1" applyFont="1" applyBorder="1" applyAlignment="1">
      <alignment horizontal="center" wrapText="1"/>
    </xf>
    <xf numFmtId="0" fontId="10" fillId="0" borderId="9" xfId="0" applyFont="1" applyBorder="1" applyAlignment="1">
      <alignment vertical="center" wrapText="1"/>
    </xf>
    <xf numFmtId="49" fontId="10" fillId="0" borderId="9" xfId="0" applyNumberFormat="1" applyFont="1" applyBorder="1" applyAlignment="1">
      <alignment vertical="center" wrapText="1"/>
    </xf>
    <xf numFmtId="0" fontId="9" fillId="6" borderId="10" xfId="4" applyFont="1" applyFill="1" applyBorder="1" applyAlignment="1">
      <alignment horizontal="center" wrapText="1"/>
    </xf>
    <xf numFmtId="0" fontId="11" fillId="0" borderId="10" xfId="0" applyFont="1" applyBorder="1" applyAlignment="1">
      <alignment horizontal="left" vertical="center" wrapText="1"/>
    </xf>
    <xf numFmtId="10" fontId="9" fillId="6" borderId="10" xfId="0" applyNumberFormat="1" applyFont="1" applyFill="1" applyBorder="1" applyAlignment="1">
      <alignment horizontal="center" wrapText="1"/>
    </xf>
    <xf numFmtId="0" fontId="10" fillId="0" borderId="10" xfId="0" applyFont="1" applyBorder="1" applyAlignment="1">
      <alignment vertical="center" wrapText="1"/>
    </xf>
    <xf numFmtId="49" fontId="10" fillId="0" borderId="10" xfId="0" applyNumberFormat="1" applyFont="1" applyBorder="1" applyAlignment="1">
      <alignment vertical="center" wrapText="1"/>
    </xf>
    <xf numFmtId="9" fontId="0" fillId="0" borderId="18" xfId="0" applyNumberFormat="1" applyBorder="1" applyAlignment="1">
      <alignment wrapText="1"/>
    </xf>
    <xf numFmtId="0" fontId="9" fillId="6" borderId="11" xfId="2" applyFont="1" applyFill="1" applyBorder="1" applyAlignment="1">
      <alignment horizontal="center"/>
    </xf>
    <xf numFmtId="0" fontId="10" fillId="0" borderId="9" xfId="2" applyFont="1" applyBorder="1" applyAlignment="1">
      <alignment horizontal="left" wrapText="1"/>
    </xf>
    <xf numFmtId="37" fontId="13" fillId="0" borderId="10" xfId="3" applyNumberFormat="1" applyFont="1" applyFill="1" applyBorder="1" applyAlignment="1">
      <alignment horizontal="center"/>
    </xf>
    <xf numFmtId="0" fontId="17" fillId="6" borderId="10" xfId="2" applyFont="1" applyFill="1" applyBorder="1" applyAlignment="1">
      <alignment horizontal="left" wrapText="1"/>
    </xf>
    <xf numFmtId="0" fontId="17" fillId="6" borderId="10" xfId="2" applyFont="1" applyFill="1" applyBorder="1" applyAlignment="1">
      <alignment horizontal="center" wrapText="1"/>
    </xf>
    <xf numFmtId="0" fontId="17" fillId="6" borderId="10" xfId="2" applyFont="1" applyFill="1" applyBorder="1" applyAlignment="1">
      <alignment horizontal="center"/>
    </xf>
    <xf numFmtId="0" fontId="12" fillId="0" borderId="10" xfId="2" applyFont="1" applyBorder="1" applyAlignment="1">
      <alignment horizontal="left" wrapText="1"/>
    </xf>
    <xf numFmtId="37" fontId="13" fillId="0" borderId="10" xfId="1" applyNumberFormat="1" applyFont="1" applyFill="1" applyBorder="1" applyAlignment="1">
      <alignment horizontal="center"/>
    </xf>
    <xf numFmtId="0" fontId="10" fillId="0" borderId="10" xfId="2" applyFont="1" applyBorder="1" applyAlignment="1">
      <alignment horizontal="left" wrapText="1"/>
    </xf>
    <xf numFmtId="0" fontId="10" fillId="0" borderId="0" xfId="0" applyFont="1" applyAlignment="1">
      <alignment wrapText="1"/>
    </xf>
    <xf numFmtId="0" fontId="10" fillId="0" borderId="0" xfId="0" applyFont="1"/>
    <xf numFmtId="0" fontId="14" fillId="0" borderId="13" xfId="2" applyFont="1" applyBorder="1" applyAlignment="1">
      <alignment horizontal="left" wrapText="1"/>
    </xf>
    <xf numFmtId="37" fontId="14" fillId="0" borderId="16" xfId="1" applyNumberFormat="1" applyFont="1" applyFill="1" applyBorder="1" applyAlignment="1">
      <alignment horizontal="center"/>
    </xf>
    <xf numFmtId="0" fontId="9" fillId="6" borderId="17" xfId="2" applyFont="1" applyFill="1" applyBorder="1" applyAlignment="1">
      <alignment wrapText="1"/>
    </xf>
    <xf numFmtId="0" fontId="9" fillId="6" borderId="18" xfId="2" applyFont="1" applyFill="1" applyBorder="1" applyAlignment="1">
      <alignment horizontal="center" wrapText="1"/>
    </xf>
    <xf numFmtId="0" fontId="9" fillId="6" borderId="11" xfId="0" applyFont="1" applyFill="1" applyBorder="1" applyAlignment="1">
      <alignment horizontal="center" wrapText="1"/>
    </xf>
    <xf numFmtId="0" fontId="10" fillId="4" borderId="13" xfId="0" applyFont="1" applyFill="1" applyBorder="1" applyAlignment="1">
      <alignment horizontal="left" wrapText="1"/>
    </xf>
    <xf numFmtId="3" fontId="11" fillId="4" borderId="16" xfId="0" applyNumberFormat="1" applyFont="1" applyFill="1" applyBorder="1" applyAlignment="1">
      <alignment horizontal="center" wrapText="1"/>
    </xf>
    <xf numFmtId="3" fontId="11" fillId="4" borderId="12" xfId="0" applyNumberFormat="1" applyFont="1" applyFill="1" applyBorder="1" applyAlignment="1">
      <alignment horizontal="center" wrapText="1"/>
    </xf>
    <xf numFmtId="0" fontId="9" fillId="6" borderId="9" xfId="0" applyFont="1" applyFill="1" applyBorder="1" applyAlignment="1">
      <alignment horizontal="left" wrapText="1"/>
    </xf>
    <xf numFmtId="0" fontId="9" fillId="6" borderId="10" xfId="0" applyFont="1" applyFill="1" applyBorder="1" applyAlignment="1">
      <alignment horizontal="center" wrapText="1"/>
    </xf>
    <xf numFmtId="0" fontId="9" fillId="6" borderId="10" xfId="0" applyFont="1" applyFill="1" applyBorder="1" applyAlignment="1">
      <alignment wrapText="1"/>
    </xf>
    <xf numFmtId="0" fontId="13" fillId="4" borderId="13" xfId="2" applyFont="1" applyFill="1" applyBorder="1" applyAlignment="1">
      <alignment vertical="center" wrapText="1"/>
    </xf>
    <xf numFmtId="3" fontId="14" fillId="4" borderId="16" xfId="2" applyNumberFormat="1" applyFont="1" applyFill="1" applyBorder="1" applyAlignment="1">
      <alignment horizontal="center" wrapText="1"/>
    </xf>
    <xf numFmtId="9" fontId="13" fillId="0" borderId="10" xfId="2" applyNumberFormat="1" applyFont="1" applyBorder="1" applyAlignment="1">
      <alignment horizontal="center" wrapText="1"/>
    </xf>
    <xf numFmtId="0" fontId="9" fillId="0" borderId="9" xfId="0" applyFont="1" applyBorder="1" applyAlignment="1">
      <alignment horizontal="left" wrapText="1"/>
    </xf>
    <xf numFmtId="0" fontId="9" fillId="0" borderId="10" xfId="4" applyFont="1" applyBorder="1" applyAlignment="1">
      <alignment horizontal="center" wrapText="1"/>
    </xf>
    <xf numFmtId="0" fontId="9" fillId="0" borderId="11" xfId="0" applyFont="1" applyBorder="1" applyAlignment="1">
      <alignment horizontal="center" wrapText="1"/>
    </xf>
    <xf numFmtId="0" fontId="9" fillId="0" borderId="10" xfId="0" applyFont="1" applyBorder="1" applyAlignment="1">
      <alignment horizontal="left" wrapText="1"/>
    </xf>
    <xf numFmtId="0" fontId="9" fillId="0" borderId="10" xfId="0" applyFont="1" applyBorder="1" applyAlignment="1">
      <alignment horizontal="center" wrapText="1"/>
    </xf>
    <xf numFmtId="9" fontId="11" fillId="0" borderId="12" xfId="2" applyNumberFormat="1" applyFont="1" applyBorder="1" applyAlignment="1">
      <alignment horizontal="center"/>
    </xf>
    <xf numFmtId="9" fontId="11" fillId="4" borderId="10" xfId="0" applyNumberFormat="1" applyFont="1" applyFill="1" applyBorder="1" applyAlignment="1">
      <alignment horizontal="center" wrapText="1"/>
    </xf>
    <xf numFmtId="3" fontId="14" fillId="0" borderId="16" xfId="5" quotePrefix="1" applyNumberFormat="1" applyFont="1" applyFill="1" applyBorder="1" applyAlignment="1" applyProtection="1">
      <alignment horizontal="center" wrapText="1"/>
    </xf>
    <xf numFmtId="0" fontId="14" fillId="0" borderId="10" xfId="2" applyFont="1" applyBorder="1" applyAlignment="1">
      <alignment horizontal="left" wrapText="1"/>
    </xf>
    <xf numFmtId="3" fontId="14" fillId="0" borderId="10" xfId="5" quotePrefix="1" applyNumberFormat="1" applyFont="1" applyFill="1" applyBorder="1" applyAlignment="1" applyProtection="1">
      <alignment horizontal="center" wrapText="1"/>
    </xf>
    <xf numFmtId="0" fontId="11" fillId="4" borderId="24" xfId="2" applyFont="1" applyFill="1" applyBorder="1" applyAlignment="1">
      <alignment horizontal="left" wrapText="1"/>
    </xf>
    <xf numFmtId="37" fontId="14" fillId="4" borderId="25" xfId="1" applyNumberFormat="1" applyFont="1" applyFill="1" applyBorder="1" applyAlignment="1">
      <alignment horizontal="center"/>
    </xf>
    <xf numFmtId="0" fontId="11" fillId="4" borderId="10" xfId="2" applyFont="1" applyFill="1" applyBorder="1" applyAlignment="1">
      <alignment horizontal="left" wrapText="1"/>
    </xf>
    <xf numFmtId="37" fontId="14" fillId="4" borderId="10" xfId="1" applyNumberFormat="1" applyFont="1" applyFill="1" applyBorder="1" applyAlignment="1">
      <alignment horizontal="center"/>
    </xf>
    <xf numFmtId="0" fontId="11" fillId="4" borderId="13" xfId="2" applyFont="1" applyFill="1" applyBorder="1" applyAlignment="1">
      <alignment horizontal="left" wrapText="1"/>
    </xf>
    <xf numFmtId="37" fontId="14" fillId="4" borderId="16" xfId="1" applyNumberFormat="1" applyFont="1" applyFill="1" applyBorder="1" applyAlignment="1">
      <alignment horizontal="center"/>
    </xf>
    <xf numFmtId="0" fontId="11" fillId="0" borderId="10" xfId="2" applyFont="1" applyBorder="1" applyAlignment="1">
      <alignment horizontal="left" wrapText="1"/>
    </xf>
    <xf numFmtId="37" fontId="11" fillId="0" borderId="10" xfId="1" applyNumberFormat="1" applyFont="1" applyFill="1" applyBorder="1" applyAlignment="1">
      <alignment horizontal="center" vertical="center"/>
    </xf>
    <xf numFmtId="0" fontId="14" fillId="0" borderId="10" xfId="2" applyFont="1" applyBorder="1" applyAlignment="1">
      <alignment horizontal="left" vertical="center" wrapText="1"/>
    </xf>
    <xf numFmtId="9" fontId="14" fillId="0" borderId="16" xfId="5" quotePrefix="1" applyFont="1" applyFill="1" applyBorder="1" applyAlignment="1" applyProtection="1">
      <alignment horizontal="center" wrapText="1"/>
    </xf>
    <xf numFmtId="0" fontId="11" fillId="4" borderId="10" xfId="0" applyFont="1" applyFill="1" applyBorder="1" applyAlignment="1">
      <alignment horizontal="left" wrapText="1"/>
    </xf>
    <xf numFmtId="0" fontId="11" fillId="4" borderId="10" xfId="0" applyFont="1" applyFill="1" applyBorder="1" applyAlignment="1">
      <alignment wrapText="1"/>
    </xf>
    <xf numFmtId="0" fontId="14" fillId="0" borderId="13" xfId="2" applyFont="1" applyBorder="1" applyAlignment="1">
      <alignment vertical="center" wrapText="1"/>
    </xf>
    <xf numFmtId="9" fontId="14" fillId="0" borderId="10" xfId="2" applyNumberFormat="1" applyFont="1" applyBorder="1" applyAlignment="1">
      <alignment horizontal="center" wrapText="1"/>
    </xf>
    <xf numFmtId="3" fontId="11" fillId="0" borderId="16" xfId="0" applyNumberFormat="1" applyFont="1" applyBorder="1" applyAlignment="1">
      <alignment horizontal="center"/>
    </xf>
    <xf numFmtId="9" fontId="14" fillId="0" borderId="12" xfId="0" applyNumberFormat="1" applyFont="1" applyBorder="1" applyAlignment="1">
      <alignment horizontal="center" wrapText="1"/>
    </xf>
    <xf numFmtId="0" fontId="11" fillId="0" borderId="10" xfId="0" applyFont="1" applyBorder="1" applyAlignment="1">
      <alignment wrapText="1"/>
    </xf>
    <xf numFmtId="9" fontId="11" fillId="0" borderId="10" xfId="0" applyNumberFormat="1" applyFont="1" applyBorder="1" applyAlignment="1">
      <alignment horizontal="center" wrapText="1"/>
    </xf>
    <xf numFmtId="9" fontId="11" fillId="0" borderId="11" xfId="5" applyFont="1" applyFill="1" applyBorder="1" applyAlignment="1">
      <alignment horizontal="center"/>
    </xf>
    <xf numFmtId="9" fontId="14" fillId="4" borderId="25" xfId="1" applyNumberFormat="1" applyFont="1" applyFill="1" applyBorder="1" applyAlignment="1">
      <alignment horizontal="center"/>
    </xf>
    <xf numFmtId="9" fontId="14" fillId="0" borderId="11" xfId="7" quotePrefix="1" applyFont="1" applyFill="1" applyBorder="1" applyAlignment="1" applyProtection="1">
      <alignment horizontal="center"/>
    </xf>
    <xf numFmtId="9" fontId="11" fillId="0" borderId="10" xfId="7" applyFont="1" applyFill="1" applyBorder="1" applyAlignment="1">
      <alignment horizontal="center"/>
    </xf>
    <xf numFmtId="0" fontId="11" fillId="4" borderId="13" xfId="0" applyFont="1" applyFill="1" applyBorder="1" applyAlignment="1">
      <alignment horizontal="left" wrapText="1"/>
    </xf>
    <xf numFmtId="0" fontId="22" fillId="0" borderId="10" xfId="0" applyFont="1" applyBorder="1" applyAlignment="1">
      <alignment horizontal="center"/>
    </xf>
    <xf numFmtId="3" fontId="15" fillId="4" borderId="16" xfId="0" applyNumberFormat="1" applyFont="1" applyFill="1" applyBorder="1" applyAlignment="1">
      <alignment horizontal="center" wrapText="1"/>
    </xf>
    <xf numFmtId="9" fontId="15" fillId="0" borderId="10" xfId="0" applyNumberFormat="1" applyFont="1" applyBorder="1" applyAlignment="1">
      <alignment horizontal="center" wrapText="1"/>
    </xf>
    <xf numFmtId="0" fontId="23" fillId="0" borderId="9" xfId="4" applyFont="1" applyBorder="1" applyAlignment="1">
      <alignment horizontal="left" wrapText="1"/>
    </xf>
    <xf numFmtId="9" fontId="23" fillId="0" borderId="10" xfId="5" quotePrefix="1" applyFont="1" applyFill="1" applyBorder="1" applyAlignment="1" applyProtection="1">
      <alignment horizontal="center"/>
    </xf>
    <xf numFmtId="9" fontId="24" fillId="0" borderId="10" xfId="5" quotePrefix="1" applyFont="1" applyFill="1" applyBorder="1" applyAlignment="1" applyProtection="1">
      <alignment horizontal="center"/>
    </xf>
    <xf numFmtId="0" fontId="25" fillId="4" borderId="13" xfId="2" applyFont="1" applyFill="1" applyBorder="1" applyAlignment="1">
      <alignment horizontal="left" wrapText="1"/>
    </xf>
    <xf numFmtId="9" fontId="24" fillId="4" borderId="16" xfId="5" quotePrefix="1" applyFont="1" applyFill="1" applyBorder="1" applyAlignment="1" applyProtection="1">
      <alignment horizontal="center"/>
    </xf>
    <xf numFmtId="0" fontId="23" fillId="0" borderId="23" xfId="4" applyFont="1" applyBorder="1" applyAlignment="1">
      <alignment wrapText="1"/>
    </xf>
    <xf numFmtId="3" fontId="24" fillId="0" borderId="10" xfId="5" quotePrefix="1" applyNumberFormat="1" applyFont="1" applyFill="1" applyBorder="1" applyAlignment="1" applyProtection="1">
      <alignment horizontal="center"/>
    </xf>
    <xf numFmtId="0" fontId="23" fillId="0" borderId="24" xfId="4" applyFont="1" applyBorder="1" applyAlignment="1">
      <alignment wrapText="1"/>
    </xf>
    <xf numFmtId="0" fontId="24" fillId="4" borderId="10" xfId="2" applyFont="1" applyFill="1" applyBorder="1" applyAlignment="1">
      <alignment wrapText="1"/>
    </xf>
    <xf numFmtId="3" fontId="24" fillId="4" borderId="10" xfId="5" quotePrefix="1" applyNumberFormat="1" applyFont="1" applyFill="1" applyBorder="1" applyAlignment="1" applyProtection="1">
      <alignment horizontal="center"/>
    </xf>
    <xf numFmtId="0" fontId="23" fillId="0" borderId="10" xfId="4" applyFont="1" applyBorder="1" applyAlignment="1">
      <alignment horizontal="left" wrapText="1"/>
    </xf>
    <xf numFmtId="0" fontId="24" fillId="4" borderId="10" xfId="2" applyFont="1" applyFill="1" applyBorder="1" applyAlignment="1">
      <alignment horizontal="left" wrapText="1"/>
    </xf>
    <xf numFmtId="9" fontId="24" fillId="4" borderId="10" xfId="5" quotePrefix="1" applyFont="1" applyFill="1" applyBorder="1" applyAlignment="1" applyProtection="1">
      <alignment horizontal="center"/>
    </xf>
    <xf numFmtId="3" fontId="23" fillId="0" borderId="10" xfId="5" quotePrefix="1" applyNumberFormat="1" applyFont="1" applyFill="1" applyBorder="1" applyAlignment="1" applyProtection="1">
      <alignment horizontal="center"/>
    </xf>
    <xf numFmtId="0" fontId="23" fillId="0" borderId="23" xfId="4" applyFont="1" applyBorder="1" applyAlignment="1">
      <alignment horizontal="left" wrapText="1"/>
    </xf>
    <xf numFmtId="0" fontId="24" fillId="4" borderId="13" xfId="2" applyFont="1" applyFill="1" applyBorder="1" applyAlignment="1">
      <alignment horizontal="left" wrapText="1"/>
    </xf>
    <xf numFmtId="3" fontId="24" fillId="4" borderId="16" xfId="5" quotePrefix="1" applyNumberFormat="1" applyFont="1" applyFill="1" applyBorder="1" applyAlignment="1" applyProtection="1">
      <alignment horizontal="center"/>
    </xf>
    <xf numFmtId="0" fontId="9" fillId="6" borderId="10" xfId="0" applyFont="1" applyFill="1" applyBorder="1" applyAlignment="1">
      <alignment horizontal="left" wrapText="1"/>
    </xf>
    <xf numFmtId="0" fontId="10" fillId="0" borderId="0" xfId="0" applyFont="1" applyAlignment="1">
      <alignment vertical="center" wrapText="1"/>
    </xf>
    <xf numFmtId="0" fontId="11" fillId="0" borderId="0" xfId="0" applyFont="1" applyAlignment="1">
      <alignment wrapText="1"/>
    </xf>
    <xf numFmtId="0" fontId="10" fillId="0" borderId="5" xfId="0" applyFont="1" applyBorder="1"/>
    <xf numFmtId="0" fontId="10" fillId="0" borderId="6" xfId="0" applyFont="1" applyBorder="1"/>
    <xf numFmtId="0" fontId="10" fillId="0" borderId="14" xfId="0" applyFont="1" applyBorder="1"/>
    <xf numFmtId="0" fontId="11" fillId="0" borderId="14" xfId="0" applyFont="1" applyBorder="1"/>
    <xf numFmtId="0" fontId="10" fillId="0" borderId="0" xfId="2" applyFont="1"/>
    <xf numFmtId="0" fontId="10" fillId="0" borderId="0" xfId="2" applyFont="1" applyAlignment="1">
      <alignment vertical="center"/>
    </xf>
    <xf numFmtId="0" fontId="26" fillId="0" borderId="14" xfId="2" applyFont="1" applyBorder="1" applyAlignment="1">
      <alignment horizontal="left" vertical="center"/>
    </xf>
    <xf numFmtId="9" fontId="11" fillId="0" borderId="10" xfId="5" applyFont="1" applyFill="1" applyBorder="1" applyAlignment="1">
      <alignment horizontal="center"/>
    </xf>
    <xf numFmtId="10" fontId="11" fillId="0" borderId="10" xfId="5" applyNumberFormat="1" applyFont="1" applyFill="1" applyBorder="1" applyAlignment="1">
      <alignment horizontal="center"/>
    </xf>
    <xf numFmtId="164" fontId="11" fillId="0" borderId="22" xfId="5" applyNumberFormat="1" applyFont="1" applyFill="1" applyBorder="1" applyAlignment="1">
      <alignment horizontal="center"/>
    </xf>
    <xf numFmtId="164" fontId="11" fillId="0" borderId="22" xfId="5" applyNumberFormat="1" applyFont="1" applyFill="1" applyBorder="1" applyAlignment="1">
      <alignment horizontal="center" vertical="center"/>
    </xf>
    <xf numFmtId="164" fontId="11" fillId="0" borderId="26" xfId="5" applyNumberFormat="1" applyFont="1" applyFill="1" applyBorder="1" applyAlignment="1">
      <alignment horizontal="center"/>
    </xf>
    <xf numFmtId="3" fontId="13" fillId="0" borderId="10" xfId="5" quotePrefix="1" applyNumberFormat="1" applyFont="1" applyFill="1" applyBorder="1" applyAlignment="1" applyProtection="1">
      <alignment horizontal="center" vertical="center" wrapText="1"/>
    </xf>
    <xf numFmtId="3" fontId="14" fillId="0" borderId="22" xfId="5" quotePrefix="1" applyNumberFormat="1" applyFont="1" applyFill="1" applyBorder="1" applyAlignment="1" applyProtection="1">
      <alignment horizontal="center" vertical="center" wrapText="1"/>
    </xf>
    <xf numFmtId="3" fontId="16" fillId="2" borderId="10" xfId="5" quotePrefix="1" applyNumberFormat="1" applyFont="1" applyFill="1" applyBorder="1" applyAlignment="1" applyProtection="1">
      <alignment horizontal="center" vertical="center" wrapText="1"/>
    </xf>
    <xf numFmtId="9" fontId="10" fillId="0" borderId="10" xfId="0" applyNumberFormat="1" applyFont="1" applyBorder="1" applyAlignment="1">
      <alignment horizontal="center" vertical="center" wrapText="1"/>
    </xf>
    <xf numFmtId="9" fontId="11" fillId="0" borderId="10" xfId="0" applyNumberFormat="1" applyFont="1" applyBorder="1" applyAlignment="1">
      <alignment horizontal="center" vertical="center" wrapText="1"/>
    </xf>
    <xf numFmtId="10" fontId="10" fillId="0" borderId="10" xfId="0" applyNumberFormat="1" applyFont="1" applyBorder="1" applyAlignment="1">
      <alignment horizontal="center" vertical="center" wrapText="1"/>
    </xf>
    <xf numFmtId="10" fontId="11" fillId="0" borderId="10" xfId="0" applyNumberFormat="1" applyFont="1" applyBorder="1" applyAlignment="1">
      <alignment horizontal="center" vertical="center" wrapText="1"/>
    </xf>
    <xf numFmtId="9" fontId="10" fillId="8" borderId="10" xfId="0" applyNumberFormat="1" applyFont="1" applyFill="1" applyBorder="1" applyAlignment="1">
      <alignment horizontal="center" vertical="center" wrapText="1"/>
    </xf>
    <xf numFmtId="1" fontId="14" fillId="4" borderId="24" xfId="5" quotePrefix="1" applyNumberFormat="1" applyFont="1" applyFill="1" applyBorder="1" applyAlignment="1" applyProtection="1">
      <alignment horizontal="left" vertical="center" wrapText="1"/>
    </xf>
    <xf numFmtId="9" fontId="11" fillId="4" borderId="10" xfId="0" applyNumberFormat="1" applyFont="1" applyFill="1" applyBorder="1" applyAlignment="1">
      <alignment horizontal="center" vertical="center" wrapText="1"/>
    </xf>
    <xf numFmtId="3" fontId="11" fillId="0" borderId="22" xfId="0" applyNumberFormat="1" applyFont="1" applyBorder="1" applyAlignment="1">
      <alignment horizontal="center" vertical="center" wrapText="1"/>
    </xf>
    <xf numFmtId="3" fontId="14" fillId="4" borderId="25" xfId="5" quotePrefix="1" applyNumberFormat="1" applyFont="1" applyFill="1" applyBorder="1" applyAlignment="1" applyProtection="1">
      <alignment horizontal="center" vertical="center" wrapText="1"/>
    </xf>
    <xf numFmtId="3" fontId="14" fillId="4" borderId="26" xfId="5" quotePrefix="1" applyNumberFormat="1" applyFont="1" applyFill="1" applyBorder="1" applyAlignment="1" applyProtection="1">
      <alignment horizontal="center" vertical="center" wrapText="1"/>
    </xf>
    <xf numFmtId="9" fontId="13" fillId="0" borderId="10" xfId="5" quotePrefix="1" applyFont="1" applyFill="1" applyBorder="1" applyAlignment="1" applyProtection="1">
      <alignment horizontal="center" vertical="center" wrapText="1"/>
    </xf>
    <xf numFmtId="9" fontId="14" fillId="0" borderId="10" xfId="5" quotePrefix="1" applyFont="1" applyFill="1" applyBorder="1" applyAlignment="1" applyProtection="1">
      <alignment horizontal="center" vertical="center" wrapText="1"/>
    </xf>
    <xf numFmtId="10" fontId="13" fillId="0" borderId="10" xfId="5" quotePrefix="1" applyNumberFormat="1" applyFont="1" applyFill="1" applyBorder="1" applyAlignment="1" applyProtection="1">
      <alignment horizontal="center" vertical="center" wrapText="1"/>
    </xf>
    <xf numFmtId="10" fontId="14" fillId="0" borderId="10" xfId="5" quotePrefix="1" applyNumberFormat="1" applyFont="1" applyFill="1" applyBorder="1" applyAlignment="1" applyProtection="1">
      <alignment horizontal="center" vertical="center" wrapText="1"/>
    </xf>
    <xf numFmtId="3" fontId="10" fillId="0" borderId="10" xfId="0" applyNumberFormat="1" applyFont="1" applyBorder="1" applyAlignment="1">
      <alignment horizontal="center" vertical="center" wrapText="1"/>
    </xf>
    <xf numFmtId="3" fontId="11" fillId="4" borderId="25" xfId="0" applyNumberFormat="1" applyFont="1" applyFill="1" applyBorder="1" applyAlignment="1">
      <alignment horizontal="center" vertical="center" wrapText="1"/>
    </xf>
    <xf numFmtId="3" fontId="10" fillId="0" borderId="10" xfId="0" applyNumberFormat="1" applyFont="1" applyBorder="1" applyAlignment="1">
      <alignment horizontal="center" vertical="center"/>
    </xf>
    <xf numFmtId="0" fontId="10" fillId="0" borderId="23" xfId="2" applyFont="1" applyBorder="1" applyAlignment="1">
      <alignment horizontal="left" vertical="center" wrapText="1"/>
    </xf>
    <xf numFmtId="3" fontId="13" fillId="0" borderId="10" xfId="4" applyNumberFormat="1" applyFont="1" applyBorder="1" applyAlignment="1">
      <alignment horizontal="center" vertical="center"/>
    </xf>
    <xf numFmtId="0" fontId="10" fillId="0" borderId="24" xfId="2" applyFont="1" applyBorder="1" applyAlignment="1">
      <alignment horizontal="left" vertical="center" wrapText="1"/>
    </xf>
    <xf numFmtId="3" fontId="13" fillId="0" borderId="25" xfId="4" applyNumberFormat="1" applyFont="1" applyBorder="1" applyAlignment="1">
      <alignment horizontal="center" vertical="center"/>
    </xf>
    <xf numFmtId="164" fontId="11" fillId="0" borderId="26" xfId="5" applyNumberFormat="1" applyFont="1" applyFill="1" applyBorder="1" applyAlignment="1">
      <alignment horizontal="center" vertical="center"/>
    </xf>
    <xf numFmtId="164" fontId="14" fillId="0" borderId="22" xfId="5" quotePrefix="1" applyNumberFormat="1" applyFont="1" applyFill="1" applyBorder="1" applyAlignment="1" applyProtection="1">
      <alignment horizontal="center" vertical="center"/>
    </xf>
    <xf numFmtId="3" fontId="13" fillId="0" borderId="10" xfId="4" quotePrefix="1" applyNumberFormat="1" applyFont="1" applyBorder="1" applyAlignment="1">
      <alignment horizontal="center" vertical="center"/>
    </xf>
    <xf numFmtId="3" fontId="13" fillId="0" borderId="25" xfId="4" quotePrefix="1" applyNumberFormat="1" applyFont="1" applyBorder="1" applyAlignment="1">
      <alignment horizontal="center" vertical="center"/>
    </xf>
    <xf numFmtId="0" fontId="11" fillId="0" borderId="13" xfId="2" applyFont="1" applyBorder="1" applyAlignment="1">
      <alignment horizontal="left" vertical="center"/>
    </xf>
    <xf numFmtId="3" fontId="11" fillId="0" borderId="16" xfId="2" applyNumberFormat="1" applyFont="1" applyBorder="1" applyAlignment="1">
      <alignment horizontal="center" vertical="center"/>
    </xf>
    <xf numFmtId="9" fontId="14" fillId="0" borderId="12" xfId="5" quotePrefix="1" applyFont="1" applyFill="1" applyBorder="1" applyAlignment="1" applyProtection="1">
      <alignment horizontal="center" vertical="center"/>
    </xf>
    <xf numFmtId="0" fontId="10" fillId="4" borderId="23" xfId="2" applyFont="1" applyFill="1" applyBorder="1" applyAlignment="1">
      <alignment horizontal="left" vertical="center"/>
    </xf>
    <xf numFmtId="3" fontId="10" fillId="4" borderId="10" xfId="0" applyNumberFormat="1" applyFont="1" applyFill="1" applyBorder="1" applyAlignment="1">
      <alignment horizontal="center" vertical="center"/>
    </xf>
    <xf numFmtId="164" fontId="11" fillId="4" borderId="22" xfId="5" applyNumberFormat="1" applyFont="1" applyFill="1" applyBorder="1" applyAlignment="1">
      <alignment horizontal="center" vertical="center"/>
    </xf>
    <xf numFmtId="0" fontId="10" fillId="0" borderId="23" xfId="2" applyFont="1" applyBorder="1" applyAlignment="1">
      <alignment horizontal="left" vertical="center"/>
    </xf>
    <xf numFmtId="3" fontId="13" fillId="4" borderId="10" xfId="4" quotePrefix="1" applyNumberFormat="1" applyFont="1" applyFill="1" applyBorder="1" applyAlignment="1">
      <alignment horizontal="center" vertical="center"/>
    </xf>
    <xf numFmtId="0" fontId="10" fillId="4" borderId="24" xfId="2" applyFont="1" applyFill="1" applyBorder="1" applyAlignment="1">
      <alignment horizontal="left" vertical="center"/>
    </xf>
    <xf numFmtId="0" fontId="9" fillId="6" borderId="27" xfId="2" applyFont="1" applyFill="1" applyBorder="1" applyAlignment="1">
      <alignment horizontal="center" vertical="center" wrapText="1"/>
    </xf>
    <xf numFmtId="0" fontId="10" fillId="0" borderId="9" xfId="0" applyFont="1" applyBorder="1" applyAlignment="1">
      <alignment horizontal="left" vertical="center" wrapText="1"/>
    </xf>
    <xf numFmtId="3" fontId="13" fillId="0" borderId="10" xfId="0" applyNumberFormat="1" applyFont="1" applyBorder="1" applyAlignment="1">
      <alignment horizontal="center" vertical="center" wrapText="1"/>
    </xf>
    <xf numFmtId="3" fontId="11" fillId="0" borderId="11" xfId="0" applyNumberFormat="1" applyFont="1" applyBorder="1" applyAlignment="1">
      <alignment horizontal="center" vertical="center" wrapText="1"/>
    </xf>
    <xf numFmtId="0" fontId="0" fillId="0" borderId="0" xfId="0" applyAlignment="1">
      <alignment vertical="center" wrapText="1"/>
    </xf>
    <xf numFmtId="3" fontId="13" fillId="4" borderId="10" xfId="5" quotePrefix="1" applyNumberFormat="1" applyFont="1" applyFill="1" applyBorder="1" applyAlignment="1" applyProtection="1">
      <alignment horizontal="center" vertical="center" wrapText="1"/>
    </xf>
    <xf numFmtId="49" fontId="10" fillId="0" borderId="9" xfId="0" applyNumberFormat="1" applyFont="1" applyBorder="1" applyAlignment="1">
      <alignment horizontal="left" vertical="center" wrapText="1"/>
    </xf>
    <xf numFmtId="3" fontId="14" fillId="5" borderId="10" xfId="5" quotePrefix="1" applyNumberFormat="1" applyFont="1" applyFill="1" applyBorder="1" applyAlignment="1" applyProtection="1">
      <alignment horizontal="center" vertical="center" wrapText="1"/>
    </xf>
    <xf numFmtId="3" fontId="14" fillId="4" borderId="10" xfId="5" quotePrefix="1" applyNumberFormat="1" applyFont="1" applyFill="1" applyBorder="1" applyAlignment="1" applyProtection="1">
      <alignment horizontal="center" vertical="center" wrapText="1"/>
    </xf>
    <xf numFmtId="3" fontId="14" fillId="0" borderId="10" xfId="0" applyNumberFormat="1" applyFont="1" applyBorder="1" applyAlignment="1">
      <alignment horizontal="center" vertical="center" wrapText="1"/>
    </xf>
    <xf numFmtId="9" fontId="14" fillId="0" borderId="10" xfId="0" applyNumberFormat="1" applyFont="1" applyBorder="1" applyAlignment="1">
      <alignment horizontal="center" vertical="center" wrapText="1"/>
    </xf>
    <xf numFmtId="9" fontId="14" fillId="0" borderId="11" xfId="0" applyNumberFormat="1" applyFont="1" applyBorder="1" applyAlignment="1">
      <alignment horizontal="center" vertical="center" wrapText="1"/>
    </xf>
    <xf numFmtId="165" fontId="10" fillId="0" borderId="10" xfId="1" applyNumberFormat="1" applyFont="1" applyBorder="1" applyAlignment="1">
      <alignment horizontal="center" vertical="center" wrapText="1"/>
    </xf>
    <xf numFmtId="165" fontId="11" fillId="0" borderId="10" xfId="1" applyNumberFormat="1" applyFont="1" applyBorder="1" applyAlignment="1">
      <alignment horizontal="center" vertical="center" wrapText="1"/>
    </xf>
    <xf numFmtId="165" fontId="11" fillId="0" borderId="10" xfId="1" applyNumberFormat="1" applyFont="1" applyBorder="1" applyAlignment="1">
      <alignment horizontal="center" wrapText="1"/>
    </xf>
    <xf numFmtId="37" fontId="13" fillId="0" borderId="10" xfId="1" applyNumberFormat="1" applyFont="1" applyFill="1" applyBorder="1" applyAlignment="1">
      <alignment horizontal="center" vertical="center"/>
    </xf>
    <xf numFmtId="9" fontId="2" fillId="0" borderId="22" xfId="7" applyFont="1" applyFill="1" applyBorder="1" applyAlignment="1">
      <alignment horizontal="center" vertical="center"/>
    </xf>
    <xf numFmtId="0" fontId="13" fillId="4" borderId="9" xfId="4" applyFont="1" applyFill="1" applyBorder="1" applyAlignment="1">
      <alignment horizontal="left" vertical="center" wrapText="1"/>
    </xf>
    <xf numFmtId="37" fontId="13" fillId="4" borderId="10" xfId="1" applyNumberFormat="1" applyFont="1" applyFill="1" applyBorder="1" applyAlignment="1">
      <alignment horizontal="center" vertical="center"/>
    </xf>
    <xf numFmtId="9" fontId="14" fillId="4" borderId="11" xfId="7" quotePrefix="1" applyFont="1" applyFill="1" applyBorder="1" applyAlignment="1" applyProtection="1">
      <alignment horizontal="center" vertical="center"/>
    </xf>
    <xf numFmtId="0" fontId="13" fillId="0" borderId="9" xfId="4" applyFont="1" applyBorder="1" applyAlignment="1">
      <alignment horizontal="left" vertical="center" wrapText="1"/>
    </xf>
    <xf numFmtId="9" fontId="14" fillId="0" borderId="11" xfId="7" quotePrefix="1" applyFont="1" applyFill="1" applyBorder="1" applyAlignment="1" applyProtection="1">
      <alignment horizontal="center" vertical="center"/>
    </xf>
    <xf numFmtId="0" fontId="13" fillId="4" borderId="9" xfId="4" applyFont="1" applyFill="1" applyBorder="1" applyAlignment="1" applyProtection="1">
      <alignment horizontal="left" vertical="center" wrapText="1"/>
      <protection locked="0"/>
    </xf>
    <xf numFmtId="37" fontId="10" fillId="0" borderId="10" xfId="1" applyNumberFormat="1" applyFont="1" applyFill="1" applyBorder="1" applyAlignment="1">
      <alignment horizontal="center" vertical="center"/>
    </xf>
    <xf numFmtId="9" fontId="11" fillId="0" borderId="10" xfId="7" applyFont="1" applyFill="1" applyBorder="1" applyAlignment="1">
      <alignment horizontal="center" vertical="center"/>
    </xf>
    <xf numFmtId="0" fontId="10" fillId="0" borderId="10" xfId="2" applyFont="1" applyBorder="1" applyAlignment="1">
      <alignment horizontal="left" vertical="center" wrapText="1"/>
    </xf>
    <xf numFmtId="9" fontId="13" fillId="0" borderId="10" xfId="2" applyNumberFormat="1" applyFont="1" applyBorder="1" applyAlignment="1">
      <alignment horizontal="center" vertical="center" wrapText="1"/>
    </xf>
    <xf numFmtId="0" fontId="10" fillId="0" borderId="9" xfId="2" applyFont="1" applyBorder="1" applyAlignment="1">
      <alignment horizontal="left" vertical="center" wrapText="1"/>
    </xf>
    <xf numFmtId="0" fontId="22" fillId="0" borderId="10" xfId="0" applyFont="1" applyBorder="1" applyAlignment="1">
      <alignment horizontal="center" vertical="center"/>
    </xf>
    <xf numFmtId="3" fontId="15" fillId="0" borderId="11" xfId="0" applyNumberFormat="1" applyFont="1" applyBorder="1" applyAlignment="1">
      <alignment horizontal="center" vertical="center" wrapText="1"/>
    </xf>
    <xf numFmtId="9" fontId="22" fillId="0" borderId="10" xfId="0" applyNumberFormat="1" applyFont="1" applyBorder="1" applyAlignment="1">
      <alignment horizontal="center" vertical="center" wrapText="1"/>
    </xf>
    <xf numFmtId="9" fontId="15" fillId="0" borderId="10" xfId="0" applyNumberFormat="1" applyFont="1" applyBorder="1" applyAlignment="1">
      <alignment horizontal="center" vertical="center" wrapText="1"/>
    </xf>
    <xf numFmtId="10" fontId="22" fillId="0" borderId="10" xfId="0" applyNumberFormat="1" applyFont="1" applyBorder="1" applyAlignment="1">
      <alignment horizontal="center" vertical="center" wrapText="1"/>
    </xf>
    <xf numFmtId="10" fontId="15" fillId="0" borderId="10" xfId="0" applyNumberFormat="1" applyFont="1" applyBorder="1" applyAlignment="1">
      <alignment horizontal="center" vertical="center" wrapText="1"/>
    </xf>
    <xf numFmtId="0" fontId="10" fillId="5" borderId="10" xfId="2" applyFont="1" applyFill="1" applyBorder="1" applyAlignment="1">
      <alignment horizontal="left" vertical="center" wrapText="1"/>
    </xf>
    <xf numFmtId="0" fontId="10" fillId="4" borderId="10" xfId="2" applyFont="1" applyFill="1" applyBorder="1" applyAlignment="1">
      <alignment horizontal="left" vertical="center" wrapText="1"/>
    </xf>
    <xf numFmtId="0" fontId="10" fillId="5" borderId="10" xfId="0" applyFont="1" applyFill="1" applyBorder="1" applyAlignment="1">
      <alignment horizontal="left" vertical="center" wrapText="1"/>
    </xf>
    <xf numFmtId="0" fontId="10" fillId="4" borderId="10" xfId="0" applyFont="1" applyFill="1" applyBorder="1" applyAlignment="1">
      <alignment horizontal="left" vertical="center" wrapText="1"/>
    </xf>
    <xf numFmtId="3" fontId="13" fillId="0" borderId="10" xfId="2" applyNumberFormat="1" applyFont="1" applyBorder="1" applyAlignment="1">
      <alignment horizontal="center" vertical="center" wrapText="1"/>
    </xf>
    <xf numFmtId="3" fontId="14" fillId="0" borderId="11" xfId="2" applyNumberFormat="1" applyFont="1" applyBorder="1" applyAlignment="1">
      <alignment horizontal="center" vertical="center" wrapText="1"/>
    </xf>
    <xf numFmtId="0" fontId="9" fillId="6" borderId="10" xfId="2" applyFont="1" applyFill="1" applyBorder="1" applyAlignment="1">
      <alignment horizontal="center"/>
    </xf>
    <xf numFmtId="0" fontId="19" fillId="6" borderId="9" xfId="2" applyFont="1" applyFill="1" applyBorder="1" applyAlignment="1">
      <alignment horizontal="left" wrapText="1"/>
    </xf>
    <xf numFmtId="0" fontId="19" fillId="6" borderId="10" xfId="2" applyFont="1" applyFill="1" applyBorder="1" applyAlignment="1">
      <alignment horizontal="center" wrapText="1"/>
    </xf>
    <xf numFmtId="0" fontId="19" fillId="6" borderId="11" xfId="2" applyFont="1" applyFill="1" applyBorder="1" applyAlignment="1">
      <alignment horizontal="center" wrapText="1"/>
    </xf>
    <xf numFmtId="0" fontId="9" fillId="6" borderId="19" xfId="2" applyFont="1" applyFill="1" applyBorder="1"/>
    <xf numFmtId="0" fontId="9" fillId="6" borderId="17" xfId="2" applyFont="1" applyFill="1" applyBorder="1" applyAlignment="1">
      <alignment horizontal="left"/>
    </xf>
    <xf numFmtId="0" fontId="9" fillId="6" borderId="28" xfId="2" applyFont="1" applyFill="1" applyBorder="1" applyAlignment="1">
      <alignment horizontal="center"/>
    </xf>
    <xf numFmtId="0" fontId="10" fillId="0" borderId="23" xfId="0" applyFont="1" applyBorder="1" applyAlignment="1">
      <alignment horizontal="left" vertical="center" wrapText="1"/>
    </xf>
    <xf numFmtId="49" fontId="10" fillId="0" borderId="23" xfId="0" applyNumberFormat="1" applyFont="1" applyBorder="1" applyAlignment="1">
      <alignment horizontal="left" vertical="center" wrapText="1"/>
    </xf>
    <xf numFmtId="0" fontId="10" fillId="0" borderId="24" xfId="0" applyFont="1" applyBorder="1" applyAlignment="1">
      <alignment horizontal="left" vertical="center" wrapText="1"/>
    </xf>
    <xf numFmtId="0" fontId="3" fillId="7" borderId="10" xfId="2" applyFont="1" applyFill="1" applyBorder="1" applyAlignment="1">
      <alignment horizontal="center" vertical="center" wrapText="1"/>
    </xf>
    <xf numFmtId="0" fontId="3" fillId="7" borderId="1" xfId="2" applyFont="1" applyFill="1" applyBorder="1" applyAlignment="1">
      <alignment horizontal="center" vertical="center" wrapText="1"/>
    </xf>
    <xf numFmtId="0" fontId="3" fillId="7" borderId="2" xfId="2" applyFont="1" applyFill="1" applyBorder="1" applyAlignment="1">
      <alignment horizontal="center" vertical="center" wrapText="1"/>
    </xf>
    <xf numFmtId="0" fontId="3" fillId="7" borderId="3" xfId="2" applyFont="1" applyFill="1" applyBorder="1" applyAlignment="1">
      <alignment horizontal="center" vertical="center" wrapText="1"/>
    </xf>
    <xf numFmtId="0" fontId="7" fillId="0" borderId="0" xfId="0" applyFont="1" applyAlignment="1">
      <alignment horizontal="center" vertical="center" wrapText="1"/>
    </xf>
    <xf numFmtId="0" fontId="3" fillId="7" borderId="8" xfId="4" applyFont="1" applyFill="1" applyBorder="1" applyAlignment="1">
      <alignment horizontal="center" vertical="center" wrapText="1"/>
    </xf>
    <xf numFmtId="0" fontId="3" fillId="7" borderId="15" xfId="4" applyFont="1" applyFill="1" applyBorder="1" applyAlignment="1">
      <alignment horizontal="center" vertical="center" wrapText="1"/>
    </xf>
    <xf numFmtId="0" fontId="3" fillId="7" borderId="7" xfId="4" applyFont="1" applyFill="1" applyBorder="1" applyAlignment="1">
      <alignment horizontal="center" vertical="center" wrapText="1"/>
    </xf>
    <xf numFmtId="0" fontId="3" fillId="7" borderId="8" xfId="2" applyFont="1" applyFill="1" applyBorder="1" applyAlignment="1">
      <alignment horizontal="center" vertical="center" wrapText="1"/>
    </xf>
    <xf numFmtId="0" fontId="3" fillId="7" borderId="15" xfId="2" applyFont="1" applyFill="1" applyBorder="1" applyAlignment="1">
      <alignment horizontal="center" vertical="center" wrapText="1"/>
    </xf>
    <xf numFmtId="0" fontId="3" fillId="7" borderId="7" xfId="2" applyFont="1" applyFill="1" applyBorder="1" applyAlignment="1">
      <alignment horizontal="center" vertical="center" wrapText="1"/>
    </xf>
    <xf numFmtId="0" fontId="3" fillId="7" borderId="22" xfId="4" applyFont="1" applyFill="1" applyBorder="1" applyAlignment="1">
      <alignment horizontal="center" vertical="center" wrapText="1"/>
    </xf>
    <xf numFmtId="0" fontId="3" fillId="7" borderId="4" xfId="4" applyFont="1" applyFill="1" applyBorder="1" applyAlignment="1">
      <alignment horizontal="center" vertical="center" wrapText="1"/>
    </xf>
    <xf numFmtId="0" fontId="3" fillId="7" borderId="23" xfId="4" applyFont="1" applyFill="1" applyBorder="1" applyAlignment="1">
      <alignment horizontal="center" vertical="center" wrapText="1"/>
    </xf>
    <xf numFmtId="0" fontId="3" fillId="3" borderId="22" xfId="4" applyFont="1" applyFill="1" applyBorder="1" applyAlignment="1">
      <alignment horizontal="center" vertical="center" wrapText="1"/>
    </xf>
    <xf numFmtId="0" fontId="3" fillId="3" borderId="4" xfId="4" applyFont="1" applyFill="1" applyBorder="1" applyAlignment="1">
      <alignment horizontal="center" vertical="center" wrapText="1"/>
    </xf>
    <xf numFmtId="0" fontId="3" fillId="3" borderId="23" xfId="4" applyFont="1" applyFill="1" applyBorder="1" applyAlignment="1">
      <alignment horizontal="center" vertical="center" wrapText="1"/>
    </xf>
    <xf numFmtId="0" fontId="3" fillId="7" borderId="22" xfId="4" applyFont="1" applyFill="1" applyBorder="1" applyAlignment="1">
      <alignment horizontal="center" wrapText="1"/>
    </xf>
    <xf numFmtId="0" fontId="3" fillId="7" borderId="4" xfId="4" applyFont="1" applyFill="1" applyBorder="1" applyAlignment="1">
      <alignment horizontal="center" wrapText="1"/>
    </xf>
    <xf numFmtId="0" fontId="3" fillId="7" borderId="23" xfId="4" applyFont="1" applyFill="1" applyBorder="1" applyAlignment="1">
      <alignment horizontal="center" wrapText="1"/>
    </xf>
    <xf numFmtId="0" fontId="3" fillId="7" borderId="22" xfId="4" applyFont="1" applyFill="1" applyBorder="1" applyAlignment="1">
      <alignment horizontal="center" vertical="top" wrapText="1"/>
    </xf>
    <xf numFmtId="0" fontId="3" fillId="7" borderId="4" xfId="4" applyFont="1" applyFill="1" applyBorder="1" applyAlignment="1">
      <alignment horizontal="center" vertical="top" wrapText="1"/>
    </xf>
    <xf numFmtId="0" fontId="3" fillId="7" borderId="23" xfId="4" applyFont="1" applyFill="1" applyBorder="1" applyAlignment="1">
      <alignment horizontal="center" vertical="top" wrapText="1"/>
    </xf>
    <xf numFmtId="0" fontId="10" fillId="0" borderId="0" xfId="0" applyFont="1" applyAlignment="1">
      <alignment horizontal="center" wrapText="1"/>
    </xf>
    <xf numFmtId="0" fontId="3" fillId="7" borderId="5" xfId="2" applyFont="1" applyFill="1" applyBorder="1" applyAlignment="1">
      <alignment horizontal="center" vertical="center" wrapText="1"/>
    </xf>
    <xf numFmtId="0" fontId="3" fillId="7" borderId="6" xfId="2" applyFont="1" applyFill="1" applyBorder="1" applyAlignment="1">
      <alignment horizontal="center" vertical="center" wrapText="1"/>
    </xf>
    <xf numFmtId="0" fontId="0" fillId="0" borderId="0" xfId="0" applyAlignment="1">
      <alignment horizontal="center" wrapText="1"/>
    </xf>
    <xf numFmtId="0" fontId="3" fillId="7" borderId="10" xfId="4" applyFont="1" applyFill="1" applyBorder="1" applyAlignment="1">
      <alignment horizontal="center" vertical="center" wrapText="1"/>
    </xf>
    <xf numFmtId="0" fontId="3" fillId="7" borderId="8" xfId="4" applyFont="1" applyFill="1" applyBorder="1" applyAlignment="1">
      <alignment horizontal="center" wrapText="1"/>
    </xf>
    <xf numFmtId="0" fontId="3" fillId="7" borderId="15" xfId="4" applyFont="1" applyFill="1" applyBorder="1" applyAlignment="1">
      <alignment horizontal="center" wrapText="1"/>
    </xf>
    <xf numFmtId="0" fontId="3" fillId="7" borderId="7" xfId="4" applyFont="1" applyFill="1" applyBorder="1" applyAlignment="1">
      <alignment horizontal="center" wrapText="1"/>
    </xf>
    <xf numFmtId="0" fontId="3" fillId="7" borderId="22" xfId="2" applyFont="1" applyFill="1" applyBorder="1" applyAlignment="1">
      <alignment horizontal="center" vertical="center" wrapText="1"/>
    </xf>
    <xf numFmtId="0" fontId="3" fillId="7" borderId="4" xfId="2" applyFont="1" applyFill="1" applyBorder="1" applyAlignment="1">
      <alignment horizontal="center" vertical="center" wrapText="1"/>
    </xf>
    <xf numFmtId="0" fontId="3" fillId="7" borderId="23" xfId="2" applyFont="1" applyFill="1" applyBorder="1" applyAlignment="1">
      <alignment horizontal="center" vertical="center" wrapText="1"/>
    </xf>
    <xf numFmtId="0" fontId="3" fillId="7" borderId="1" xfId="4" applyFont="1" applyFill="1" applyBorder="1" applyAlignment="1">
      <alignment horizontal="center" vertical="center" wrapText="1"/>
    </xf>
    <xf numFmtId="0" fontId="3" fillId="7" borderId="2" xfId="4" applyFont="1" applyFill="1" applyBorder="1" applyAlignment="1">
      <alignment horizontal="center" vertical="center" wrapText="1"/>
    </xf>
    <xf numFmtId="0" fontId="3" fillId="7" borderId="20" xfId="4" applyFont="1" applyFill="1" applyBorder="1" applyAlignment="1">
      <alignment horizontal="center" vertical="center" wrapText="1"/>
    </xf>
    <xf numFmtId="0" fontId="3" fillId="7" borderId="22" xfId="2" applyFont="1" applyFill="1" applyBorder="1" applyAlignment="1">
      <alignment horizontal="center" wrapText="1"/>
    </xf>
    <xf numFmtId="0" fontId="3" fillId="7" borderId="4" xfId="2" applyFont="1" applyFill="1" applyBorder="1" applyAlignment="1">
      <alignment horizontal="center" wrapText="1"/>
    </xf>
    <xf numFmtId="0" fontId="3" fillId="7" borderId="23" xfId="2" applyFont="1" applyFill="1" applyBorder="1" applyAlignment="1">
      <alignment horizontal="center" wrapText="1"/>
    </xf>
    <xf numFmtId="0" fontId="3" fillId="7" borderId="8" xfId="0" applyFont="1" applyFill="1" applyBorder="1" applyAlignment="1">
      <alignment horizontal="center" vertical="top" wrapText="1"/>
    </xf>
    <xf numFmtId="0" fontId="3" fillId="7" borderId="15" xfId="0" applyFont="1" applyFill="1" applyBorder="1" applyAlignment="1">
      <alignment horizontal="center" vertical="top" wrapText="1"/>
    </xf>
    <xf numFmtId="0" fontId="3" fillId="7" borderId="7" xfId="0" applyFont="1" applyFill="1" applyBorder="1" applyAlignment="1">
      <alignment horizontal="center" vertical="top" wrapText="1"/>
    </xf>
    <xf numFmtId="0" fontId="0" fillId="0" borderId="0" xfId="0" applyAlignment="1">
      <alignment horizontal="center"/>
    </xf>
    <xf numFmtId="0" fontId="7" fillId="5" borderId="0" xfId="0" applyFont="1" applyFill="1" applyAlignment="1">
      <alignment horizontal="center" vertical="center" wrapText="1"/>
    </xf>
    <xf numFmtId="0" fontId="3" fillId="7" borderId="8" xfId="0" applyFont="1" applyFill="1" applyBorder="1" applyAlignment="1">
      <alignment horizontal="center" wrapText="1"/>
    </xf>
    <xf numFmtId="0" fontId="3" fillId="7" borderId="15" xfId="0" applyFont="1" applyFill="1" applyBorder="1" applyAlignment="1">
      <alignment horizontal="center" wrapText="1"/>
    </xf>
    <xf numFmtId="0" fontId="3" fillId="7" borderId="7" xfId="0" applyFont="1" applyFill="1" applyBorder="1" applyAlignment="1">
      <alignment horizontal="center" wrapText="1"/>
    </xf>
    <xf numFmtId="0" fontId="3" fillId="7" borderId="10" xfId="0" applyFont="1" applyFill="1" applyBorder="1" applyAlignment="1">
      <alignment horizontal="center" wrapText="1"/>
    </xf>
    <xf numFmtId="0" fontId="3" fillId="7" borderId="10" xfId="0" applyFont="1" applyFill="1" applyBorder="1" applyAlignment="1">
      <alignment horizontal="center" vertical="center" wrapText="1"/>
    </xf>
  </cellXfs>
  <cellStyles count="9">
    <cellStyle name="Comma" xfId="1" builtinId="3"/>
    <cellStyle name="Comma 2" xfId="3" xr:uid="{37DD9B8A-CB74-4D3C-9D31-D0DACA0E295F}"/>
    <cellStyle name="Normal" xfId="0" builtinId="0"/>
    <cellStyle name="Normal 2" xfId="4" xr:uid="{A4EA321B-62A0-4E26-88F8-8867EC27ACDD}"/>
    <cellStyle name="Normal 4" xfId="8" xr:uid="{E260E89E-F8F5-48CC-872F-C020B5E72C1F}"/>
    <cellStyle name="Normal 5" xfId="6" xr:uid="{D77DD14D-0323-4F73-A91F-D1FABF9DBEED}"/>
    <cellStyle name="Normal 6 3 2" xfId="2" xr:uid="{EB41F236-AD25-462F-BA8E-7078A4827C02}"/>
    <cellStyle name="Percent" xfId="7" builtinId="5"/>
    <cellStyle name="Percent 2" xfId="5" xr:uid="{F3CEF970-7742-4084-A97F-B7DB975FAF2B}"/>
  </cellStyles>
  <dxfs count="473">
    <dxf>
      <font>
        <b/>
        <strike val="0"/>
        <outline val="0"/>
        <shadow val="0"/>
        <u val="none"/>
        <vertAlign val="baseline"/>
        <sz val="12"/>
        <color theme="1"/>
        <name val="Arial"/>
        <family val="2"/>
        <scheme val="none"/>
      </font>
      <numFmt numFmtId="13" formatCode="0%"/>
      <alignment horizontal="center" vertical="bottom" textRotation="0" wrapText="1" indent="0" justifyLastLine="0" shrinkToFit="0" readingOrder="0"/>
      <border diagonalUp="0" diagonalDown="0" outline="0">
        <left style="thin">
          <color indexed="64"/>
        </left>
        <right/>
        <top style="thin">
          <color indexed="64"/>
        </top>
        <bottom style="thin">
          <color indexed="64"/>
        </bottom>
      </border>
    </dxf>
    <dxf>
      <font>
        <strike val="0"/>
        <outline val="0"/>
        <shadow val="0"/>
        <u val="none"/>
        <vertAlign val="baseline"/>
        <sz val="12"/>
        <color theme="1"/>
        <name val="Arial"/>
        <family val="2"/>
        <scheme val="none"/>
      </font>
      <numFmt numFmtId="13" formatCode="0%"/>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family val="2"/>
        <scheme val="none"/>
      </font>
      <numFmt numFmtId="13" formatCode="0%"/>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family val="2"/>
        <scheme val="none"/>
      </font>
      <numFmt numFmtId="13" formatCode="0%"/>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family val="2"/>
        <scheme val="none"/>
      </font>
      <numFmt numFmtId="13" formatCode="0%"/>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family val="2"/>
        <scheme val="none"/>
      </font>
      <numFmt numFmtId="13" formatCode="0%"/>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family val="2"/>
        <scheme val="none"/>
      </font>
      <numFmt numFmtId="13" formatCode="0%"/>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family val="2"/>
        <scheme val="none"/>
      </font>
      <numFmt numFmtId="13" formatCode="0%"/>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family val="2"/>
        <scheme val="none"/>
      </font>
      <numFmt numFmtId="13" formatCode="0%"/>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family val="2"/>
        <scheme val="none"/>
      </font>
      <numFmt numFmtId="13" formatCode="0%"/>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family val="2"/>
        <scheme val="none"/>
      </font>
      <numFmt numFmtId="13" formatCode="0%"/>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family val="2"/>
        <scheme val="none"/>
      </font>
      <numFmt numFmtId="13" formatCode="0%"/>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family val="2"/>
        <scheme val="none"/>
      </font>
      <numFmt numFmtId="13" formatCode="0%"/>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family val="2"/>
        <scheme val="none"/>
      </font>
      <numFmt numFmtId="13" formatCode="0%"/>
      <alignment horizontal="center" vertical="bottom" textRotation="0" wrapText="1" indent="0" justifyLastLine="0" shrinkToFit="0" readingOrder="0"/>
      <border diagonalUp="0" diagonalDown="0" outline="0">
        <left/>
        <right style="thin">
          <color indexed="64"/>
        </right>
        <top style="thin">
          <color indexed="64"/>
        </top>
        <bottom style="thin">
          <color indexed="64"/>
        </bottom>
      </border>
    </dxf>
    <dxf>
      <font>
        <b val="0"/>
        <strike val="0"/>
        <outline val="0"/>
        <shadow val="0"/>
        <vertAlign val="baseline"/>
        <sz val="11"/>
        <color theme="1"/>
        <name val="Arial"/>
        <family val="2"/>
        <scheme val="none"/>
      </font>
      <alignment horizontal="left" vertical="bottom" textRotation="0" wrapText="1" indent="0" justifyLastLine="0" shrinkToFit="0" readingOrder="0"/>
      <border diagonalUp="0" diagonalDown="0" outline="0">
        <left/>
        <right style="thin">
          <color indexed="64"/>
        </right>
        <top style="thin">
          <color indexed="64"/>
        </top>
        <bottom style="thin">
          <color indexed="64"/>
        </bottom>
      </border>
    </dxf>
    <dxf>
      <font>
        <strike val="0"/>
        <outline val="0"/>
        <shadow val="0"/>
        <vertAlign val="baseline"/>
        <sz val="11"/>
        <color theme="1"/>
        <name val="Arial"/>
        <family val="2"/>
        <scheme val="none"/>
      </font>
      <alignment textRotation="0" wrapText="1" justifyLastLine="0" shrinkToFit="0" readingOrder="0"/>
    </dxf>
    <dxf>
      <font>
        <b/>
        <i val="0"/>
        <strike val="0"/>
        <condense val="0"/>
        <extend val="0"/>
        <outline val="0"/>
        <shadow val="0"/>
        <u val="none"/>
        <vertAlign val="baseline"/>
        <sz val="12"/>
        <color theme="0"/>
        <name val="Arial"/>
        <family val="2"/>
        <scheme val="none"/>
      </font>
      <alignment horizontal="left" vertical="center"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2"/>
        <color theme="1"/>
        <name val="Arial"/>
        <family val="2"/>
        <scheme val="none"/>
      </font>
      <numFmt numFmtId="3" formatCode="#,##0"/>
      <alignment horizontal="center" vertical="bottom" textRotation="0" wrapText="1" indent="0" justifyLastLine="0" shrinkToFit="0" readingOrder="0"/>
      <border diagonalUp="0" diagonalDown="0" outline="0">
        <left style="thin">
          <color indexed="64"/>
        </left>
        <right/>
        <top style="thin">
          <color indexed="64"/>
        </top>
        <bottom style="thin">
          <color indexed="64"/>
        </bottom>
      </border>
    </dxf>
    <dxf>
      <font>
        <strike val="0"/>
        <outline val="0"/>
        <shadow val="0"/>
        <u val="none"/>
        <vertAlign val="baseline"/>
        <sz val="12"/>
        <color theme="1"/>
        <name val="Arial"/>
        <family val="2"/>
        <scheme val="none"/>
      </font>
      <numFmt numFmtId="3" formatCode="#,##0"/>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family val="2"/>
        <scheme val="none"/>
      </font>
      <numFmt numFmtId="3" formatCode="#,##0"/>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family val="2"/>
        <scheme val="none"/>
      </font>
      <numFmt numFmtId="3" formatCode="#,##0"/>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family val="2"/>
        <scheme val="none"/>
      </font>
      <numFmt numFmtId="3" formatCode="#,##0"/>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family val="2"/>
        <scheme val="none"/>
      </font>
      <numFmt numFmtId="3" formatCode="#,##0"/>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family val="2"/>
        <scheme val="none"/>
      </font>
      <numFmt numFmtId="3" formatCode="#,##0"/>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family val="2"/>
        <scheme val="none"/>
      </font>
      <numFmt numFmtId="3" formatCode="#,##0"/>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family val="2"/>
        <scheme val="none"/>
      </font>
      <numFmt numFmtId="3" formatCode="#,##0"/>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family val="2"/>
        <scheme val="none"/>
      </font>
      <numFmt numFmtId="3" formatCode="#,##0"/>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family val="2"/>
        <scheme val="none"/>
      </font>
      <numFmt numFmtId="3" formatCode="#,##0"/>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family val="2"/>
        <scheme val="none"/>
      </font>
      <numFmt numFmtId="3" formatCode="#,##0"/>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family val="2"/>
        <scheme val="none"/>
      </font>
      <numFmt numFmtId="3" formatCode="#,##0"/>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2"/>
        <color theme="1"/>
        <name val="Arial"/>
        <family val="2"/>
        <scheme val="none"/>
      </font>
      <numFmt numFmtId="3" formatCode="#,##0"/>
      <alignment horizontal="center" vertical="bottom" textRotation="0" wrapText="1" indent="0" justifyLastLine="0" shrinkToFit="0" readingOrder="0"/>
      <border diagonalUp="0" diagonalDown="0" outline="0">
        <left/>
        <right style="thin">
          <color indexed="64"/>
        </right>
        <top style="thin">
          <color indexed="64"/>
        </top>
        <bottom style="thin">
          <color indexed="64"/>
        </bottom>
      </border>
    </dxf>
    <dxf>
      <font>
        <b val="0"/>
        <strike val="0"/>
        <outline val="0"/>
        <shadow val="0"/>
        <vertAlign val="baseline"/>
        <sz val="11"/>
        <color theme="1"/>
        <name val="Arial"/>
        <family val="2"/>
        <scheme val="none"/>
      </font>
      <alignment horizontal="center" vertical="bottom" textRotation="0" wrapText="1" indent="0" justifyLastLine="0" shrinkToFit="0" readingOrder="0"/>
      <border diagonalUp="0" diagonalDown="0" outline="0">
        <left/>
        <right style="thin">
          <color indexed="64"/>
        </right>
        <top style="thin">
          <color indexed="64"/>
        </top>
        <bottom style="thin">
          <color indexed="64"/>
        </bottom>
      </border>
    </dxf>
    <dxf>
      <font>
        <strike val="0"/>
        <outline val="0"/>
        <shadow val="0"/>
        <vertAlign val="baseline"/>
        <sz val="11"/>
        <color theme="1"/>
        <name val="Arial"/>
        <family val="2"/>
        <scheme val="none"/>
      </font>
      <alignment horizontal="center" vertical="bottom" textRotation="0" wrapText="1" indent="0" justifyLastLine="0" shrinkToFit="0" readingOrder="0"/>
    </dxf>
    <dxf>
      <font>
        <b/>
        <i val="0"/>
        <strike val="0"/>
        <condense val="0"/>
        <extend val="0"/>
        <outline val="0"/>
        <shadow val="0"/>
        <u val="none"/>
        <vertAlign val="baseline"/>
        <sz val="12"/>
        <color theme="0"/>
        <name val="Arial"/>
        <family val="2"/>
        <scheme val="none"/>
      </font>
      <alignment horizontal="left" vertical="center" textRotation="0" wrapText="1" indent="0" justifyLastLine="0" shrinkToFit="0" readingOrder="0"/>
      <border diagonalUp="0" diagonalDown="0" outline="0">
        <left style="thin">
          <color indexed="64"/>
        </left>
        <right style="thin">
          <color indexed="64"/>
        </right>
        <top/>
        <bottom/>
      </border>
    </dxf>
    <dxf>
      <font>
        <b/>
        <i val="0"/>
        <strike val="0"/>
        <condense val="0"/>
        <extend val="0"/>
        <outline val="0"/>
        <shadow val="0"/>
        <u val="none"/>
        <vertAlign val="baseline"/>
        <sz val="11"/>
        <color auto="1"/>
        <name val="Arial"/>
        <family val="2"/>
        <scheme val="none"/>
      </font>
      <numFmt numFmtId="13" formatCode="0%"/>
      <fill>
        <patternFill patternType="solid">
          <fgColor indexed="64"/>
          <bgColor rgb="FFFFFFCC"/>
        </patternFill>
      </fill>
      <alignment horizontal="center" vertical="center"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13" formatCode="0%"/>
      <alignment horizontal="center" vertical="center"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13" formatCode="0%"/>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border outline="0">
        <top style="thin">
          <color indexed="64"/>
        </top>
        <bottom style="medium">
          <color indexed="64"/>
        </bottom>
      </border>
    </dxf>
    <dxf>
      <font>
        <strike val="0"/>
        <outline val="0"/>
        <shadow val="0"/>
        <u val="none"/>
        <vertAlign val="baseline"/>
        <sz val="11"/>
        <color auto="1"/>
        <name val="Arial"/>
        <family val="2"/>
        <scheme val="none"/>
      </font>
      <alignment vertical="center" textRotation="0" wrapText="1" indent="0" justifyLastLine="0" shrinkToFit="0" readingOrder="0"/>
    </dxf>
    <dxf>
      <font>
        <b/>
        <i val="0"/>
        <strike val="0"/>
        <condense val="0"/>
        <extend val="0"/>
        <outline val="0"/>
        <shadow val="0"/>
        <u val="none"/>
        <vertAlign val="baseline"/>
        <sz val="12"/>
        <color theme="0"/>
        <name val="Arial"/>
        <family val="2"/>
        <scheme val="none"/>
      </font>
      <fill>
        <patternFill patternType="solid">
          <fgColor indexed="64"/>
          <bgColor rgb="FF41598F"/>
        </patternFill>
      </fill>
      <alignment horizontal="center" vertical="bottom" textRotation="0" wrapText="1" indent="0" justifyLastLine="0" shrinkToFit="0" readingOrder="0"/>
      <border diagonalUp="0" diagonalDown="0" outline="0">
        <left style="thin">
          <color indexed="64"/>
        </left>
        <right style="thin">
          <color indexed="64"/>
        </right>
        <top/>
        <bottom/>
      </border>
    </dxf>
    <dxf>
      <font>
        <b/>
        <i val="0"/>
        <strike val="0"/>
        <condense val="0"/>
        <extend val="0"/>
        <outline val="0"/>
        <shadow val="0"/>
        <u val="none"/>
        <vertAlign val="baseline"/>
        <sz val="11"/>
        <color auto="1"/>
        <name val="Arial"/>
        <family val="2"/>
        <scheme val="none"/>
      </font>
      <numFmt numFmtId="3" formatCode="#,##0"/>
      <fill>
        <patternFill patternType="solid">
          <fgColor indexed="64"/>
          <bgColor rgb="FFFFFFCC"/>
        </patternFill>
      </fill>
      <alignment horizontal="center" vertical="center"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3" formatCode="#,##0"/>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3" formatCode="#,##0"/>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font>
        <b val="0"/>
        <strike val="0"/>
        <outline val="0"/>
        <shadow val="0"/>
        <vertAlign val="baseline"/>
        <sz val="11"/>
        <name val="Arial"/>
        <family val="2"/>
        <scheme val="none"/>
      </font>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border outline="0">
        <right style="medium">
          <color indexed="64"/>
        </right>
        <bottom style="medium">
          <color indexed="64"/>
        </bottom>
      </border>
    </dxf>
    <dxf>
      <font>
        <strike val="0"/>
        <outline val="0"/>
        <shadow val="0"/>
        <vertAlign val="baseline"/>
        <sz val="11"/>
        <name val="Arial"/>
        <family val="2"/>
        <scheme val="none"/>
      </font>
      <alignment vertical="center" textRotation="0" wrapText="1" indent="0" justifyLastLine="0" shrinkToFit="0" readingOrder="0"/>
    </dxf>
    <dxf>
      <font>
        <b/>
        <strike val="0"/>
        <outline val="0"/>
        <shadow val="0"/>
        <u val="none"/>
        <vertAlign val="baseline"/>
        <sz val="12"/>
        <color theme="0"/>
        <name val="Arial"/>
        <family val="2"/>
        <scheme val="none"/>
      </font>
      <fill>
        <patternFill patternType="solid">
          <fgColor indexed="64"/>
          <bgColor rgb="FF41598F"/>
        </patternFill>
      </fill>
      <alignment horizontal="center" vertical="bottom" textRotation="0" wrapText="1" indent="0" justifyLastLine="0" shrinkToFit="0" readingOrder="0"/>
      <border diagonalUp="0" diagonalDown="0" outline="0">
        <left style="thin">
          <color indexed="64"/>
        </left>
        <right style="thin">
          <color indexed="64"/>
        </right>
        <top/>
        <bottom/>
      </border>
    </dxf>
    <dxf>
      <font>
        <b/>
        <strike val="0"/>
        <outline val="0"/>
        <shadow val="0"/>
        <vertAlign val="baseline"/>
        <sz val="11"/>
        <color theme="1"/>
        <name val="Arial"/>
        <family val="2"/>
        <scheme val="none"/>
      </font>
      <numFmt numFmtId="13" formatCode="0%"/>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1"/>
        <color theme="1"/>
        <name val="Arial"/>
        <family val="2"/>
        <scheme val="none"/>
      </font>
      <numFmt numFmtId="13" formatCode="0%"/>
      <alignment horizontal="center" vertical="center" textRotation="0" wrapText="1" indent="0" justifyLastLine="0" shrinkToFit="0" readingOrder="0"/>
      <border diagonalUp="0" diagonalDown="0" outline="0">
        <left style="thin">
          <color indexed="64"/>
        </left>
        <right/>
        <top style="thin">
          <color indexed="64"/>
        </top>
        <bottom style="thin">
          <color indexed="64"/>
        </bottom>
      </border>
    </dxf>
    <dxf>
      <font>
        <strike val="0"/>
        <outline val="0"/>
        <shadow val="0"/>
        <vertAlign val="baseline"/>
        <sz val="11"/>
        <color theme="1"/>
        <name val="Arial"/>
        <family val="2"/>
        <scheme val="none"/>
      </font>
      <numFmt numFmtId="13" formatCode="0%"/>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1"/>
        <color theme="1"/>
        <name val="Arial"/>
        <family val="2"/>
        <scheme val="none"/>
      </font>
      <numFmt numFmtId="13" formatCode="0%"/>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1"/>
        <color theme="1"/>
        <name val="Arial"/>
        <family val="2"/>
        <scheme val="none"/>
      </font>
      <numFmt numFmtId="13" formatCode="0%"/>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1"/>
        <color theme="1"/>
        <name val="Arial"/>
        <family val="2"/>
        <scheme val="none"/>
      </font>
      <numFmt numFmtId="13" formatCode="0%"/>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1"/>
        <color theme="1"/>
        <name val="Arial"/>
        <family val="2"/>
        <scheme val="none"/>
      </font>
      <numFmt numFmtId="13" formatCode="0%"/>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1"/>
        <color theme="1"/>
        <name val="Arial"/>
        <family val="2"/>
        <scheme val="none"/>
      </font>
      <numFmt numFmtId="13" formatCode="0%"/>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font>
        <b val="0"/>
        <strike val="0"/>
        <outline val="0"/>
        <shadow val="0"/>
        <vertAlign val="baseline"/>
        <sz val="11"/>
        <color theme="1"/>
        <name val="Arial"/>
        <family val="2"/>
        <scheme val="none"/>
      </font>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border outline="0">
        <left style="thin">
          <color indexed="64"/>
        </left>
        <right style="thin">
          <color indexed="64"/>
        </right>
      </border>
    </dxf>
    <dxf>
      <font>
        <strike val="0"/>
        <outline val="0"/>
        <shadow val="0"/>
        <vertAlign val="baseline"/>
        <sz val="11"/>
        <color theme="1"/>
        <name val="Arial"/>
        <family val="2"/>
        <scheme val="none"/>
      </font>
      <alignment vertical="center" textRotation="0" wrapText="1" indent="0" justifyLastLine="0" shrinkToFit="0" readingOrder="0"/>
    </dxf>
    <dxf>
      <font>
        <b/>
        <i val="0"/>
        <strike val="0"/>
        <condense val="0"/>
        <extend val="0"/>
        <outline val="0"/>
        <shadow val="0"/>
        <u val="none"/>
        <vertAlign val="baseline"/>
        <sz val="12"/>
        <color theme="0"/>
        <name val="Arial"/>
        <family val="2"/>
        <scheme val="none"/>
      </font>
      <fill>
        <patternFill patternType="solid">
          <fgColor indexed="64"/>
          <bgColor rgb="FF41598F"/>
        </patternFill>
      </fill>
      <alignment horizontal="center" vertical="bottom" textRotation="0" wrapText="1" indent="0" justifyLastLine="0" shrinkToFit="0" readingOrder="0"/>
      <border diagonalUp="0" diagonalDown="0" outline="0">
        <left style="thin">
          <color indexed="64"/>
        </left>
        <right style="thin">
          <color indexed="64"/>
        </right>
        <top/>
        <bottom/>
      </border>
    </dxf>
    <dxf>
      <font>
        <b/>
        <strike val="0"/>
        <outline val="0"/>
        <shadow val="0"/>
        <vertAlign val="baseline"/>
        <sz val="11"/>
        <color theme="1"/>
        <name val="Arial"/>
        <family val="2"/>
        <scheme val="none"/>
      </font>
      <numFmt numFmtId="13" formatCode="0%"/>
      <alignment horizontal="center" vertical="center" textRotation="0" wrapText="1" indent="0" justifyLastLine="0" shrinkToFit="0" readingOrder="0"/>
      <border diagonalUp="0" diagonalDown="0" outline="0">
        <left style="thin">
          <color indexed="64"/>
        </left>
        <right/>
        <top style="thin">
          <color indexed="64"/>
        </top>
        <bottom style="thin">
          <color indexed="64"/>
        </bottom>
      </border>
    </dxf>
    <dxf>
      <font>
        <strike val="0"/>
        <outline val="0"/>
        <shadow val="0"/>
        <vertAlign val="baseline"/>
        <sz val="11"/>
        <color theme="1"/>
        <name val="Arial"/>
        <family val="2"/>
        <scheme val="none"/>
      </font>
      <numFmt numFmtId="13" formatCode="0%"/>
      <alignment horizontal="center" vertical="center" textRotation="0" wrapText="1" indent="0" justifyLastLine="0" shrinkToFit="0" readingOrder="0"/>
      <border diagonalUp="0" diagonalDown="0" outline="0">
        <left style="thin">
          <color indexed="64"/>
        </left>
        <right/>
        <top style="thin">
          <color indexed="64"/>
        </top>
        <bottom style="thin">
          <color indexed="64"/>
        </bottom>
      </border>
    </dxf>
    <dxf>
      <font>
        <strike val="0"/>
        <outline val="0"/>
        <shadow val="0"/>
        <vertAlign val="baseline"/>
        <sz val="11"/>
        <color theme="1"/>
        <name val="Arial"/>
        <family val="2"/>
        <scheme val="none"/>
      </font>
      <numFmt numFmtId="13" formatCode="0%"/>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1"/>
        <color theme="1"/>
        <name val="Arial"/>
        <family val="2"/>
        <scheme val="none"/>
      </font>
      <numFmt numFmtId="13" formatCode="0%"/>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font>
        <b val="0"/>
        <strike val="0"/>
        <outline val="0"/>
        <shadow val="0"/>
        <vertAlign val="baseline"/>
        <sz val="11"/>
        <color theme="1"/>
        <name val="Arial"/>
        <family val="2"/>
        <scheme val="none"/>
      </font>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1"/>
        <color theme="1"/>
        <name val="Arial"/>
        <family val="2"/>
        <scheme val="none"/>
      </font>
      <alignment vertical="center" textRotation="0" wrapText="1" indent="0" justifyLastLine="0" shrinkToFit="0" readingOrder="0"/>
    </dxf>
    <dxf>
      <font>
        <strike val="0"/>
        <outline val="0"/>
        <shadow val="0"/>
        <u val="none"/>
        <vertAlign val="baseline"/>
        <sz val="12"/>
        <color theme="0"/>
        <name val="Arial"/>
        <family val="2"/>
        <scheme val="none"/>
      </font>
      <alignment textRotation="0" wrapText="1" justifyLastLine="0" shrinkToFit="0" readingOrder="0"/>
      <border diagonalUp="0" diagonalDown="0" outline="0">
        <left style="thin">
          <color indexed="64"/>
        </left>
        <right style="thin">
          <color indexed="64"/>
        </right>
        <top/>
        <bottom/>
      </border>
    </dxf>
    <dxf>
      <font>
        <b/>
        <strike val="0"/>
        <outline val="0"/>
        <shadow val="0"/>
        <vertAlign val="baseline"/>
        <sz val="11"/>
        <color theme="1"/>
        <name val="Arial"/>
        <family val="2"/>
        <scheme val="none"/>
      </font>
      <numFmt numFmtId="3" formatCode="#,##0"/>
      <alignment horizontal="center" vertical="center" textRotation="0" wrapText="1" indent="0" justifyLastLine="0" shrinkToFit="0" readingOrder="0"/>
      <border diagonalUp="0" diagonalDown="0" outline="0">
        <left style="thin">
          <color indexed="64"/>
        </left>
        <right/>
        <top style="thin">
          <color indexed="64"/>
        </top>
        <bottom style="thin">
          <color indexed="64"/>
        </bottom>
      </border>
    </dxf>
    <dxf>
      <font>
        <strike val="0"/>
        <outline val="0"/>
        <shadow val="0"/>
        <vertAlign val="baseline"/>
        <sz val="11"/>
        <color theme="1"/>
        <name val="Arial"/>
        <family val="2"/>
        <scheme val="none"/>
      </font>
      <numFmt numFmtId="3" formatCode="#,##0"/>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1"/>
        <color theme="1"/>
        <name val="Arial"/>
        <family val="2"/>
        <scheme val="none"/>
      </font>
      <numFmt numFmtId="3" formatCode="#,##0"/>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1"/>
        <color theme="1"/>
        <name val="Arial"/>
        <family val="2"/>
        <scheme val="none"/>
      </font>
      <numFmt numFmtId="3" formatCode="#,##0"/>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dxf>
    <dxf>
      <font>
        <b val="0"/>
        <strike val="0"/>
        <outline val="0"/>
        <shadow val="0"/>
        <vertAlign val="baseline"/>
        <sz val="11"/>
        <color theme="1"/>
        <name val="Arial"/>
        <family val="2"/>
        <scheme val="none"/>
      </font>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vertAlign val="baseline"/>
        <sz val="11"/>
        <color theme="1"/>
        <name val="Arial"/>
        <family val="2"/>
        <scheme val="none"/>
      </font>
      <alignment vertical="center" textRotation="0" wrapText="1" indent="0" justifyLastLine="0" shrinkToFit="0" readingOrder="0"/>
    </dxf>
    <dxf>
      <font>
        <b/>
        <strike val="0"/>
        <outline val="0"/>
        <shadow val="0"/>
        <u val="none"/>
        <vertAlign val="baseline"/>
        <sz val="12"/>
        <color theme="0"/>
        <name val="Arial"/>
        <family val="2"/>
        <scheme val="none"/>
      </font>
      <fill>
        <patternFill>
          <fgColor indexed="64"/>
          <bgColor rgb="FF41598F"/>
        </patternFill>
      </fill>
      <alignment textRotation="0" wrapText="1" justifyLastLine="0" shrinkToFit="0" readingOrder="0"/>
      <border diagonalUp="0" diagonalDown="0" outline="0">
        <left style="thin">
          <color indexed="64"/>
        </left>
        <right style="thin">
          <color indexed="64"/>
        </right>
        <top/>
        <bottom/>
      </border>
    </dxf>
    <dxf>
      <font>
        <b/>
        <i val="0"/>
        <strike val="0"/>
        <condense val="0"/>
        <extend val="0"/>
        <outline val="0"/>
        <shadow val="0"/>
        <u val="none"/>
        <vertAlign val="baseline"/>
        <sz val="12"/>
        <color auto="1"/>
        <name val="Arial"/>
        <family val="2"/>
        <scheme val="none"/>
      </font>
      <numFmt numFmtId="13" formatCode="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protection locked="1" hidden="0"/>
    </dxf>
    <dxf>
      <font>
        <b val="0"/>
        <i val="0"/>
        <strike val="0"/>
        <condense val="0"/>
        <extend val="0"/>
        <outline val="0"/>
        <shadow val="0"/>
        <u val="none"/>
        <vertAlign val="baseline"/>
        <sz val="12"/>
        <color auto="1"/>
        <name val="Arial"/>
        <family val="2"/>
        <scheme val="none"/>
      </font>
      <numFmt numFmtId="13" formatCode="0%"/>
      <fill>
        <patternFill patternType="none">
          <fgColor indexed="64"/>
          <bgColor indexed="65"/>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2"/>
        <color auto="1"/>
        <name val="Arial"/>
        <family val="2"/>
        <scheme val="none"/>
      </font>
      <numFmt numFmtId="13" formatCode="0%"/>
      <fill>
        <patternFill patternType="none">
          <fgColor indexed="64"/>
          <bgColor indexed="65"/>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2"/>
        <color auto="1"/>
        <name val="Arial"/>
        <family val="2"/>
        <scheme val="none"/>
      </font>
      <numFmt numFmtId="13" formatCode="0%"/>
      <fill>
        <patternFill patternType="none">
          <fgColor indexed="64"/>
          <bgColor indexed="65"/>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2"/>
        <color auto="1"/>
        <name val="Arial"/>
        <family val="2"/>
        <scheme val="none"/>
      </font>
      <numFmt numFmtId="13" formatCode="0%"/>
      <fill>
        <patternFill patternType="none">
          <fgColor indexed="64"/>
          <bgColor indexed="65"/>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2"/>
        <color auto="1"/>
        <name val="Arial"/>
        <family val="2"/>
        <scheme val="none"/>
      </font>
      <numFmt numFmtId="13" formatCode="0%"/>
      <fill>
        <patternFill patternType="none">
          <fgColor indexed="64"/>
          <bgColor indexed="65"/>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2"/>
        <color auto="1"/>
        <name val="Arial"/>
        <family val="2"/>
        <scheme val="none"/>
      </font>
      <numFmt numFmtId="13" formatCode="0%"/>
      <fill>
        <patternFill patternType="none">
          <fgColor indexed="64"/>
          <bgColor indexed="65"/>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2"/>
        <color auto="1"/>
        <name val="Arial"/>
        <family val="2"/>
        <scheme val="none"/>
      </font>
      <numFmt numFmtId="13" formatCode="0%"/>
      <fill>
        <patternFill patternType="none">
          <fgColor indexed="64"/>
          <bgColor indexed="65"/>
        </patternFill>
      </fill>
      <alignment horizontal="center" vertical="bottom"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2"/>
        <color auto="1"/>
        <name val="Arial"/>
        <family val="2"/>
        <scheme val="none"/>
      </font>
      <alignment horizontal="left" vertical="bottom" textRotation="0" wrapText="1"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right" vertical="center" textRotation="0" wrapText="0" indent="0" justifyLastLine="0" shrinkToFit="0" readingOrder="0"/>
      <protection locked="1" hidden="0"/>
    </dxf>
    <dxf>
      <font>
        <b/>
        <i val="0"/>
        <strike val="0"/>
        <condense val="0"/>
        <extend val="0"/>
        <outline val="0"/>
        <shadow val="0"/>
        <u val="none"/>
        <vertAlign val="baseline"/>
        <sz val="12"/>
        <color theme="0"/>
        <name val="Arial"/>
        <family val="2"/>
        <scheme val="none"/>
      </font>
      <fill>
        <patternFill patternType="solid">
          <fgColor indexed="64"/>
          <bgColor rgb="FF41598F"/>
        </patternFill>
      </fill>
      <alignment horizontal="center" vertical="bottom" textRotation="0" wrapText="1" indent="0" justifyLastLine="0" shrinkToFit="0" readingOrder="0"/>
      <border diagonalUp="0" diagonalDown="0" outline="0">
        <left style="thin">
          <color indexed="64"/>
        </left>
        <right style="thin">
          <color indexed="64"/>
        </right>
        <top/>
        <bottom/>
      </border>
    </dxf>
    <dxf>
      <font>
        <b/>
        <i val="0"/>
        <strike val="0"/>
        <condense val="0"/>
        <extend val="0"/>
        <outline val="0"/>
        <shadow val="0"/>
        <u val="none"/>
        <vertAlign val="baseline"/>
        <sz val="12"/>
        <color auto="1"/>
        <name val="Arial"/>
        <family val="2"/>
        <scheme val="none"/>
      </font>
      <numFmt numFmtId="3" formatCode="#,##0"/>
      <fill>
        <patternFill patternType="none">
          <fgColor indexed="64"/>
          <bgColor auto="1"/>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protection locked="1" hidden="0"/>
    </dxf>
    <dxf>
      <font>
        <b val="0"/>
        <i val="0"/>
        <strike val="0"/>
        <condense val="0"/>
        <extend val="0"/>
        <outline val="0"/>
        <shadow val="0"/>
        <u val="none"/>
        <vertAlign val="baseline"/>
        <sz val="12"/>
        <color auto="1"/>
        <name val="Arial"/>
        <family val="2"/>
        <scheme val="none"/>
      </font>
      <numFmt numFmtId="3" formatCode="#,##0"/>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2"/>
        <color auto="1"/>
        <name val="Arial"/>
        <family val="2"/>
        <scheme val="none"/>
      </font>
      <numFmt numFmtId="3" formatCode="#,##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2"/>
        <color auto="1"/>
        <name val="Arial"/>
        <family val="2"/>
        <scheme val="none"/>
      </font>
      <numFmt numFmtId="3" formatCode="#,##0"/>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2"/>
        <color auto="1"/>
        <name val="Arial"/>
        <family val="2"/>
        <scheme val="none"/>
      </font>
      <alignment horizontal="general" vertical="bottom" textRotation="0" wrapText="1" indent="0" justifyLastLine="0" shrinkToFit="0" readingOrder="0"/>
      <border diagonalUp="0" diagonalDown="0" outline="0">
        <left/>
        <right style="thin">
          <color indexed="64"/>
        </right>
        <top style="thin">
          <color indexed="64"/>
        </top>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2"/>
        <color auto="1"/>
        <name val="Arial"/>
        <family val="2"/>
        <scheme val="none"/>
      </font>
    </dxf>
    <dxf>
      <font>
        <b/>
        <i val="0"/>
        <strike val="0"/>
        <condense val="0"/>
        <extend val="0"/>
        <outline val="0"/>
        <shadow val="0"/>
        <u val="none"/>
        <vertAlign val="baseline"/>
        <sz val="12"/>
        <color theme="0"/>
        <name val="Arial"/>
        <family val="2"/>
        <scheme val="none"/>
      </font>
      <fill>
        <patternFill patternType="solid">
          <fgColor indexed="64"/>
          <bgColor rgb="FF41598F"/>
        </patternFill>
      </fill>
      <alignment horizontal="center" vertical="bottom" textRotation="0" wrapText="1" indent="0" justifyLastLine="0" shrinkToFit="0" readingOrder="0"/>
      <border diagonalUp="0" diagonalDown="0" outline="0">
        <left style="thin">
          <color indexed="64"/>
        </left>
        <right style="thin">
          <color indexed="64"/>
        </right>
        <top/>
        <bottom/>
      </border>
    </dxf>
    <dxf>
      <font>
        <b/>
        <i val="0"/>
        <strike val="0"/>
        <condense val="0"/>
        <extend val="0"/>
        <outline val="0"/>
        <shadow val="0"/>
        <u val="none"/>
        <vertAlign val="baseline"/>
        <sz val="12"/>
        <color auto="1"/>
        <name val="Arial"/>
        <family val="2"/>
        <scheme val="none"/>
      </font>
      <numFmt numFmtId="13" formatCode="0%"/>
      <fill>
        <patternFill patternType="solid">
          <fgColor indexed="64"/>
          <bgColor theme="4" tint="0.79998168889431442"/>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protection locked="1" hidden="0"/>
    </dxf>
    <dxf>
      <font>
        <b val="0"/>
        <i val="0"/>
        <strike val="0"/>
        <condense val="0"/>
        <extend val="0"/>
        <outline val="0"/>
        <shadow val="0"/>
        <u val="none"/>
        <vertAlign val="baseline"/>
        <sz val="12"/>
        <color auto="1"/>
        <name val="Arial"/>
        <family val="2"/>
        <scheme val="none"/>
      </font>
      <numFmt numFmtId="13" formatCode="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protection locked="1" hidden="0"/>
    </dxf>
    <dxf>
      <font>
        <b val="0"/>
        <i val="0"/>
        <strike val="0"/>
        <condense val="0"/>
        <extend val="0"/>
        <outline val="0"/>
        <shadow val="0"/>
        <u val="none"/>
        <vertAlign val="baseline"/>
        <sz val="12"/>
        <color auto="1"/>
        <name val="Arial"/>
        <family val="2"/>
        <scheme val="none"/>
      </font>
      <numFmt numFmtId="13" formatCode="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2"/>
        <color auto="1"/>
        <name val="Arial"/>
        <family val="2"/>
        <scheme val="none"/>
      </font>
      <numFmt numFmtId="13" formatCode="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2"/>
        <color auto="1"/>
        <name val="Arial"/>
        <family val="2"/>
        <scheme val="none"/>
      </font>
      <alignment horizontal="left" vertical="bottom" textRotation="0" wrapText="1" indent="0" justifyLastLine="0" shrinkToFit="0" readingOrder="0"/>
      <border diagonalUp="0" diagonalDown="0" outline="0">
        <left/>
        <right style="thin">
          <color indexed="64"/>
        </right>
        <top style="thin">
          <color indexed="64"/>
        </top>
        <bottom style="thin">
          <color indexed="64"/>
        </bottom>
      </border>
    </dxf>
    <dxf>
      <border outline="0">
        <left style="medium">
          <color indexed="64"/>
        </left>
        <right style="medium">
          <color indexed="64"/>
        </right>
        <top style="thin">
          <color indexed="64"/>
        </top>
        <bottom style="thin">
          <color indexed="64"/>
        </bottom>
      </border>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center" vertical="center" textRotation="0" wrapText="0" indent="0" justifyLastLine="0" shrinkToFit="0" readingOrder="0"/>
      <protection locked="1" hidden="0"/>
    </dxf>
    <dxf>
      <font>
        <b/>
        <i val="0"/>
        <strike val="0"/>
        <condense val="0"/>
        <extend val="0"/>
        <outline val="0"/>
        <shadow val="0"/>
        <u val="none"/>
        <vertAlign val="baseline"/>
        <sz val="12"/>
        <color theme="0"/>
        <name val="Arial"/>
        <family val="2"/>
        <scheme val="none"/>
      </font>
      <fill>
        <patternFill patternType="solid">
          <fgColor indexed="64"/>
          <bgColor rgb="FF41598F"/>
        </patternFill>
      </fill>
      <alignment horizontal="center" vertical="bottom" textRotation="0" wrapText="1" indent="0" justifyLastLine="0" shrinkToFit="0" readingOrder="0"/>
      <border diagonalUp="0" diagonalDown="0" outline="0">
        <left style="thin">
          <color indexed="64"/>
        </left>
        <right style="thin">
          <color indexed="64"/>
        </right>
        <top/>
        <bottom/>
      </border>
    </dxf>
    <dxf>
      <font>
        <b/>
        <i val="0"/>
        <strike val="0"/>
        <condense val="0"/>
        <extend val="0"/>
        <outline val="0"/>
        <shadow val="0"/>
        <u val="none"/>
        <vertAlign val="baseline"/>
        <sz val="12"/>
        <color auto="1"/>
        <name val="Arial"/>
        <family val="2"/>
        <scheme val="none"/>
      </font>
      <numFmt numFmtId="3" formatCode="#,##0"/>
      <fill>
        <patternFill patternType="solid">
          <fgColor indexed="64"/>
          <bgColor theme="0"/>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protection locked="1"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protection locked="1"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2"/>
        <color auto="1"/>
        <name val="Arial"/>
        <family val="2"/>
        <scheme val="none"/>
      </font>
      <numFmt numFmtId="3" formatCode="#,##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2"/>
        <color auto="1"/>
        <name val="Arial"/>
        <family val="2"/>
        <scheme val="none"/>
      </font>
      <alignment horizontal="left" vertical="bottom" textRotation="0" wrapText="1" indent="0" justifyLastLine="0" shrinkToFit="0" readingOrder="0"/>
      <border diagonalUp="0" diagonalDown="0" outline="0">
        <left/>
        <right style="thin">
          <color indexed="64"/>
        </right>
        <top style="thin">
          <color indexed="64"/>
        </top>
        <bottom style="thin">
          <color indexed="64"/>
        </bottom>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2"/>
        <color auto="1"/>
        <name val="Arial"/>
        <family val="2"/>
        <scheme val="none"/>
      </font>
      <fill>
        <patternFill patternType="none">
          <fgColor indexed="64"/>
          <bgColor indexed="65"/>
        </patternFill>
      </fill>
      <alignment horizontal="center" vertical="bottom" textRotation="0" wrapText="0" indent="0" justifyLastLine="0" shrinkToFit="0" readingOrder="0"/>
      <protection locked="1" hidden="0"/>
    </dxf>
    <dxf>
      <font>
        <b/>
        <i val="0"/>
        <strike val="0"/>
        <condense val="0"/>
        <extend val="0"/>
        <outline val="0"/>
        <shadow val="0"/>
        <u val="none"/>
        <vertAlign val="baseline"/>
        <sz val="12"/>
        <color theme="0"/>
        <name val="Arial"/>
        <family val="2"/>
        <scheme val="none"/>
      </font>
      <fill>
        <patternFill patternType="solid">
          <fgColor indexed="64"/>
          <bgColor rgb="FF41598F"/>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strike val="0"/>
        <outline val="0"/>
        <shadow val="0"/>
        <u val="none"/>
        <vertAlign val="baseline"/>
        <sz val="11"/>
        <color theme="1"/>
        <name val="Arial"/>
        <family val="2"/>
        <scheme val="none"/>
      </font>
      <border diagonalUp="0" diagonalDown="0" outline="0">
        <left style="thin">
          <color indexed="64"/>
        </left>
        <right/>
        <top style="thin">
          <color indexed="64"/>
        </top>
        <bottom style="thin">
          <color indexed="64"/>
        </bottom>
      </border>
    </dxf>
    <dxf>
      <font>
        <strike val="0"/>
        <outline val="0"/>
        <shadow val="0"/>
        <u val="none"/>
        <vertAlign val="baseline"/>
        <sz val="11"/>
        <color theme="1"/>
        <name val="Arial"/>
        <family val="2"/>
        <scheme val="none"/>
      </font>
      <border diagonalUp="0" diagonalDown="0" outline="0">
        <left style="thin">
          <color indexed="64"/>
        </left>
        <right/>
        <top style="thin">
          <color indexed="64"/>
        </top>
        <bottom style="thin">
          <color indexed="64"/>
        </bottom>
      </border>
    </dxf>
    <dxf>
      <font>
        <strike val="0"/>
        <outline val="0"/>
        <shadow val="0"/>
        <u val="none"/>
        <vertAlign val="baseline"/>
        <sz val="11"/>
        <color theme="1"/>
        <name val="Arial"/>
        <family val="2"/>
        <scheme val="none"/>
      </font>
      <alignment horizontal="left" vertical="bottom" textRotation="0" wrapText="1" indent="0" justifyLastLine="0" shrinkToFit="0" readingOrder="0"/>
      <border diagonalUp="0" diagonalDown="0" outline="0">
        <left/>
        <right style="thin">
          <color indexed="64"/>
        </right>
        <top style="thin">
          <color indexed="64"/>
        </top>
        <bottom style="thin">
          <color indexed="64"/>
        </bottom>
      </border>
    </dxf>
    <dxf>
      <border outline="0">
        <left style="medium">
          <color indexed="64"/>
        </left>
        <right style="medium">
          <color indexed="64"/>
        </right>
        <top style="medium">
          <color indexed="64"/>
        </top>
        <bottom style="medium">
          <color indexed="64"/>
        </bottom>
      </border>
    </dxf>
    <dxf>
      <font>
        <strike val="0"/>
        <outline val="0"/>
        <shadow val="0"/>
        <u val="none"/>
        <vertAlign val="baseline"/>
        <sz val="11"/>
        <color theme="1"/>
        <name val="Arial"/>
        <family val="2"/>
        <scheme val="none"/>
      </font>
    </dxf>
    <dxf>
      <font>
        <b/>
        <strike val="0"/>
        <outline val="0"/>
        <shadow val="0"/>
        <u val="none"/>
        <vertAlign val="baseline"/>
        <sz val="12"/>
        <color theme="0"/>
        <name val="Arial"/>
        <family val="2"/>
        <scheme val="none"/>
      </font>
      <fill>
        <patternFill patternType="solid">
          <fgColor indexed="64"/>
          <bgColor rgb="FF41598F"/>
        </patternFill>
      </fill>
      <alignment vertical="bottom" textRotation="0" indent="0" justifyLastLine="0" shrinkToFit="0" readingOrder="0"/>
      <border diagonalUp="0" diagonalDown="0" outline="0">
        <left style="thin">
          <color indexed="64"/>
        </left>
        <right style="thin">
          <color indexed="64"/>
        </right>
        <top/>
        <bottom/>
      </border>
    </dxf>
    <dxf>
      <font>
        <b/>
        <i val="0"/>
        <strike val="0"/>
        <condense val="0"/>
        <extend val="0"/>
        <outline val="0"/>
        <shadow val="0"/>
        <u val="none"/>
        <vertAlign val="baseline"/>
        <sz val="11"/>
        <color auto="1"/>
        <name val="Arial"/>
        <family val="2"/>
        <scheme val="none"/>
      </font>
      <numFmt numFmtId="13" formatCode="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protection locked="1" hidden="0"/>
    </dxf>
    <dxf>
      <font>
        <b val="0"/>
        <i val="0"/>
        <strike val="0"/>
        <condense val="0"/>
        <extend val="0"/>
        <outline val="0"/>
        <shadow val="0"/>
        <u val="none"/>
        <vertAlign val="baseline"/>
        <sz val="11"/>
        <color auto="1"/>
        <name val="Arial"/>
        <family val="2"/>
        <scheme val="none"/>
      </font>
      <numFmt numFmtId="5" formatCode="#,##0_);\(#,##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ont>
        <b val="0"/>
        <strike val="0"/>
        <outline val="0"/>
        <shadow val="0"/>
        <u val="none"/>
        <vertAlign val="baseline"/>
        <sz val="11"/>
        <color auto="1"/>
        <name val="Arial"/>
        <family val="2"/>
        <scheme val="none"/>
      </font>
      <alignment horizontal="left" vertical="bottom" textRotation="0" wrapText="1" indent="0" justifyLastLine="0" shrinkToFit="0" readingOrder="0"/>
      <border diagonalUp="0" diagonalDown="0" outline="0">
        <left/>
        <right style="thin">
          <color indexed="64"/>
        </right>
        <top style="thin">
          <color indexed="64"/>
        </top>
        <bottom style="thin">
          <color indexed="64"/>
        </bottom>
      </border>
    </dxf>
    <dxf>
      <border outline="0">
        <bottom style="medium">
          <color indexed="64"/>
        </bottom>
      </border>
    </dxf>
    <dxf>
      <border outline="0">
        <left style="medium">
          <color indexed="64"/>
        </left>
        <right style="medium">
          <color indexed="64"/>
        </right>
        <top style="medium">
          <color indexed="64"/>
        </top>
        <bottom style="medium">
          <color indexed="64"/>
        </bottom>
      </border>
    </dxf>
    <dxf>
      <font>
        <b val="0"/>
        <strike val="0"/>
        <outline val="0"/>
        <shadow val="0"/>
        <u val="none"/>
        <vertAlign val="baseline"/>
        <sz val="11"/>
        <color auto="1"/>
        <name val="Arial"/>
        <family val="2"/>
        <scheme val="none"/>
      </font>
    </dxf>
    <dxf>
      <font>
        <b val="0"/>
        <strike val="0"/>
        <outline val="0"/>
        <shadow val="0"/>
        <u val="none"/>
        <vertAlign val="baseline"/>
        <sz val="12"/>
        <color theme="0"/>
        <name val="Arial"/>
        <family val="2"/>
        <scheme val="none"/>
      </font>
      <fill>
        <patternFill patternType="solid">
          <fgColor indexed="64"/>
          <bgColor rgb="FF41598F"/>
        </patternFill>
      </fill>
      <alignment horizontal="center" vertical="bottom" textRotation="0" wrapText="1" indent="0" justifyLastLine="0" shrinkToFit="0" readingOrder="0"/>
      <border diagonalUp="0" diagonalDown="0" outline="0">
        <left style="thin">
          <color indexed="64"/>
        </left>
        <right style="thin">
          <color indexed="64"/>
        </right>
        <top/>
        <bottom/>
      </border>
    </dxf>
    <dxf>
      <font>
        <b/>
        <i val="0"/>
        <strike val="0"/>
        <condense val="0"/>
        <extend val="0"/>
        <outline val="0"/>
        <shadow val="0"/>
        <u val="none"/>
        <vertAlign val="baseline"/>
        <sz val="11"/>
        <color theme="1"/>
        <name val="Arial"/>
        <family val="2"/>
        <scheme val="none"/>
      </font>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5" formatCode="#,##0_);\(#,##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ont>
        <strike val="0"/>
        <outline val="0"/>
        <shadow val="0"/>
        <vertAlign val="baseline"/>
        <sz val="11"/>
      </font>
      <alignment horizontal="left" vertical="bottom" textRotation="0" wrapText="1" indent="0" justifyLastLine="0" shrinkToFit="0" readingOrder="0"/>
      <border outline="0">
        <right style="thin">
          <color indexed="64"/>
        </right>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vertAlign val="baseline"/>
        <sz val="11"/>
      </font>
    </dxf>
    <dxf>
      <font>
        <b/>
        <i val="0"/>
        <strike val="0"/>
        <condense val="0"/>
        <extend val="0"/>
        <outline val="0"/>
        <shadow val="0"/>
        <u val="none"/>
        <vertAlign val="baseline"/>
        <sz val="12"/>
        <color theme="0"/>
        <name val="Arial"/>
        <family val="2"/>
        <scheme val="none"/>
      </font>
      <fill>
        <patternFill patternType="solid">
          <fgColor indexed="64"/>
          <bgColor rgb="FF41598F"/>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i val="0"/>
        <strike val="0"/>
        <condense val="0"/>
        <extend val="0"/>
        <outline val="0"/>
        <shadow val="0"/>
        <u val="none"/>
        <vertAlign val="baseline"/>
        <sz val="11"/>
        <color theme="1"/>
        <name val="Arial"/>
        <family val="2"/>
        <scheme val="none"/>
      </font>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5" formatCode="#,##0_);\(#,##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rgb="FF000000"/>
        <name val="Arial"/>
        <family val="2"/>
        <scheme val="none"/>
      </font>
      <alignment horizontal="left" vertical="bottom" textRotation="0" wrapText="1" indent="0" justifyLastLine="0" shrinkToFit="0" readingOrder="0"/>
      <border diagonalUp="0" diagonalDown="0" outline="0">
        <left/>
        <right style="thin">
          <color indexed="64"/>
        </right>
        <top style="thin">
          <color indexed="64"/>
        </top>
        <bottom style="thin">
          <color indexed="64"/>
        </bottom>
      </border>
    </dxf>
    <dxf>
      <border outline="0">
        <left style="medium">
          <color indexed="64"/>
        </left>
        <right style="medium">
          <color indexed="64"/>
        </right>
        <top style="medium">
          <color indexed="64"/>
        </top>
        <bottom style="medium">
          <color indexed="64"/>
        </bottom>
      </border>
    </dxf>
    <dxf>
      <font>
        <strike val="0"/>
        <outline val="0"/>
        <shadow val="0"/>
        <u val="none"/>
        <vertAlign val="baseline"/>
        <sz val="11"/>
        <name val="Arial"/>
        <family val="2"/>
        <scheme val="none"/>
      </font>
    </dxf>
    <dxf>
      <font>
        <b/>
        <strike val="0"/>
        <outline val="0"/>
        <shadow val="0"/>
        <u val="none"/>
        <vertAlign val="baseline"/>
        <sz val="12"/>
        <color theme="0"/>
        <name val="Arial "/>
        <scheme val="none"/>
      </font>
      <fill>
        <patternFill patternType="solid">
          <fgColor indexed="64"/>
          <bgColor rgb="FF41598F"/>
        </patternFill>
      </fill>
      <border diagonalUp="0" diagonalDown="0" outline="0">
        <left style="thin">
          <color indexed="64"/>
        </left>
        <right style="thin">
          <color indexed="64"/>
        </right>
        <top/>
        <bottom/>
      </border>
    </dxf>
    <dxf>
      <font>
        <b/>
        <i val="0"/>
        <strike val="0"/>
        <condense val="0"/>
        <extend val="0"/>
        <outline val="0"/>
        <shadow val="0"/>
        <u val="none"/>
        <vertAlign val="baseline"/>
        <sz val="11"/>
        <color theme="1"/>
        <name val="Arial"/>
        <family val="2"/>
        <scheme val="none"/>
      </font>
      <numFmt numFmtId="13" formatCode="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5" formatCode="#,##0_);\(#,##0\)"/>
      <fill>
        <patternFill patternType="none">
          <fgColor indexed="64"/>
          <bgColor auto="1"/>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theme="1"/>
        <name val="Arial"/>
        <family val="2"/>
        <scheme val="none"/>
      </font>
      <alignment horizontal="left" vertical="bottom" textRotation="0" wrapText="1" indent="0" justifyLastLine="0" shrinkToFit="0" readingOrder="0"/>
      <border diagonalUp="0" diagonalDown="0" outline="0">
        <left/>
        <right style="thin">
          <color indexed="64"/>
        </right>
        <top style="thin">
          <color indexed="64"/>
        </top>
        <bottom style="thin">
          <color indexed="64"/>
        </bottom>
      </border>
    </dxf>
    <dxf>
      <border outline="0">
        <bottom style="medium">
          <color indexed="64"/>
        </bottom>
      </border>
    </dxf>
    <dxf>
      <border outline="0">
        <left style="medium">
          <color indexed="64"/>
        </left>
        <right style="medium">
          <color indexed="64"/>
        </right>
        <top style="medium">
          <color indexed="64"/>
        </top>
        <bottom style="medium">
          <color indexed="64"/>
        </bottom>
      </border>
    </dxf>
    <dxf>
      <font>
        <strike val="0"/>
        <outline val="0"/>
        <shadow val="0"/>
        <u val="none"/>
        <vertAlign val="baseline"/>
        <sz val="11"/>
        <name val="Arial"/>
        <family val="2"/>
        <scheme val="none"/>
      </font>
    </dxf>
    <dxf>
      <font>
        <b/>
        <strike val="0"/>
        <outline val="0"/>
        <shadow val="0"/>
        <u val="none"/>
        <vertAlign val="baseline"/>
        <sz val="12"/>
        <color theme="0"/>
        <name val="Arial"/>
        <family val="2"/>
        <scheme val="none"/>
      </font>
      <fill>
        <patternFill patternType="solid">
          <fgColor indexed="64"/>
          <bgColor rgb="FF41598F"/>
        </patternFill>
      </fill>
      <border diagonalUp="0" diagonalDown="0" outline="0">
        <left style="thin">
          <color indexed="64"/>
        </left>
        <right style="thin">
          <color indexed="64"/>
        </right>
        <top/>
        <bottom/>
      </border>
    </dxf>
    <dxf>
      <font>
        <b/>
        <i val="0"/>
        <strike val="0"/>
        <condense val="0"/>
        <extend val="0"/>
        <outline val="0"/>
        <shadow val="0"/>
        <u val="none"/>
        <vertAlign val="baseline"/>
        <sz val="11"/>
        <color theme="1"/>
        <name val="Arial"/>
        <family val="2"/>
        <scheme val="none"/>
      </font>
      <numFmt numFmtId="13" formatCode="0%"/>
      <fill>
        <patternFill patternType="solid">
          <fgColor indexed="64"/>
          <bgColor theme="4" tint="0.79998168889431442"/>
        </patternFill>
      </fill>
      <alignment horizontal="center" vertical="center"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auto="1"/>
        <name val="Arial"/>
        <family val="2"/>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top style="thin">
          <color indexed="64"/>
        </top>
        <bottom style="thin">
          <color indexed="64"/>
        </bottom>
      </border>
      <protection locked="1" hidden="0"/>
    </dxf>
    <dxf>
      <font>
        <b val="0"/>
        <i val="0"/>
        <strike val="0"/>
        <condense val="0"/>
        <extend val="0"/>
        <outline val="0"/>
        <shadow val="0"/>
        <u val="none"/>
        <vertAlign val="baseline"/>
        <sz val="11"/>
        <color auto="1"/>
        <name val="Arial"/>
        <family val="2"/>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auto="1"/>
        <name val="Arial"/>
        <family val="2"/>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auto="1"/>
        <name val="Arial"/>
        <family val="2"/>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auto="1"/>
        <name val="Arial"/>
        <family val="2"/>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auto="1"/>
        <name val="Arial"/>
        <family val="2"/>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auto="1"/>
        <name val="Arial"/>
        <family val="2"/>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auto="1"/>
        <name val="Arial"/>
        <family val="2"/>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auto="1"/>
        <name val="Arial"/>
        <family val="2"/>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auto="1"/>
        <name val="Arial"/>
        <family val="2"/>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auto="1"/>
        <name val="Arial"/>
        <family val="2"/>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auto="1"/>
        <name val="Arial"/>
        <family val="2"/>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auto="1"/>
        <name val="Arial"/>
        <family val="2"/>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auto="1"/>
        <name val="Arial"/>
        <family val="2"/>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auto="1"/>
        <name val="Arial"/>
        <family val="2"/>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auto="1"/>
        <name val="Arial"/>
        <family val="2"/>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auto="1"/>
        <name val="Arial"/>
        <family val="2"/>
        <scheme val="none"/>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theme="1"/>
        <name val="Arial"/>
        <family val="2"/>
        <scheme val="none"/>
      </font>
      <alignment horizontal="left" vertical="center" textRotation="0" wrapText="1"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bottom style="thin">
          <color indexed="64"/>
        </bottom>
      </border>
    </dxf>
    <dxf>
      <border outline="0">
        <left style="medium">
          <color indexed="64"/>
        </left>
        <right style="medium">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fill>
        <patternFill patternType="none">
          <fgColor indexed="64"/>
          <bgColor indexed="65"/>
        </patternFill>
      </fill>
      <alignment horizontal="center" vertical="center" textRotation="0" wrapText="1" indent="0" justifyLastLine="0" shrinkToFit="0" readingOrder="0"/>
      <protection locked="1" hidden="0"/>
    </dxf>
    <dxf>
      <font>
        <b/>
        <i val="0"/>
        <strike val="0"/>
        <condense val="0"/>
        <extend val="0"/>
        <outline val="0"/>
        <shadow val="0"/>
        <u val="none"/>
        <vertAlign val="baseline"/>
        <sz val="12"/>
        <color theme="0"/>
        <name val="Arial"/>
        <family val="2"/>
        <scheme val="none"/>
      </font>
      <fill>
        <patternFill patternType="solid">
          <fgColor indexed="64"/>
          <bgColor rgb="FF41598F"/>
        </patternFill>
      </fill>
      <alignment horizontal="center" vertical="bottom" textRotation="0" wrapText="1" indent="0" justifyLastLine="0" shrinkToFit="0" readingOrder="0"/>
      <border diagonalUp="0" diagonalDown="0" outline="0">
        <left style="thin">
          <color indexed="64"/>
        </left>
        <right style="thin">
          <color indexed="64"/>
        </right>
        <top/>
        <bottom/>
      </border>
    </dxf>
    <dxf>
      <font>
        <b/>
        <strike val="0"/>
        <outline val="0"/>
        <shadow val="0"/>
        <u val="none"/>
        <vertAlign val="baseline"/>
        <sz val="11"/>
        <color theme="1"/>
      </font>
      <numFmt numFmtId="13" formatCode="0%"/>
      <fill>
        <patternFill patternType="solid">
          <fgColor indexed="64"/>
          <bgColor theme="4" tint="0.79998168889431442"/>
        </patternFill>
      </fill>
      <alignment horizontal="center" vertical="center"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theme="1"/>
        <name val="Arial"/>
        <family val="2"/>
        <scheme val="none"/>
      </font>
      <numFmt numFmtId="13" formatCode="0%"/>
      <alignment horizontal="center" vertical="center"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theme="1"/>
        <name val="Arial"/>
        <family val="2"/>
        <scheme val="none"/>
      </font>
      <numFmt numFmtId="13" formatCode="0%"/>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family val="2"/>
        <scheme val="none"/>
      </font>
      <numFmt numFmtId="13" formatCode="0%"/>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family val="2"/>
        <scheme val="none"/>
      </font>
      <numFmt numFmtId="13" formatCode="0%"/>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family val="2"/>
        <scheme val="none"/>
      </font>
      <numFmt numFmtId="13" formatCode="0%"/>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family val="2"/>
        <scheme val="none"/>
      </font>
      <numFmt numFmtId="13" formatCode="0%"/>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family val="2"/>
        <scheme val="none"/>
      </font>
      <numFmt numFmtId="13" formatCode="0%"/>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family val="2"/>
        <scheme val="none"/>
      </font>
      <numFmt numFmtId="13" formatCode="0%"/>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family val="2"/>
        <scheme val="none"/>
      </font>
      <numFmt numFmtId="13" formatCode="0%"/>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family val="2"/>
        <scheme val="none"/>
      </font>
      <numFmt numFmtId="13" formatCode="0%"/>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family val="2"/>
        <scheme val="none"/>
      </font>
      <numFmt numFmtId="13" formatCode="0%"/>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family val="2"/>
        <scheme val="none"/>
      </font>
      <numFmt numFmtId="13" formatCode="0%"/>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family val="2"/>
        <scheme val="none"/>
      </font>
      <numFmt numFmtId="13" formatCode="0%"/>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family val="2"/>
        <scheme val="none"/>
      </font>
      <alignment horizontal="general" vertical="center" textRotation="0" wrapText="1"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family val="2"/>
        <scheme val="none"/>
      </font>
      <alignment horizontal="center" vertical="center" textRotation="0" wrapText="1" indent="0" justifyLastLine="0" shrinkToFit="0" readingOrder="0"/>
    </dxf>
    <dxf>
      <font>
        <b/>
        <i val="0"/>
        <strike val="0"/>
        <condense val="0"/>
        <extend val="0"/>
        <outline val="0"/>
        <shadow val="0"/>
        <u val="none"/>
        <vertAlign val="baseline"/>
        <sz val="12"/>
        <color theme="0"/>
        <name val="Arial"/>
        <family val="2"/>
        <scheme val="none"/>
      </font>
      <fill>
        <patternFill patternType="solid">
          <fgColor indexed="64"/>
          <bgColor rgb="FF41598F"/>
        </patternFill>
      </fill>
      <alignment horizontal="center" vertical="bottom" textRotation="0" wrapText="1" indent="0" justifyLastLine="0" shrinkToFit="0" readingOrder="0"/>
      <border diagonalUp="0" diagonalDown="0" outline="0">
        <left style="thin">
          <color indexed="64"/>
        </left>
        <right style="thin">
          <color indexed="64"/>
        </right>
        <top/>
        <bottom/>
      </border>
    </dxf>
    <dxf>
      <font>
        <b/>
        <i val="0"/>
        <strike val="0"/>
        <condense val="0"/>
        <extend val="0"/>
        <outline val="0"/>
        <shadow val="0"/>
        <u val="none"/>
        <vertAlign val="baseline"/>
        <sz val="11"/>
        <color theme="1"/>
        <name val="Arial"/>
        <family val="2"/>
        <scheme val="none"/>
      </font>
      <numFmt numFmtId="165" formatCode="_(#,##0_);_(\ \(#,##0\);_(&quot;-&quot;??_);_(@_)"/>
      <fill>
        <patternFill patternType="solid">
          <fgColor indexed="64"/>
          <bgColor theme="4" tint="0.79998168889431442"/>
        </patternFill>
      </fill>
      <alignment horizontal="center" vertical="center" textRotation="0" wrapText="1" indent="0" justifyLastLine="0" shrinkToFit="0" readingOrder="0"/>
      <border diagonalUp="0" diagonalDown="0">
        <left style="thin">
          <color indexed="64"/>
        </left>
        <right/>
        <top style="thin">
          <color indexed="64"/>
        </top>
        <bottom style="thin">
          <color indexed="64"/>
        </bottom>
      </border>
    </dxf>
    <dxf>
      <font>
        <b val="0"/>
        <i val="0"/>
        <strike val="0"/>
        <condense val="0"/>
        <extend val="0"/>
        <outline val="0"/>
        <shadow val="0"/>
        <u val="none"/>
        <vertAlign val="baseline"/>
        <sz val="11"/>
        <color theme="1"/>
        <name val="Arial"/>
        <family val="2"/>
        <scheme val="none"/>
      </font>
      <numFmt numFmtId="165" formatCode="_(#,##0_);_(\ \(#,##0\);_(&quot;-&quot;??_);_(@_)"/>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family val="2"/>
        <scheme val="none"/>
      </font>
      <numFmt numFmtId="165" formatCode="_(#,##0_);_(\ \(#,##0\);_(&quot;-&quot;??_);_(@_)"/>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family val="2"/>
        <scheme val="none"/>
      </font>
      <numFmt numFmtId="165" formatCode="_(#,##0_);_(\ \(#,##0\);_(&quot;-&quot;??_);_(@_)"/>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family val="2"/>
        <scheme val="none"/>
      </font>
      <numFmt numFmtId="165" formatCode="_(#,##0_);_(\ \(#,##0\);_(&quot;-&quot;??_);_(@_)"/>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family val="2"/>
        <scheme val="none"/>
      </font>
      <numFmt numFmtId="165" formatCode="_(#,##0_);_(\ \(#,##0\);_(&quot;-&quot;??_);_(@_)"/>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family val="2"/>
        <scheme val="none"/>
      </font>
      <numFmt numFmtId="165" formatCode="_(#,##0_);_(\ \(#,##0\);_(&quot;-&quot;??_);_(@_)"/>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family val="2"/>
        <scheme val="none"/>
      </font>
      <numFmt numFmtId="165" formatCode="_(#,##0_);_(\ \(#,##0\);_(&quot;-&quot;??_);_(@_)"/>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family val="2"/>
        <scheme val="none"/>
      </font>
      <numFmt numFmtId="165" formatCode="_(#,##0_);_(\ \(#,##0\);_(&quot;-&quot;??_);_(@_)"/>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family val="2"/>
        <scheme val="none"/>
      </font>
      <numFmt numFmtId="165" formatCode="_(#,##0_);_(\ \(#,##0\);_(&quot;-&quot;??_);_(@_)"/>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family val="2"/>
        <scheme val="none"/>
      </font>
      <numFmt numFmtId="165" formatCode="_(#,##0_);_(\ \(#,##0\);_(&quot;-&quot;??_);_(@_)"/>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family val="2"/>
        <scheme val="none"/>
      </font>
      <numFmt numFmtId="165" formatCode="_(#,##0_);_(\ \(#,##0\);_(&quot;-&quot;??_);_(@_)"/>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family val="2"/>
        <scheme val="none"/>
      </font>
      <numFmt numFmtId="165" formatCode="_(#,##0_);_(\ \(#,##0\);_(&quot;-&quot;??_);_(@_)"/>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family val="2"/>
        <scheme val="none"/>
      </font>
      <numFmt numFmtId="165" formatCode="_(#,##0_);_(\ \(#,##0\);_(&quot;-&quot;??_);_(@_)"/>
      <alignment horizontal="center" vertical="center" textRotation="0" wrapText="1" indent="0" justifyLastLine="0" shrinkToFit="0" readingOrder="0"/>
      <border diagonalUp="0" diagonalDown="0">
        <left/>
        <right style="thin">
          <color indexed="64"/>
        </right>
        <top style="thin">
          <color indexed="64"/>
        </top>
        <bottom style="thin">
          <color indexed="64"/>
        </bottom>
      </border>
    </dxf>
    <dxf>
      <font>
        <b val="0"/>
        <i val="0"/>
        <strike val="0"/>
        <condense val="0"/>
        <extend val="0"/>
        <outline val="0"/>
        <shadow val="0"/>
        <u val="none"/>
        <vertAlign val="baseline"/>
        <sz val="11"/>
        <color theme="1"/>
        <name val="Arial"/>
        <family val="2"/>
        <scheme val="none"/>
      </font>
      <alignment horizontal="left" vertical="center" textRotation="0" wrapText="1"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bottom style="thin">
          <color indexed="64"/>
        </bottom>
      </border>
    </dxf>
    <dxf>
      <border outline="0">
        <left style="medium">
          <color indexed="64"/>
        </left>
        <right style="medium">
          <color indexed="64"/>
        </right>
        <top style="thin">
          <color indexed="64"/>
        </top>
        <bottom style="thin">
          <color indexed="64"/>
        </bottom>
      </border>
    </dxf>
    <dxf>
      <font>
        <b val="0"/>
        <i val="0"/>
        <strike val="0"/>
        <condense val="0"/>
        <extend val="0"/>
        <outline val="0"/>
        <shadow val="0"/>
        <u val="none"/>
        <vertAlign val="baseline"/>
        <sz val="11"/>
        <color theme="1"/>
        <name val="Arial"/>
        <family val="2"/>
        <scheme val="none"/>
      </font>
      <alignment horizontal="center" vertical="center" textRotation="0" wrapText="1" indent="0" justifyLastLine="0" shrinkToFit="0" readingOrder="0"/>
    </dxf>
    <dxf>
      <font>
        <b/>
        <i val="0"/>
        <strike val="0"/>
        <condense val="0"/>
        <extend val="0"/>
        <outline val="0"/>
        <shadow val="0"/>
        <u val="none"/>
        <vertAlign val="baseline"/>
        <sz val="12"/>
        <color theme="0"/>
        <name val="Arial"/>
        <family val="2"/>
        <scheme val="none"/>
      </font>
      <fill>
        <patternFill patternType="solid">
          <fgColor indexed="64"/>
          <bgColor rgb="FF41598F"/>
        </patternFill>
      </fill>
      <alignment horizontal="center" vertical="bottom" textRotation="0" wrapText="1" indent="0" justifyLastLine="0" shrinkToFit="0" readingOrder="0"/>
      <border diagonalUp="0" diagonalDown="0" outline="0">
        <left style="thin">
          <color indexed="64"/>
        </left>
        <right style="thin">
          <color indexed="64"/>
        </right>
        <top/>
        <bottom/>
      </border>
    </dxf>
    <dxf>
      <font>
        <b/>
        <i val="0"/>
        <strike val="0"/>
        <condense val="0"/>
        <extend val="0"/>
        <outline val="0"/>
        <shadow val="0"/>
        <u val="none"/>
        <vertAlign val="baseline"/>
        <sz val="11"/>
        <color auto="1"/>
        <name val="Arial"/>
        <family val="2"/>
        <scheme val="none"/>
      </font>
      <numFmt numFmtId="13" formatCode="0%"/>
      <fill>
        <patternFill patternType="solid">
          <fgColor indexed="64"/>
          <bgColor theme="4" tint="0.79998168889431442"/>
        </patternFill>
      </fill>
      <alignment horizontal="center" vertical="center"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13" formatCode="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auto="1"/>
        <name val="Arial"/>
        <family val="2"/>
        <scheme val="none"/>
      </font>
      <numFmt numFmtId="13" formatCode="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i val="0"/>
        <strike val="0"/>
        <condense val="0"/>
        <extend val="0"/>
        <outline val="0"/>
        <shadow val="0"/>
        <u val="none"/>
        <vertAlign val="baseline"/>
        <sz val="11"/>
        <color auto="1"/>
        <name val="Arial"/>
        <family val="2"/>
        <scheme val="none"/>
      </font>
      <numFmt numFmtId="3" formatCode="#,##0"/>
      <fill>
        <patternFill patternType="solid">
          <fgColor indexed="64"/>
          <bgColor theme="4" tint="0.79998168889431442"/>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3" formatCode="#,##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auto="1"/>
        <name val="Arial"/>
        <family val="2"/>
        <scheme val="none"/>
      </font>
      <numFmt numFmtId="3" formatCode="#,##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theme="1"/>
        <name val="Arial"/>
        <family val="2"/>
        <scheme val="none"/>
      </font>
      <alignment horizontal="general" vertical="center" textRotation="0" wrapText="1"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bottom style="thin">
          <color indexed="64"/>
        </bottom>
      </border>
    </dxf>
    <dxf>
      <border outline="0">
        <left style="medium">
          <color indexed="64"/>
        </left>
        <right style="medium">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fill>
        <patternFill patternType="none">
          <fgColor indexed="64"/>
          <bgColor indexed="65"/>
        </patternFill>
      </fill>
      <alignment horizontal="right" vertical="center" textRotation="0" wrapText="1" indent="0" justifyLastLine="0" shrinkToFit="0" readingOrder="0"/>
      <protection locked="1" hidden="0"/>
    </dxf>
    <dxf>
      <font>
        <b/>
        <i val="0"/>
        <strike val="0"/>
        <condense val="0"/>
        <extend val="0"/>
        <outline val="0"/>
        <shadow val="0"/>
        <u val="none"/>
        <vertAlign val="baseline"/>
        <sz val="12"/>
        <color theme="0"/>
        <name val="Arial"/>
        <family val="2"/>
        <scheme val="none"/>
      </font>
      <fill>
        <patternFill patternType="solid">
          <fgColor indexed="64"/>
          <bgColor rgb="FF41598F"/>
        </patternFill>
      </fill>
      <alignment horizontal="general" vertical="bottom" textRotation="0" wrapText="1" indent="0" justifyLastLine="0" shrinkToFit="0" readingOrder="0"/>
      <border diagonalUp="0" diagonalDown="0" outline="0">
        <left style="thin">
          <color indexed="64"/>
        </left>
        <right style="thin">
          <color indexed="64"/>
        </right>
        <top/>
        <bottom/>
      </border>
    </dxf>
    <dxf>
      <font>
        <b/>
        <i val="0"/>
        <strike val="0"/>
        <condense val="0"/>
        <extend val="0"/>
        <outline val="0"/>
        <shadow val="0"/>
        <u val="none"/>
        <vertAlign val="baseline"/>
        <sz val="11"/>
        <color auto="1"/>
        <name val="Arial"/>
        <family val="2"/>
        <scheme val="none"/>
      </font>
      <numFmt numFmtId="13" formatCode="0%"/>
      <fill>
        <patternFill patternType="solid">
          <fgColor indexed="64"/>
          <bgColor theme="4" tint="0.79998168889431442"/>
        </patternFill>
      </fill>
      <alignment horizontal="center" vertical="center"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13" formatCode="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auto="1"/>
        <name val="Arial"/>
        <family val="2"/>
        <scheme val="none"/>
      </font>
      <numFmt numFmtId="13" formatCode="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i val="0"/>
        <strike val="0"/>
        <condense val="0"/>
        <extend val="0"/>
        <outline val="0"/>
        <shadow val="0"/>
        <u val="none"/>
        <vertAlign val="baseline"/>
        <sz val="11"/>
        <color auto="1"/>
        <name val="Arial"/>
        <family val="2"/>
        <scheme val="none"/>
      </font>
      <numFmt numFmtId="3" formatCode="#,##0"/>
      <fill>
        <patternFill patternType="solid">
          <fgColor indexed="64"/>
          <bgColor theme="4" tint="0.79998168889431442"/>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3" formatCode="#,##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auto="1"/>
        <name val="Arial"/>
        <family val="2"/>
        <scheme val="none"/>
      </font>
      <numFmt numFmtId="3" formatCode="#,##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theme="1"/>
        <name val="Arial"/>
        <family val="2"/>
        <scheme val="none"/>
      </font>
      <alignment horizontal="left" vertical="center" textRotation="0" wrapText="1"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fill>
        <patternFill patternType="none">
          <fgColor indexed="64"/>
          <bgColor indexed="65"/>
        </patternFill>
      </fill>
      <alignment horizontal="right" vertical="center" textRotation="0" wrapText="1" indent="0" justifyLastLine="0" shrinkToFit="0" readingOrder="0"/>
      <protection locked="1" hidden="0"/>
    </dxf>
    <dxf>
      <font>
        <b/>
        <i val="0"/>
        <strike val="0"/>
        <condense val="0"/>
        <extend val="0"/>
        <outline val="0"/>
        <shadow val="0"/>
        <u val="none"/>
        <vertAlign val="baseline"/>
        <sz val="12"/>
        <color theme="0"/>
        <name val="Arial"/>
        <family val="2"/>
        <scheme val="none"/>
      </font>
      <fill>
        <patternFill patternType="solid">
          <fgColor indexed="64"/>
          <bgColor rgb="FF41598F"/>
        </patternFill>
      </fill>
      <alignment horizontal="center" vertical="bottom" textRotation="0" wrapText="1" indent="0" justifyLastLine="0" shrinkToFit="0" readingOrder="0"/>
      <border diagonalUp="0" diagonalDown="0" outline="0">
        <left style="thin">
          <color indexed="64"/>
        </left>
        <right style="thin">
          <color indexed="64"/>
        </right>
        <top/>
        <bottom/>
      </border>
    </dxf>
    <dxf>
      <font>
        <b/>
        <i val="0"/>
        <strike val="0"/>
        <condense val="0"/>
        <extend val="0"/>
        <outline val="0"/>
        <shadow val="0"/>
        <u val="none"/>
        <vertAlign val="baseline"/>
        <sz val="11"/>
        <color auto="1"/>
        <name val="Arial"/>
        <family val="2"/>
        <scheme val="none"/>
      </font>
      <numFmt numFmtId="13" formatCode="0%"/>
      <fill>
        <patternFill patternType="solid">
          <fgColor indexed="64"/>
          <bgColor theme="4" tint="0.79998168889431442"/>
        </patternFill>
      </fill>
      <alignment horizontal="center" vertical="center" textRotation="0" wrapText="1" indent="0" justifyLastLine="0" shrinkToFit="0" readingOrder="0"/>
      <border diagonalUp="0" diagonalDown="0" outline="0">
        <left style="thin">
          <color indexed="64"/>
        </left>
        <right/>
        <top style="thin">
          <color indexed="64"/>
        </top>
        <bottom style="thin">
          <color indexed="64"/>
        </bottom>
      </border>
      <protection locked="1" hidden="0"/>
    </dxf>
    <dxf>
      <font>
        <b val="0"/>
        <i val="0"/>
        <strike val="0"/>
        <condense val="0"/>
        <extend val="0"/>
        <outline val="0"/>
        <shadow val="0"/>
        <u val="none"/>
        <vertAlign val="baseline"/>
        <sz val="11"/>
        <color auto="1"/>
        <name val="Arial"/>
        <family val="2"/>
        <scheme val="none"/>
      </font>
      <numFmt numFmtId="13" formatCode="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top style="thin">
          <color indexed="64"/>
        </top>
        <bottom style="thin">
          <color indexed="64"/>
        </bottom>
      </border>
      <protection locked="1" hidden="0"/>
    </dxf>
    <dxf>
      <font>
        <b val="0"/>
        <i val="0"/>
        <strike val="0"/>
        <condense val="0"/>
        <extend val="0"/>
        <outline val="0"/>
        <shadow val="0"/>
        <u val="none"/>
        <vertAlign val="baseline"/>
        <sz val="11"/>
        <color auto="1"/>
        <name val="Arial"/>
        <family val="2"/>
        <scheme val="none"/>
      </font>
      <numFmt numFmtId="13" formatCode="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auto="1"/>
        <name val="Arial"/>
        <family val="2"/>
        <scheme val="none"/>
      </font>
      <numFmt numFmtId="13" formatCode="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auto="1"/>
        <name val="Arial"/>
        <family val="2"/>
        <scheme val="none"/>
      </font>
      <numFmt numFmtId="13" formatCode="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auto="1"/>
        <name val="Arial"/>
        <family val="2"/>
        <scheme val="none"/>
      </font>
      <numFmt numFmtId="13" formatCode="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auto="1"/>
        <name val="Arial"/>
        <family val="2"/>
        <scheme val="none"/>
      </font>
      <numFmt numFmtId="13" formatCode="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auto="1"/>
        <name val="Arial"/>
        <family val="2"/>
        <scheme val="none"/>
      </font>
      <numFmt numFmtId="13" formatCode="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theme="1"/>
        <name val="Arial"/>
        <family val="2"/>
        <scheme val="none"/>
      </font>
      <alignment horizontal="left" vertical="center" textRotation="0" wrapText="1"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fill>
        <patternFill patternType="none">
          <fgColor indexed="64"/>
          <bgColor indexed="65"/>
        </patternFill>
      </fill>
      <alignment horizontal="center" vertical="center" textRotation="0" wrapText="1" indent="0" justifyLastLine="0" shrinkToFit="0" readingOrder="0"/>
      <protection locked="1" hidden="0"/>
    </dxf>
    <dxf>
      <font>
        <b/>
        <i val="0"/>
        <strike val="0"/>
        <condense val="0"/>
        <extend val="0"/>
        <outline val="0"/>
        <shadow val="0"/>
        <u val="none"/>
        <vertAlign val="baseline"/>
        <sz val="12"/>
        <color theme="0"/>
        <name val="Arial"/>
        <family val="2"/>
        <scheme val="none"/>
      </font>
      <fill>
        <patternFill patternType="solid">
          <fgColor indexed="64"/>
          <bgColor rgb="FF41598F"/>
        </patternFill>
      </fill>
      <alignment horizontal="center" vertical="bottom"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Arial"/>
        <family val="2"/>
        <scheme val="none"/>
      </font>
      <numFmt numFmtId="3" formatCode="#,##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top style="thin">
          <color indexed="64"/>
        </top>
        <bottom style="thin">
          <color indexed="64"/>
        </bottom>
      </border>
      <protection locked="1" hidden="0"/>
    </dxf>
    <dxf>
      <font>
        <b val="0"/>
        <i val="0"/>
        <strike val="0"/>
        <condense val="0"/>
        <extend val="0"/>
        <outline val="0"/>
        <shadow val="0"/>
        <u val="none"/>
        <vertAlign val="baseline"/>
        <sz val="11"/>
        <color auto="1"/>
        <name val="Arial"/>
        <family val="2"/>
        <scheme val="none"/>
      </font>
      <numFmt numFmtId="3" formatCode="#,##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auto="1"/>
        <name val="Arial"/>
        <family val="2"/>
        <scheme val="none"/>
      </font>
      <numFmt numFmtId="3" formatCode="#,##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auto="1"/>
        <name val="Arial"/>
        <family val="2"/>
        <scheme val="none"/>
      </font>
      <numFmt numFmtId="3" formatCode="#,##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auto="1"/>
        <name val="Arial"/>
        <family val="2"/>
        <scheme val="none"/>
      </font>
      <numFmt numFmtId="3" formatCode="#,##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auto="1"/>
        <name val="Arial"/>
        <family val="2"/>
        <scheme val="none"/>
      </font>
      <numFmt numFmtId="3" formatCode="#,##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auto="1"/>
        <name val="Arial"/>
        <family val="2"/>
        <scheme val="none"/>
      </font>
      <numFmt numFmtId="3" formatCode="#,##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theme="1"/>
        <name val="Arial"/>
        <family val="2"/>
        <scheme val="none"/>
      </font>
      <alignment horizontal="left" vertical="center" textRotation="0" wrapText="1"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bottom style="thin">
          <color indexed="64"/>
        </bottom>
      </border>
    </dxf>
    <dxf>
      <border outline="0">
        <left style="medium">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fill>
        <patternFill patternType="none">
          <fgColor indexed="64"/>
          <bgColor indexed="65"/>
        </patternFill>
      </fill>
      <alignment horizontal="center" vertical="center" textRotation="0" wrapText="1" indent="0" justifyLastLine="0" shrinkToFit="0" readingOrder="0"/>
      <protection locked="1" hidden="0"/>
    </dxf>
    <dxf>
      <font>
        <b/>
        <i val="0"/>
        <strike val="0"/>
        <condense val="0"/>
        <extend val="0"/>
        <outline val="0"/>
        <shadow val="0"/>
        <u val="none"/>
        <vertAlign val="baseline"/>
        <sz val="12"/>
        <color theme="0"/>
        <name val="Arial"/>
        <family val="2"/>
        <scheme val="none"/>
      </font>
      <fill>
        <patternFill patternType="solid">
          <fgColor indexed="64"/>
          <bgColor rgb="FF41598F"/>
        </patternFill>
      </fill>
      <alignment horizontal="center" vertical="bottom" textRotation="0" wrapText="1" indent="0" justifyLastLine="0" shrinkToFit="0" readingOrder="0"/>
      <border diagonalUp="0" diagonalDown="0" outline="0">
        <left style="thin">
          <color indexed="64"/>
        </left>
        <right style="thin">
          <color indexed="64"/>
        </right>
        <top/>
        <bottom/>
      </border>
    </dxf>
    <dxf>
      <font>
        <b/>
        <i val="0"/>
        <strike val="0"/>
        <condense val="0"/>
        <extend val="0"/>
        <outline val="0"/>
        <shadow val="0"/>
        <u val="none"/>
        <vertAlign val="baseline"/>
        <sz val="11"/>
        <color theme="1"/>
        <name val="Arial"/>
        <family val="2"/>
        <scheme val="none"/>
      </font>
      <numFmt numFmtId="3" formatCode="#,##0"/>
      <fill>
        <patternFill patternType="solid">
          <fgColor indexed="64"/>
          <bgColor theme="4" tint="0.79998168889431442"/>
        </patternFill>
      </fill>
      <alignment horizontal="center" vertical="center"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3" formatCode="#,##0"/>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3" formatCode="#,##0"/>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3" formatCode="#,##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auto="1"/>
        <name val="Arial"/>
        <family val="2"/>
        <scheme val="none"/>
      </font>
      <numFmt numFmtId="3" formatCode="#,##0"/>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3" formatCode="#,##0"/>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3" formatCode="#,##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auto="1"/>
        <name val="Arial"/>
        <family val="2"/>
        <scheme val="none"/>
      </font>
      <numFmt numFmtId="3" formatCode="#,##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auto="1"/>
        <name val="Arial"/>
        <family val="2"/>
        <scheme val="none"/>
      </font>
      <numFmt numFmtId="3" formatCode="#,##0"/>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3" formatCode="#,##0"/>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3" formatCode="#,##0"/>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3" formatCode="#,##0"/>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3" formatCode="#,##0"/>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3" formatCode="#,##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auto="1"/>
        <name val="Arial"/>
        <family val="2"/>
        <scheme val="none"/>
      </font>
      <numFmt numFmtId="3" formatCode="#,##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auto="1"/>
        <name val="Arial"/>
        <family val="2"/>
        <scheme val="none"/>
      </font>
      <numFmt numFmtId="3" formatCode="#,##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auto="1"/>
        <name val="Arial"/>
        <family val="2"/>
        <scheme val="none"/>
      </font>
      <numFmt numFmtId="3" formatCode="#,##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auto="1"/>
        <name val="Arial"/>
        <family val="2"/>
        <scheme val="none"/>
      </font>
      <numFmt numFmtId="3" formatCode="#,##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theme="1"/>
        <name val="Arial"/>
        <family val="2"/>
        <scheme val="none"/>
      </font>
      <alignment horizontal="left" vertical="center" textRotation="0" wrapText="1"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bottom style="thin">
          <color indexed="64"/>
        </bottom>
      </border>
    </dxf>
    <dxf>
      <border outline="0">
        <left style="medium">
          <color indexed="64"/>
        </left>
        <right style="medium">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alignment horizontal="center" vertical="center" textRotation="0" wrapText="1" indent="0" justifyLastLine="0" shrinkToFit="0" readingOrder="0"/>
    </dxf>
    <dxf>
      <font>
        <b/>
        <i val="0"/>
        <strike val="0"/>
        <condense val="0"/>
        <extend val="0"/>
        <outline val="0"/>
        <shadow val="0"/>
        <u val="none"/>
        <vertAlign val="baseline"/>
        <sz val="12"/>
        <color theme="0"/>
        <name val="Arial"/>
        <family val="2"/>
        <scheme val="none"/>
      </font>
      <fill>
        <patternFill patternType="solid">
          <fgColor indexed="64"/>
          <bgColor rgb="FF41598F"/>
        </patternFill>
      </fill>
      <alignment horizontal="center" vertical="bottom" textRotation="0" wrapText="1" indent="0" justifyLastLine="0" shrinkToFit="0" readingOrder="0"/>
      <border diagonalUp="0" diagonalDown="0" outline="0">
        <left style="thin">
          <color indexed="64"/>
        </left>
        <right style="thin">
          <color indexed="64"/>
        </right>
        <top/>
        <bottom/>
      </border>
    </dxf>
    <dxf>
      <font>
        <b/>
        <strike val="0"/>
        <outline val="0"/>
        <shadow val="0"/>
        <u val="none"/>
        <vertAlign val="baseline"/>
        <sz val="11"/>
        <name val="Arial"/>
        <family val="2"/>
        <scheme val="none"/>
      </font>
      <numFmt numFmtId="13" formatCode="0%"/>
      <alignment horizontal="center" vertical="center" textRotation="0" wrapText="1" indent="0" justifyLastLine="0" shrinkToFit="0" readingOrder="0"/>
      <border diagonalUp="0" diagonalDown="0" outline="0">
        <left style="thin">
          <color indexed="64"/>
        </left>
        <right/>
        <top style="thin">
          <color indexed="64"/>
        </top>
        <bottom style="thin">
          <color indexed="64"/>
        </bottom>
      </border>
    </dxf>
    <dxf>
      <font>
        <b/>
        <i val="0"/>
        <strike val="0"/>
        <condense val="0"/>
        <extend val="0"/>
        <outline val="0"/>
        <shadow val="0"/>
        <u val="none"/>
        <vertAlign val="baseline"/>
        <sz val="9"/>
        <color theme="1"/>
        <name val="Arial"/>
        <family val="2"/>
        <scheme val="none"/>
      </font>
      <numFmt numFmtId="13" formatCode="0%"/>
      <alignment horizontal="center" vertical="bottom" textRotation="0" wrapText="0" indent="0" justifyLastLine="0" shrinkToFit="0" readingOrder="0"/>
      <border diagonalUp="0" diagonalDown="0" outline="0">
        <left style="thin">
          <color indexed="64"/>
        </left>
        <right/>
        <top style="thin">
          <color indexed="64"/>
        </top>
        <bottom/>
      </border>
    </dxf>
    <dxf>
      <font>
        <strike val="0"/>
        <outline val="0"/>
        <shadow val="0"/>
        <u val="none"/>
        <vertAlign val="baseline"/>
        <sz val="11"/>
        <name val="Arial"/>
        <family val="2"/>
        <scheme val="none"/>
      </font>
      <numFmt numFmtId="13" formatCode="0%"/>
      <alignment horizontal="center" vertical="center"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9"/>
        <color theme="1"/>
        <name val="Arial"/>
        <family val="2"/>
        <scheme val="none"/>
      </font>
      <alignment horizontal="center" vertical="bottom" textRotation="0" wrapText="0" indent="0" justifyLastLine="0" shrinkToFit="0" readingOrder="0"/>
      <border diagonalUp="0" diagonalDown="0" outline="0">
        <left style="thin">
          <color indexed="64"/>
        </left>
        <right/>
        <top style="thin">
          <color indexed="64"/>
        </top>
        <bottom/>
      </border>
    </dxf>
    <dxf>
      <font>
        <strike val="0"/>
        <outline val="0"/>
        <shadow val="0"/>
        <u val="none"/>
        <vertAlign val="baseline"/>
        <sz val="11"/>
        <name val="Arial"/>
        <family val="2"/>
        <scheme val="none"/>
      </font>
      <numFmt numFmtId="13" formatCode="0%"/>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9"/>
        <color theme="1"/>
        <name val="Arial"/>
        <family val="2"/>
        <scheme val="none"/>
      </font>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auto="1"/>
        <name val="Arial"/>
        <family val="2"/>
        <scheme val="none"/>
      </font>
      <alignment horizontal="left" vertical="center" textRotation="0" wrapText="1"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9"/>
        <color auto="1"/>
        <name val="Arial"/>
        <family val="2"/>
        <scheme val="none"/>
      </font>
      <numFmt numFmtId="0" formatCode="General"/>
      <fill>
        <patternFill patternType="none">
          <fgColor indexed="64"/>
          <bgColor indexed="65"/>
        </patternFill>
      </fill>
      <alignment horizontal="left" vertical="center" textRotation="0" wrapText="0" indent="0" justifyLastLine="0" shrinkToFit="0" readingOrder="0"/>
      <border diagonalUp="0" diagonalDown="0" outline="0">
        <left/>
        <right style="thin">
          <color indexed="64"/>
        </right>
        <top style="thin">
          <color indexed="64"/>
        </top>
        <bottom/>
      </border>
      <protection locked="1" hidden="0"/>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name val="Arial"/>
        <family val="2"/>
        <scheme val="none"/>
      </font>
      <alignment textRotation="0" wrapText="1" justifyLastLine="0" shrinkToFit="0" readingOrder="0"/>
    </dxf>
    <dxf>
      <font>
        <strike val="0"/>
        <outline val="0"/>
        <shadow val="0"/>
        <u val="none"/>
        <vertAlign val="baseline"/>
        <sz val="11"/>
        <name val="Arial"/>
        <family val="2"/>
        <scheme val="none"/>
      </font>
      <alignment vertical="center" textRotation="0" wrapText="1" indent="0" justifyLastLine="0" shrinkToFit="0" readingOrder="0"/>
    </dxf>
    <dxf>
      <font>
        <b/>
        <i val="0"/>
        <strike val="0"/>
        <condense val="0"/>
        <extend val="0"/>
        <outline val="0"/>
        <shadow val="0"/>
        <u val="none"/>
        <vertAlign val="baseline"/>
        <sz val="12"/>
        <color theme="0"/>
        <name val="Arial"/>
        <family val="2"/>
        <scheme val="none"/>
      </font>
      <fill>
        <patternFill patternType="solid">
          <fgColor indexed="64"/>
          <bgColor rgb="FF41598F"/>
        </patternFill>
      </fill>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1"/>
        <name val="Arial"/>
        <family val="2"/>
        <scheme val="none"/>
      </font>
      <numFmt numFmtId="3" formatCode="#,##0"/>
      <alignment horizontal="center" vertical="center" textRotation="0" wrapText="1" indent="0" justifyLastLine="0" shrinkToFit="0" readingOrder="0"/>
      <border diagonalUp="0" diagonalDown="0" outline="0">
        <left style="thin">
          <color indexed="64"/>
        </left>
        <right/>
        <top style="thin">
          <color indexed="64"/>
        </top>
        <bottom style="thin">
          <color indexed="64"/>
        </bottom>
      </border>
    </dxf>
    <dxf>
      <font>
        <strike val="0"/>
        <outline val="0"/>
        <shadow val="0"/>
        <u val="none"/>
        <vertAlign val="baseline"/>
        <sz val="11"/>
        <name val="Arial"/>
        <family val="2"/>
        <scheme val="none"/>
      </font>
      <numFmt numFmtId="3" formatCode="#,##0"/>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name val="Arial"/>
        <family val="2"/>
        <scheme val="none"/>
      </font>
      <numFmt numFmtId="3" formatCode="#,##0"/>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alignment horizontal="left" vertical="center" textRotation="0" wrapText="1"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1"/>
        <name val="Arial"/>
        <family val="2"/>
        <scheme val="none"/>
      </font>
      <alignment vertical="center" textRotation="0" wrapText="1" indent="0" justifyLastLine="0" shrinkToFit="0" readingOrder="0"/>
    </dxf>
    <dxf>
      <font>
        <b/>
        <i val="0"/>
        <strike val="0"/>
        <condense val="0"/>
        <extend val="0"/>
        <outline val="0"/>
        <shadow val="0"/>
        <u val="none"/>
        <vertAlign val="baseline"/>
        <sz val="12"/>
        <color theme="0"/>
        <name val="Arial"/>
        <family val="2"/>
        <scheme val="none"/>
      </font>
      <fill>
        <patternFill patternType="solid">
          <fgColor indexed="64"/>
          <bgColor rgb="FF41598F"/>
        </patternFill>
      </fill>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1"/>
        <name val="Arial"/>
        <family val="2"/>
        <scheme val="none"/>
      </font>
      <numFmt numFmtId="13" formatCode="0%"/>
      <alignment horizontal="center" vertical="center" textRotation="0" wrapText="1" indent="0" justifyLastLine="0" shrinkToFit="0" readingOrder="0"/>
      <border diagonalUp="0" diagonalDown="0" outline="0">
        <left style="thin">
          <color indexed="64"/>
        </left>
        <right/>
        <top style="thin">
          <color indexed="64"/>
        </top>
        <bottom style="thin">
          <color indexed="64"/>
        </bottom>
      </border>
    </dxf>
    <dxf>
      <font>
        <strike val="0"/>
        <outline val="0"/>
        <shadow val="0"/>
        <u val="none"/>
        <vertAlign val="baseline"/>
        <sz val="11"/>
        <name val="Arial"/>
        <family val="2"/>
        <scheme val="none"/>
      </font>
      <numFmt numFmtId="13" formatCode="0%"/>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name val="Arial"/>
        <family val="2"/>
        <scheme val="none"/>
      </font>
      <numFmt numFmtId="13" formatCode="0%"/>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alignment horizontal="left" vertical="center" textRotation="0" wrapText="1"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1"/>
        <name val="Arial"/>
        <family val="2"/>
        <scheme val="none"/>
      </font>
      <alignment vertical="center" textRotation="0" wrapText="1" indent="0" justifyLastLine="0" shrinkToFit="0" readingOrder="0"/>
    </dxf>
    <dxf>
      <font>
        <b/>
        <i val="0"/>
        <strike val="0"/>
        <condense val="0"/>
        <extend val="0"/>
        <outline val="0"/>
        <shadow val="0"/>
        <u val="none"/>
        <vertAlign val="baseline"/>
        <sz val="12"/>
        <color theme="0"/>
        <name val="Arial"/>
        <family val="2"/>
        <scheme val="none"/>
      </font>
      <fill>
        <patternFill patternType="solid">
          <fgColor indexed="64"/>
          <bgColor rgb="FF41598F"/>
        </patternFill>
      </fill>
      <alignment horizontal="center" vertical="bottom" textRotation="0" wrapText="1" indent="0" justifyLastLine="0" shrinkToFit="0" readingOrder="0"/>
      <border diagonalUp="0" diagonalDown="0" outline="0">
        <left style="thin">
          <color indexed="64"/>
        </left>
        <right style="thin">
          <color indexed="64"/>
        </right>
        <top/>
        <bottom/>
      </border>
    </dxf>
    <dxf>
      <font>
        <b/>
        <strike val="0"/>
        <outline val="0"/>
        <shadow val="0"/>
        <u val="none"/>
        <vertAlign val="baseline"/>
        <sz val="11"/>
        <name val="Arial"/>
        <family val="2"/>
        <scheme val="none"/>
      </font>
      <numFmt numFmtId="3" formatCode="#,##0"/>
      <alignment horizontal="center" vertical="center" textRotation="0" wrapText="1" indent="0" justifyLastLine="0" shrinkToFit="0" readingOrder="0"/>
      <border diagonalUp="0" diagonalDown="0" outline="0">
        <left style="thin">
          <color indexed="64"/>
        </left>
        <right/>
        <top style="thin">
          <color indexed="64"/>
        </top>
        <bottom style="thin">
          <color indexed="64"/>
        </bottom>
      </border>
    </dxf>
    <dxf>
      <font>
        <strike val="0"/>
        <outline val="0"/>
        <shadow val="0"/>
        <u val="none"/>
        <vertAlign val="baseline"/>
        <sz val="11"/>
        <name val="Arial"/>
        <family val="2"/>
        <scheme val="none"/>
      </font>
      <numFmt numFmtId="3" formatCode="#,##0"/>
      <alignment horizontal="center" vertical="center" textRotation="0" wrapText="1" indent="0" justifyLastLine="0" shrinkToFit="0" readingOrder="0"/>
      <border diagonalUp="0" diagonalDown="0" outline="0">
        <left style="thin">
          <color indexed="64"/>
        </left>
        <right/>
        <top style="thin">
          <color indexed="64"/>
        </top>
        <bottom style="thin">
          <color indexed="64"/>
        </bottom>
      </border>
    </dxf>
    <dxf>
      <font>
        <strike val="0"/>
        <outline val="0"/>
        <shadow val="0"/>
        <u val="none"/>
        <vertAlign val="baseline"/>
        <sz val="11"/>
        <name val="Arial"/>
        <family val="2"/>
        <scheme val="none"/>
      </font>
      <numFmt numFmtId="3" formatCode="#,##0"/>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alignment horizontal="left" vertical="center" textRotation="0" wrapText="1"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1"/>
        <name val="Arial"/>
        <family val="2"/>
        <scheme val="none"/>
      </font>
      <alignment vertical="center" textRotation="0" wrapText="1" indent="0" justifyLastLine="0" shrinkToFit="0" readingOrder="0"/>
    </dxf>
    <dxf>
      <font>
        <b/>
        <i val="0"/>
        <strike val="0"/>
        <condense val="0"/>
        <extend val="0"/>
        <outline val="0"/>
        <shadow val="0"/>
        <u val="none"/>
        <vertAlign val="baseline"/>
        <sz val="12"/>
        <color theme="0"/>
        <name val="Arial"/>
        <family val="2"/>
        <scheme val="none"/>
      </font>
      <fill>
        <patternFill patternType="solid">
          <fgColor indexed="64"/>
          <bgColor rgb="FF41598F"/>
        </patternFill>
      </fill>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1"/>
        <color auto="1"/>
        <name val="Arial"/>
        <family val="2"/>
        <scheme val="none"/>
      </font>
      <numFmt numFmtId="13" formatCode="0%"/>
      <alignment horizontal="center" vertical="center"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13" formatCode="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auto="1"/>
        <name val="Arial"/>
        <family val="2"/>
        <scheme val="none"/>
      </font>
      <numFmt numFmtId="13" formatCode="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auto="1"/>
        <name val="Arial"/>
        <family val="2"/>
        <scheme val="none"/>
      </font>
      <numFmt numFmtId="13" formatCode="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auto="1"/>
        <name val="Arial"/>
        <family val="2"/>
        <scheme val="none"/>
      </font>
      <numFmt numFmtId="13" formatCode="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auto="1"/>
        <name val="Arial"/>
        <family val="2"/>
        <scheme val="none"/>
      </font>
      <numFmt numFmtId="13" formatCode="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auto="1"/>
        <name val="Arial"/>
        <family val="2"/>
        <scheme val="none"/>
      </font>
      <numFmt numFmtId="13" formatCode="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auto="1"/>
        <name val="Arial"/>
        <family val="2"/>
        <scheme val="none"/>
      </font>
      <numFmt numFmtId="13" formatCode="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auto="1"/>
        <name val="Arial"/>
        <family val="2"/>
        <scheme val="none"/>
      </font>
      <alignment horizontal="left" vertical="center" textRotation="0" wrapText="1"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fill>
        <patternFill patternType="none">
          <fgColor indexed="64"/>
          <bgColor indexed="65"/>
        </patternFill>
      </fill>
      <alignment horizontal="right" vertical="center" textRotation="0" wrapText="1" indent="0" justifyLastLine="0" shrinkToFit="0" readingOrder="0"/>
      <protection locked="1" hidden="0"/>
    </dxf>
    <dxf>
      <font>
        <b/>
        <i val="0"/>
        <strike val="0"/>
        <condense val="0"/>
        <extend val="0"/>
        <outline val="0"/>
        <shadow val="0"/>
        <u val="none"/>
        <vertAlign val="baseline"/>
        <sz val="12"/>
        <color theme="0"/>
        <name val="Arial"/>
        <family val="2"/>
        <scheme val="none"/>
      </font>
      <fill>
        <patternFill patternType="solid">
          <fgColor indexed="64"/>
          <bgColor rgb="FF41598F"/>
        </patternFill>
      </fill>
      <alignment horizontal="center" vertical="bottom" textRotation="0" wrapText="1" indent="0" justifyLastLine="0" shrinkToFit="0" readingOrder="0"/>
      <border diagonalUp="0" diagonalDown="0" outline="0">
        <left style="thin">
          <color indexed="64"/>
        </left>
        <right style="thin">
          <color indexed="64"/>
        </right>
        <top/>
        <bottom/>
      </border>
    </dxf>
    <dxf>
      <font>
        <strike val="0"/>
        <outline val="0"/>
        <shadow val="0"/>
        <u val="none"/>
        <vertAlign val="baseline"/>
        <sz val="11"/>
        <name val="Arial"/>
        <family val="2"/>
        <scheme val="none"/>
      </font>
      <numFmt numFmtId="3" formatCode="#,##0"/>
      <fill>
        <patternFill patternType="solid">
          <fgColor indexed="64"/>
          <bgColor theme="4" tint="0.79998168889431442"/>
        </patternFill>
      </fill>
      <alignment horizontal="center" vertical="center" textRotation="0" wrapText="1"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3" formatCode="#,##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auto="1"/>
        <name val="Arial"/>
        <family val="2"/>
        <scheme val="none"/>
      </font>
      <numFmt numFmtId="3" formatCode="#,##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auto="1"/>
        <name val="Arial"/>
        <family val="2"/>
        <scheme val="none"/>
      </font>
      <numFmt numFmtId="3" formatCode="#,##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auto="1"/>
        <name val="Arial"/>
        <family val="2"/>
        <scheme val="none"/>
      </font>
      <numFmt numFmtId="3" formatCode="#,##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auto="1"/>
        <name val="Arial"/>
        <family val="2"/>
        <scheme val="none"/>
      </font>
      <numFmt numFmtId="3" formatCode="#,##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auto="1"/>
        <name val="Arial"/>
        <family val="2"/>
        <scheme val="none"/>
      </font>
      <numFmt numFmtId="3" formatCode="#,##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auto="1"/>
        <name val="Arial"/>
        <family val="2"/>
        <scheme val="none"/>
      </font>
      <numFmt numFmtId="3" formatCode="#,##0"/>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auto="1"/>
        <name val="Arial"/>
        <family val="2"/>
        <scheme val="none"/>
      </font>
      <alignment horizontal="left" vertical="center" textRotation="0" wrapText="1"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fill>
        <patternFill patternType="none">
          <fgColor indexed="64"/>
          <bgColor indexed="65"/>
        </patternFill>
      </fill>
      <alignment horizontal="right" vertical="center" textRotation="0" wrapText="1" indent="0" justifyLastLine="0" shrinkToFit="0" readingOrder="0"/>
      <protection locked="1" hidden="0"/>
    </dxf>
    <dxf>
      <font>
        <b/>
        <i val="0"/>
        <strike val="0"/>
        <condense val="0"/>
        <extend val="0"/>
        <outline val="0"/>
        <shadow val="0"/>
        <u val="none"/>
        <vertAlign val="baseline"/>
        <sz val="12"/>
        <color theme="0"/>
        <name val="Arial"/>
        <family val="2"/>
        <scheme val="none"/>
      </font>
      <fill>
        <patternFill patternType="solid">
          <fgColor indexed="64"/>
          <bgColor rgb="FF41598F"/>
        </patternFill>
      </fill>
      <alignment horizontal="center" vertical="bottom" textRotation="0" wrapText="1" indent="0" justifyLastLine="0" shrinkToFit="0" readingOrder="0"/>
      <border diagonalUp="0" diagonalDown="0" outline="0">
        <left style="thin">
          <color indexed="64"/>
        </left>
        <right style="thin">
          <color indexed="64"/>
        </right>
        <top/>
        <bottom/>
      </border>
    </dxf>
    <dxf>
      <font>
        <b/>
        <i val="0"/>
        <strike val="0"/>
        <condense val="0"/>
        <extend val="0"/>
        <outline val="0"/>
        <shadow val="0"/>
        <u val="none"/>
        <vertAlign val="baseline"/>
        <sz val="11"/>
        <color auto="1"/>
        <name val="Arial"/>
        <family val="2"/>
        <scheme val="none"/>
      </font>
      <numFmt numFmtId="13" formatCode="0%"/>
      <fill>
        <patternFill patternType="solid">
          <fgColor indexed="64"/>
          <bgColor theme="4" tint="0.79998168889431442"/>
        </patternFill>
      </fill>
      <alignment horizontal="center" vertical="center" textRotation="0" wrapText="1" indent="0" justifyLastLine="0" shrinkToFit="0" readingOrder="0"/>
      <border diagonalUp="0" diagonalDown="0" outline="0">
        <left style="thin">
          <color indexed="64"/>
        </left>
        <right/>
        <top style="thin">
          <color indexed="64"/>
        </top>
        <bottom style="thin">
          <color indexed="64"/>
        </bottom>
      </border>
      <protection locked="1" hidden="0"/>
    </dxf>
    <dxf>
      <font>
        <strike val="0"/>
        <outline val="0"/>
        <shadow val="0"/>
        <u val="none"/>
        <vertAlign val="baseline"/>
        <sz val="11"/>
        <name val="Arial"/>
        <family val="2"/>
        <scheme val="none"/>
      </font>
      <numFmt numFmtId="13" formatCode="0%"/>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name val="Arial"/>
        <family val="2"/>
        <scheme val="none"/>
      </font>
      <numFmt numFmtId="13" formatCode="0%"/>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name val="Arial"/>
        <family val="2"/>
        <scheme val="none"/>
      </font>
      <numFmt numFmtId="13" formatCode="0%"/>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name val="Arial"/>
        <family val="2"/>
        <scheme val="none"/>
      </font>
      <numFmt numFmtId="13" formatCode="0%"/>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name val="Arial"/>
        <family val="2"/>
        <scheme val="none"/>
      </font>
      <numFmt numFmtId="13" formatCode="0%"/>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name val="Arial"/>
        <family val="2"/>
        <scheme val="none"/>
      </font>
      <numFmt numFmtId="13" formatCode="0%"/>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name val="Arial"/>
        <family val="2"/>
        <scheme val="none"/>
      </font>
      <numFmt numFmtId="13" formatCode="0%"/>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name val="Arial"/>
        <family val="2"/>
        <scheme val="none"/>
      </font>
      <numFmt numFmtId="13" formatCode="0%"/>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name val="Arial"/>
        <family val="2"/>
        <scheme val="none"/>
      </font>
      <numFmt numFmtId="13" formatCode="0%"/>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name val="Arial"/>
        <family val="2"/>
        <scheme val="none"/>
      </font>
      <numFmt numFmtId="13" formatCode="0%"/>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name val="Arial"/>
        <family val="2"/>
        <scheme val="none"/>
      </font>
      <numFmt numFmtId="13" formatCode="0%"/>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name val="Arial"/>
        <family val="2"/>
        <scheme val="none"/>
      </font>
      <numFmt numFmtId="13" formatCode="0%"/>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name val="Arial"/>
        <family val="2"/>
        <scheme val="none"/>
      </font>
      <numFmt numFmtId="13" formatCode="0%"/>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name val="Arial"/>
        <family val="2"/>
        <scheme val="none"/>
      </font>
      <numFmt numFmtId="13" formatCode="0%"/>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name val="Arial"/>
        <family val="2"/>
        <scheme val="none"/>
      </font>
      <numFmt numFmtId="13" formatCode="0%"/>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name val="Arial"/>
        <family val="2"/>
        <scheme val="none"/>
      </font>
      <numFmt numFmtId="13" formatCode="0%"/>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strike val="0"/>
        <outline val="0"/>
        <shadow val="0"/>
        <u val="none"/>
        <vertAlign val="baseline"/>
        <sz val="11"/>
        <name val="Arial"/>
        <family val="2"/>
        <scheme val="none"/>
      </font>
      <numFmt numFmtId="13" formatCode="0%"/>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alignment horizontal="left" vertical="center" textRotation="0" wrapText="1"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strike val="0"/>
        <outline val="0"/>
        <shadow val="0"/>
        <u val="none"/>
        <vertAlign val="baseline"/>
        <sz val="11"/>
        <name val="Arial"/>
        <family val="2"/>
        <scheme val="none"/>
      </font>
      <alignment vertical="center" textRotation="0" wrapText="1" indent="0" justifyLastLine="0" shrinkToFit="0" readingOrder="0"/>
    </dxf>
    <dxf>
      <font>
        <b/>
        <i val="0"/>
        <strike val="0"/>
        <condense val="0"/>
        <extend val="0"/>
        <outline val="0"/>
        <shadow val="0"/>
        <u val="none"/>
        <vertAlign val="baseline"/>
        <sz val="12"/>
        <color theme="0"/>
        <name val="Arial"/>
        <family val="2"/>
        <scheme val="none"/>
      </font>
      <fill>
        <patternFill patternType="solid">
          <fgColor indexed="64"/>
          <bgColor rgb="FF41598F"/>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i val="0"/>
        <strike val="0"/>
        <condense val="0"/>
        <extend val="0"/>
        <outline val="0"/>
        <shadow val="0"/>
        <u val="none"/>
        <vertAlign val="baseline"/>
        <sz val="11"/>
        <color auto="1"/>
        <name val="Arial"/>
        <family val="2"/>
        <scheme val="none"/>
      </font>
      <numFmt numFmtId="3" formatCode="#,##0"/>
      <fill>
        <patternFill patternType="solid">
          <fgColor indexed="64"/>
          <bgColor theme="4" tint="0.79998168889431442"/>
        </patternFill>
      </fill>
      <alignment horizontal="center" vertical="bottom" textRotation="0" wrapText="1" indent="0" justifyLastLine="0" shrinkToFit="0" readingOrder="0"/>
      <border diagonalUp="0" diagonalDown="0" outline="0">
        <left style="thin">
          <color indexed="64"/>
        </left>
        <right/>
        <top style="thin">
          <color indexed="64"/>
        </top>
        <bottom style="thin">
          <color indexed="64"/>
        </bottom>
      </border>
      <protection locked="1" hidden="0"/>
    </dxf>
    <dxf>
      <font>
        <b val="0"/>
        <i val="0"/>
        <strike val="0"/>
        <condense val="0"/>
        <extend val="0"/>
        <outline val="0"/>
        <shadow val="0"/>
        <u val="none"/>
        <vertAlign val="baseline"/>
        <sz val="11"/>
        <color auto="1"/>
        <name val="Arial"/>
        <family val="2"/>
        <scheme val="none"/>
      </font>
      <numFmt numFmtId="3" formatCode="#,##0"/>
      <fill>
        <patternFill patternType="none">
          <fgColor indexed="64"/>
          <bgColor indexed="65"/>
        </patternFill>
      </fill>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auto="1"/>
        <name val="Arial"/>
        <family val="2"/>
        <scheme val="none"/>
      </font>
      <numFmt numFmtId="3" formatCode="#,##0"/>
      <fill>
        <patternFill patternType="none">
          <fgColor indexed="64"/>
          <bgColor indexed="65"/>
        </patternFill>
      </fill>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auto="1"/>
        <name val="Arial"/>
        <family val="2"/>
        <scheme val="none"/>
      </font>
      <numFmt numFmtId="3" formatCode="#,##0"/>
      <fill>
        <patternFill patternType="none">
          <fgColor indexed="64"/>
          <bgColor indexed="65"/>
        </patternFill>
      </fill>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auto="1"/>
        <name val="Arial"/>
        <family val="2"/>
        <scheme val="none"/>
      </font>
      <numFmt numFmtId="3" formatCode="#,##0"/>
      <fill>
        <patternFill patternType="none">
          <fgColor indexed="64"/>
          <bgColor indexed="65"/>
        </patternFill>
      </fill>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auto="1"/>
        <name val="Arial"/>
        <family val="2"/>
        <scheme val="none"/>
      </font>
      <numFmt numFmtId="3" formatCode="#,##0"/>
      <fill>
        <patternFill patternType="none">
          <fgColor indexed="64"/>
          <bgColor indexed="65"/>
        </patternFill>
      </fill>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auto="1"/>
        <name val="Arial"/>
        <family val="2"/>
        <scheme val="none"/>
      </font>
      <numFmt numFmtId="3" formatCode="#,##0"/>
      <fill>
        <patternFill patternType="none">
          <fgColor indexed="64"/>
          <bgColor indexed="65"/>
        </patternFill>
      </fill>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auto="1"/>
        <name val="Arial"/>
        <family val="2"/>
        <scheme val="none"/>
      </font>
      <numFmt numFmtId="3" formatCode="#,##0"/>
      <fill>
        <patternFill patternType="none">
          <fgColor indexed="64"/>
          <bgColor indexed="65"/>
        </patternFill>
      </fill>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auto="1"/>
        <name val="Arial"/>
        <family val="2"/>
        <scheme val="none"/>
      </font>
      <numFmt numFmtId="3" formatCode="#,##0"/>
      <fill>
        <patternFill patternType="none">
          <fgColor indexed="64"/>
          <bgColor indexed="65"/>
        </patternFill>
      </fill>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auto="1"/>
        <name val="Arial"/>
        <family val="2"/>
        <scheme val="none"/>
      </font>
      <numFmt numFmtId="3" formatCode="#,##0"/>
      <fill>
        <patternFill patternType="none">
          <fgColor indexed="64"/>
          <bgColor indexed="65"/>
        </patternFill>
      </fill>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auto="1"/>
        <name val="Arial"/>
        <family val="2"/>
        <scheme val="none"/>
      </font>
      <numFmt numFmtId="3" formatCode="#,##0"/>
      <fill>
        <patternFill patternType="none">
          <fgColor indexed="64"/>
          <bgColor indexed="65"/>
        </patternFill>
      </fill>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auto="1"/>
        <name val="Arial"/>
        <family val="2"/>
        <scheme val="none"/>
      </font>
      <numFmt numFmtId="3" formatCode="#,##0"/>
      <fill>
        <patternFill patternType="none">
          <fgColor indexed="64"/>
          <bgColor indexed="65"/>
        </patternFill>
      </fill>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auto="1"/>
        <name val="Arial"/>
        <family val="2"/>
        <scheme val="none"/>
      </font>
      <numFmt numFmtId="3" formatCode="#,##0"/>
      <fill>
        <patternFill patternType="none">
          <fgColor indexed="64"/>
          <bgColor indexed="65"/>
        </patternFill>
      </fill>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auto="1"/>
        <name val="Arial"/>
        <family val="2"/>
        <scheme val="none"/>
      </font>
      <numFmt numFmtId="3" formatCode="#,##0"/>
      <fill>
        <patternFill patternType="none">
          <fgColor indexed="64"/>
          <bgColor indexed="65"/>
        </patternFill>
      </fill>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auto="1"/>
        <name val="Arial"/>
        <family val="2"/>
        <scheme val="none"/>
      </font>
      <numFmt numFmtId="3" formatCode="#,##0"/>
      <fill>
        <patternFill patternType="none">
          <fgColor indexed="64"/>
          <bgColor indexed="65"/>
        </patternFill>
      </fill>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auto="1"/>
        <name val="Arial"/>
        <family val="2"/>
        <scheme val="none"/>
      </font>
      <numFmt numFmtId="3" formatCode="#,##0"/>
      <fill>
        <patternFill patternType="none">
          <fgColor indexed="64"/>
          <bgColor indexed="65"/>
        </patternFill>
      </fill>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auto="1"/>
        <name val="Arial"/>
        <family val="2"/>
        <scheme val="none"/>
      </font>
      <numFmt numFmtId="3" formatCode="#,##0"/>
      <fill>
        <patternFill patternType="none">
          <fgColor indexed="64"/>
          <bgColor indexed="65"/>
        </patternFill>
      </fill>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auto="1"/>
        <name val="Arial"/>
        <family val="2"/>
        <scheme val="none"/>
      </font>
      <numFmt numFmtId="3" formatCode="#,##0"/>
      <fill>
        <patternFill patternType="none">
          <fgColor indexed="64"/>
          <bgColor indexed="65"/>
        </patternFill>
      </fill>
      <alignment horizontal="center" vertical="bottom"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auto="1"/>
        <name val="Arial"/>
        <family val="2"/>
        <scheme val="none"/>
      </font>
      <alignment horizontal="left" vertical="bottom" textRotation="0" wrapText="1"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bottom style="thin">
          <color indexed="64"/>
        </bottom>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Arial"/>
        <family val="2"/>
        <scheme val="none"/>
      </font>
      <fill>
        <patternFill patternType="none">
          <fgColor indexed="64"/>
          <bgColor indexed="65"/>
        </patternFill>
      </fill>
      <alignment horizontal="right" vertical="center" textRotation="0" wrapText="1" indent="0" justifyLastLine="0" shrinkToFit="0" readingOrder="0"/>
      <protection locked="1" hidden="0"/>
    </dxf>
    <dxf>
      <font>
        <b/>
        <i val="0"/>
        <strike val="0"/>
        <condense val="0"/>
        <extend val="0"/>
        <outline val="0"/>
        <shadow val="0"/>
        <u val="none"/>
        <vertAlign val="baseline"/>
        <sz val="12"/>
        <color theme="0"/>
        <name val="Arial"/>
        <family val="2"/>
        <scheme val="none"/>
      </font>
      <fill>
        <patternFill patternType="solid">
          <fgColor indexed="64"/>
          <bgColor rgb="FF41598F"/>
        </patternFill>
      </fill>
      <alignment horizontal="center" vertical="bottom" textRotation="0" wrapText="1" indent="0" justifyLastLine="0" shrinkToFit="0" readingOrder="0"/>
      <border diagonalUp="0" diagonalDown="0" outline="0">
        <left style="thin">
          <color indexed="64"/>
        </left>
        <right style="thin">
          <color indexed="64"/>
        </right>
        <top/>
        <bottom/>
      </border>
    </dxf>
    <dxf>
      <font>
        <b/>
        <i val="0"/>
        <strike val="0"/>
        <condense val="0"/>
        <extend val="0"/>
        <outline val="0"/>
        <shadow val="0"/>
        <u val="none"/>
        <vertAlign val="baseline"/>
        <sz val="11"/>
        <color theme="1"/>
        <name val="Arial"/>
        <family val="2"/>
        <scheme val="none"/>
      </font>
      <numFmt numFmtId="164" formatCode="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theme="1"/>
        <name val="Arial"/>
        <family val="2"/>
        <scheme val="none"/>
      </font>
      <numFmt numFmtId="3" formatCode="#,##0"/>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theme="1"/>
        <name val="Arial"/>
        <family val="2"/>
        <scheme val="none"/>
      </font>
      <alignment horizontal="left" vertical="bottom" textRotation="0" wrapText="0"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bottom style="thin">
          <color indexed="64"/>
        </bottom>
      </border>
    </dxf>
    <dxf>
      <border outline="0">
        <left style="medium">
          <color indexed="64"/>
        </left>
        <right style="medium">
          <color indexed="64"/>
        </right>
        <top style="thin">
          <color indexed="64"/>
        </top>
        <bottom style="thin">
          <color indexed="64"/>
        </bottom>
      </border>
    </dxf>
    <dxf>
      <font>
        <strike val="0"/>
        <outline val="0"/>
        <shadow val="0"/>
        <u val="none"/>
        <vertAlign val="baseline"/>
        <sz val="11"/>
        <color theme="1"/>
        <name val="Arial"/>
        <family val="2"/>
        <scheme val="none"/>
      </font>
    </dxf>
    <dxf>
      <font>
        <b/>
        <strike val="0"/>
        <outline val="0"/>
        <shadow val="0"/>
        <u val="none"/>
        <vertAlign val="baseline"/>
        <sz val="12"/>
        <color theme="0"/>
        <name val="Arial"/>
        <family val="2"/>
        <scheme val="none"/>
      </font>
      <fill>
        <patternFill patternType="solid">
          <fgColor indexed="64"/>
          <bgColor rgb="FF41598F"/>
        </patternFill>
      </fill>
      <alignment vertical="bottom" textRotation="0" indent="0" justifyLastLine="0" shrinkToFit="0" readingOrder="0"/>
    </dxf>
    <dxf>
      <font>
        <b/>
        <i val="0"/>
        <strike val="0"/>
        <condense val="0"/>
        <extend val="0"/>
        <outline val="0"/>
        <shadow val="0"/>
        <u val="none"/>
        <vertAlign val="baseline"/>
        <sz val="11"/>
        <color theme="1"/>
        <name val="Arial"/>
        <family val="2"/>
        <scheme val="none"/>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auto="1"/>
        <name val="Arial"/>
        <family val="2"/>
        <scheme val="none"/>
      </font>
      <numFmt numFmtId="3" formatCode="#,##0"/>
      <alignment horizontal="center" vertical="center" textRotation="0" wrapText="0" indent="0" justifyLastLine="0" shrinkToFit="0" readingOrder="0"/>
      <border diagonalUp="0" diagonalDown="0" outline="0">
        <left style="thin">
          <color indexed="64"/>
        </left>
        <right/>
        <top style="thin">
          <color indexed="64"/>
        </top>
        <bottom/>
      </border>
    </dxf>
    <dxf>
      <font>
        <b val="0"/>
        <i val="0"/>
        <strike val="0"/>
        <condense val="0"/>
        <extend val="0"/>
        <outline val="0"/>
        <shadow val="0"/>
        <u val="none"/>
        <vertAlign val="baseline"/>
        <sz val="11"/>
        <color theme="1"/>
        <name val="Arial"/>
        <family val="2"/>
        <scheme val="none"/>
      </font>
      <alignment horizontal="left" vertical="center" textRotation="0" wrapText="0"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bottom style="thin">
          <color indexed="64"/>
        </bottom>
      </border>
    </dxf>
    <dxf>
      <border outline="0">
        <left style="medium">
          <color indexed="64"/>
        </left>
        <right style="medium">
          <color indexed="64"/>
        </right>
        <top style="thin">
          <color indexed="64"/>
        </top>
        <bottom style="thin">
          <color indexed="64"/>
        </bottom>
      </border>
    </dxf>
    <dxf>
      <font>
        <strike val="0"/>
        <outline val="0"/>
        <shadow val="0"/>
        <u val="none"/>
        <vertAlign val="baseline"/>
        <sz val="11"/>
        <color theme="1"/>
        <name val="Arial"/>
        <family val="2"/>
        <scheme val="none"/>
      </font>
      <alignment vertical="center" textRotation="0" wrapText="0" indent="0" justifyLastLine="0" shrinkToFit="0" readingOrder="0"/>
    </dxf>
    <dxf>
      <font>
        <b/>
        <strike val="0"/>
        <outline val="0"/>
        <shadow val="0"/>
        <u val="none"/>
        <vertAlign val="baseline"/>
        <sz val="12"/>
        <color theme="1"/>
        <name val="Arial"/>
        <family val="2"/>
        <scheme val="none"/>
      </font>
      <fill>
        <patternFill patternType="solid">
          <fgColor indexed="64"/>
          <bgColor rgb="FF41598F"/>
        </patternFill>
      </fill>
      <alignment vertical="bottom" textRotation="0" indent="0" justifyLastLine="0" shrinkToFit="0" readingOrder="0"/>
    </dxf>
    <dxf>
      <font>
        <b/>
        <i val="0"/>
        <strike val="0"/>
        <condense val="0"/>
        <extend val="0"/>
        <outline val="0"/>
        <shadow val="0"/>
        <u val="none"/>
        <vertAlign val="baseline"/>
        <sz val="11"/>
        <color auto="1"/>
        <name val="Arial"/>
        <family val="2"/>
        <scheme val="none"/>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top style="thin">
          <color indexed="64"/>
        </top>
        <bottom style="thin">
          <color indexed="64"/>
        </bottom>
      </border>
      <protection locked="1" hidden="0"/>
    </dxf>
    <dxf>
      <font>
        <b val="0"/>
        <i val="0"/>
        <strike val="0"/>
        <condense val="0"/>
        <extend val="0"/>
        <outline val="0"/>
        <shadow val="0"/>
        <u val="none"/>
        <vertAlign val="baseline"/>
        <sz val="11"/>
        <color auto="1"/>
        <name val="Arial"/>
        <family val="2"/>
        <scheme val="none"/>
      </font>
      <numFmt numFmtId="3" formatCode="#,##0"/>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theme="1"/>
        <name val="Arial"/>
        <family val="2"/>
        <scheme val="none"/>
      </font>
      <alignment horizontal="left" vertical="center" textRotation="0" wrapText="1" indent="0" justifyLastLine="0" shrinkToFit="0" readingOrder="0"/>
      <border diagonalUp="0" diagonalDown="0" outline="0">
        <left/>
        <right style="thin">
          <color indexed="64"/>
        </right>
        <top style="thin">
          <color indexed="64"/>
        </top>
        <bottom style="thin">
          <color indexed="64"/>
        </bottom>
      </border>
    </dxf>
    <dxf>
      <border outline="0">
        <top style="thin">
          <color indexed="64"/>
        </top>
      </border>
    </dxf>
    <dxf>
      <border outline="0">
        <bottom style="thin">
          <color indexed="64"/>
        </bottom>
      </border>
    </dxf>
    <dxf>
      <border outline="0">
        <left style="medium">
          <color indexed="64"/>
        </left>
        <right style="medium">
          <color indexed="64"/>
        </right>
        <top style="thin">
          <color indexed="64"/>
        </top>
        <bottom style="thin">
          <color indexed="64"/>
        </bottom>
      </border>
    </dxf>
    <dxf>
      <font>
        <strike val="0"/>
        <outline val="0"/>
        <shadow val="0"/>
        <u val="none"/>
        <vertAlign val="baseline"/>
        <sz val="11"/>
        <name val="Arial"/>
        <family val="2"/>
        <scheme val="none"/>
      </font>
      <alignment vertical="center" textRotation="0" indent="0" justifyLastLine="0" shrinkToFit="0" readingOrder="0"/>
    </dxf>
    <dxf>
      <font>
        <b/>
        <strike val="0"/>
        <outline val="0"/>
        <shadow val="0"/>
        <u val="none"/>
        <vertAlign val="baseline"/>
        <sz val="12"/>
        <color theme="0"/>
        <name val="Arial"/>
        <family val="2"/>
        <scheme val="none"/>
      </font>
      <fill>
        <patternFill patternType="solid">
          <fgColor indexed="64"/>
          <bgColor rgb="FF41598F"/>
        </patternFill>
      </fill>
      <alignment vertical="bottom" textRotation="0" indent="0" justifyLastLine="0" shrinkToFit="0" readingOrder="0"/>
    </dxf>
    <dxf>
      <font>
        <b/>
        <strike val="0"/>
        <outline val="0"/>
        <shadow val="0"/>
        <u val="none"/>
        <vertAlign val="baseline"/>
        <sz val="11"/>
        <name val="Arial"/>
        <family val="2"/>
        <scheme val="none"/>
      </font>
      <numFmt numFmtId="164" formatCode="0.0%"/>
      <alignment vertical="center" textRotation="0" indent="0" justifyLastLine="0" shrinkToFit="0" readingOrder="0"/>
    </dxf>
    <dxf>
      <font>
        <strike val="0"/>
        <outline val="0"/>
        <shadow val="0"/>
        <u val="none"/>
        <vertAlign val="baseline"/>
        <sz val="11"/>
        <name val="Arial"/>
        <family val="2"/>
        <scheme val="none"/>
      </font>
      <alignment vertical="center" textRotation="0" indent="0" justifyLastLine="0" shrinkToFit="0" readingOrder="0"/>
      <border outline="0">
        <left style="thin">
          <color indexed="64"/>
        </left>
        <right/>
      </border>
    </dxf>
    <dxf>
      <font>
        <strike val="0"/>
        <outline val="0"/>
        <shadow val="0"/>
        <u val="none"/>
        <vertAlign val="baseline"/>
        <sz val="11"/>
        <name val="Arial"/>
        <family val="2"/>
        <scheme val="none"/>
      </font>
      <alignment horizontal="left" vertical="center" textRotation="0" indent="0" justifyLastLine="0" shrinkToFit="0" readingOrder="0"/>
    </dxf>
    <dxf>
      <border outline="0">
        <top style="thin">
          <color indexed="64"/>
        </top>
      </border>
    </dxf>
    <dxf>
      <border outline="0">
        <bottom style="thin">
          <color indexed="64"/>
        </bottom>
      </border>
    </dxf>
    <dxf>
      <border outline="0">
        <left style="medium">
          <color indexed="64"/>
        </left>
        <right style="medium">
          <color indexed="64"/>
        </right>
        <top style="thin">
          <color indexed="64"/>
        </top>
        <bottom style="thin">
          <color indexed="64"/>
        </bottom>
      </border>
    </dxf>
    <dxf>
      <font>
        <strike val="0"/>
        <outline val="0"/>
        <shadow val="0"/>
        <u val="none"/>
        <vertAlign val="baseline"/>
        <sz val="11"/>
        <name val="Arial"/>
        <family val="2"/>
        <scheme val="none"/>
      </font>
      <alignment vertical="center" textRotation="0" indent="0" justifyLastLine="0" shrinkToFit="0" readingOrder="0"/>
    </dxf>
    <dxf>
      <font>
        <b/>
        <strike val="0"/>
        <outline val="0"/>
        <shadow val="0"/>
        <u val="none"/>
        <vertAlign val="baseline"/>
        <sz val="12"/>
        <color theme="0"/>
        <name val="Arial"/>
        <family val="2"/>
        <scheme val="none"/>
      </font>
      <fill>
        <patternFill patternType="solid">
          <fgColor indexed="64"/>
          <bgColor rgb="FF41598F"/>
        </patternFill>
      </fill>
      <alignment vertical="bottom" textRotation="0" indent="0" justifyLastLine="0" shrinkToFit="0" readingOrder="0"/>
    </dxf>
    <dxf>
      <font>
        <b/>
        <i val="0"/>
        <strike val="0"/>
        <condense val="0"/>
        <extend val="0"/>
        <outline val="0"/>
        <shadow val="0"/>
        <u val="none"/>
        <vertAlign val="baseline"/>
        <sz val="11"/>
        <color theme="1"/>
        <name val="Arial"/>
        <family val="2"/>
        <scheme val="none"/>
      </font>
      <numFmt numFmtId="164" formatCode="0.0%"/>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theme="1"/>
        <name val="Arial"/>
        <family val="2"/>
        <scheme val="none"/>
      </font>
      <numFmt numFmtId="3" formatCode="#,##0"/>
      <alignment horizontal="center" vertical="center"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rgb="FF000000"/>
        <name val="Arial"/>
        <family val="2"/>
        <scheme val="none"/>
      </font>
      <alignment horizontal="left" vertical="center" textRotation="0" wrapText="0" indent="0" justifyLastLine="0" shrinkToFit="0" readingOrder="0"/>
      <border diagonalUp="0" diagonalDown="0" outline="0">
        <left/>
        <right style="thin">
          <color indexed="64"/>
        </right>
        <top style="thin">
          <color indexed="64"/>
        </top>
        <bottom style="thin">
          <color indexed="64"/>
        </bottom>
      </border>
    </dxf>
    <dxf>
      <border outline="0">
        <left style="medium">
          <color indexed="64"/>
        </left>
        <right style="medium">
          <color indexed="64"/>
        </right>
        <top style="thin">
          <color indexed="64"/>
        </top>
        <bottom style="thin">
          <color indexed="64"/>
        </bottom>
      </border>
    </dxf>
    <dxf>
      <font>
        <strike val="0"/>
        <outline val="0"/>
        <shadow val="0"/>
        <u val="none"/>
        <vertAlign val="baseline"/>
        <sz val="11"/>
        <name val="Arial"/>
        <family val="2"/>
        <scheme val="none"/>
      </font>
      <alignment vertical="center" textRotation="0" indent="0" justifyLastLine="0" shrinkToFit="0" readingOrder="0"/>
    </dxf>
    <dxf>
      <font>
        <b/>
        <i val="0"/>
        <strike val="0"/>
        <outline val="0"/>
        <shadow val="0"/>
        <u val="none"/>
        <vertAlign val="baseline"/>
        <sz val="12"/>
        <color theme="0"/>
        <name val="Arial"/>
        <family val="2"/>
        <scheme val="none"/>
      </font>
      <fill>
        <patternFill patternType="solid">
          <fgColor indexed="64"/>
          <bgColor rgb="FF41598F"/>
        </patternFill>
      </fill>
      <alignment vertical="bottom" textRotation="0" indent="0" justifyLastLine="0" shrinkToFit="0" readingOrder="0"/>
    </dxf>
    <dxf>
      <font>
        <b/>
        <i val="0"/>
        <strike val="0"/>
        <condense val="0"/>
        <extend val="0"/>
        <outline val="0"/>
        <shadow val="0"/>
        <u val="none"/>
        <vertAlign val="baseline"/>
        <sz val="11"/>
        <color theme="1"/>
        <name val="Arial"/>
        <family val="2"/>
        <scheme val="none"/>
      </font>
      <numFmt numFmtId="164" formatCode="0.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11"/>
        <color theme="1"/>
        <name val="Arial"/>
        <family val="2"/>
        <scheme val="none"/>
      </font>
      <numFmt numFmtId="3" formatCode="#,##0"/>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top style="thin">
          <color indexed="64"/>
        </top>
        <bottom style="thin">
          <color indexed="64"/>
        </bottom>
      </border>
    </dxf>
    <dxf>
      <font>
        <b val="0"/>
        <i val="0"/>
        <strike val="0"/>
        <condense val="0"/>
        <extend val="0"/>
        <outline val="0"/>
        <shadow val="0"/>
        <u val="none"/>
        <vertAlign val="baseline"/>
        <sz val="9"/>
        <color theme="1"/>
        <name val="Arial"/>
        <family val="2"/>
        <scheme val="none"/>
      </font>
      <fill>
        <patternFill patternType="none">
          <fgColor indexed="64"/>
          <bgColor indexed="65"/>
        </patternFill>
      </fill>
      <alignment horizontal="center" vertical="bottom" textRotation="0" wrapText="0"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theme="1"/>
        <name val="Arial"/>
        <family val="2"/>
        <scheme val="none"/>
      </font>
      <alignment horizontal="general" vertical="bottom" textRotation="0" wrapText="0" indent="0" justifyLastLine="0" shrinkToFit="0" readingOrder="0"/>
      <border diagonalUp="0" diagonalDown="0" outline="0">
        <left/>
        <right style="thin">
          <color indexed="64"/>
        </right>
        <top style="thin">
          <color indexed="64"/>
        </top>
        <bottom style="thin">
          <color indexed="64"/>
        </bottom>
      </border>
    </dxf>
    <dxf>
      <font>
        <b val="0"/>
        <i val="0"/>
        <strike val="0"/>
        <condense val="0"/>
        <extend val="0"/>
        <outline val="0"/>
        <shadow val="0"/>
        <u val="none"/>
        <vertAlign val="baseline"/>
        <sz val="9"/>
        <color theme="1"/>
        <name val="Arial"/>
        <family val="2"/>
        <scheme val="none"/>
      </font>
      <numFmt numFmtId="0" formatCode="General"/>
      <fill>
        <patternFill patternType="none">
          <fgColor indexed="64"/>
          <bgColor indexed="65"/>
        </patternFill>
      </fill>
      <alignment horizontal="left" vertical="center" textRotation="0" wrapText="0" indent="0" justifyLastLine="0" shrinkToFit="0" readingOrder="0"/>
      <border diagonalUp="0" diagonalDown="0" outline="0">
        <left/>
        <right style="thin">
          <color indexed="64"/>
        </right>
        <top style="thin">
          <color indexed="64"/>
        </top>
        <bottom/>
      </border>
      <protection locked="1" hidden="0"/>
    </dxf>
    <dxf>
      <border outline="0">
        <top style="thin">
          <color indexed="64"/>
        </top>
      </border>
    </dxf>
    <dxf>
      <border outline="0">
        <bottom style="thin">
          <color indexed="64"/>
        </bottom>
      </border>
    </dxf>
    <dxf>
      <border outline="0">
        <left style="medium">
          <color indexed="64"/>
        </left>
        <right style="medium">
          <color indexed="64"/>
        </right>
        <top style="thin">
          <color indexed="64"/>
        </top>
        <bottom style="thin">
          <color indexed="64"/>
        </bottom>
      </border>
    </dxf>
    <dxf>
      <font>
        <strike val="0"/>
        <outline val="0"/>
        <shadow val="0"/>
        <u val="none"/>
        <vertAlign val="baseline"/>
        <name val="Arial"/>
        <family val="2"/>
        <scheme val="none"/>
      </font>
    </dxf>
    <dxf>
      <font>
        <strike val="0"/>
        <outline val="0"/>
        <shadow val="0"/>
        <u val="none"/>
        <vertAlign val="baseline"/>
        <sz val="11"/>
        <color theme="1"/>
        <name val="Arial"/>
        <family val="2"/>
        <scheme val="none"/>
      </font>
      <alignment horizontal="center" vertical="bottom" textRotation="0" wrapText="0" indent="0" justifyLastLine="0" shrinkToFit="0" readingOrder="0"/>
    </dxf>
    <dxf>
      <font>
        <b/>
        <strike val="0"/>
        <outline val="0"/>
        <shadow val="0"/>
        <u val="none"/>
        <vertAlign val="baseline"/>
        <sz val="12"/>
        <color theme="0"/>
        <name val="Arial"/>
        <family val="2"/>
        <scheme val="none"/>
      </font>
      <fill>
        <patternFill patternType="solid">
          <fgColor indexed="64"/>
          <bgColor rgb="FF41598F"/>
        </patternFill>
      </fill>
      <alignment horizontal="center" vertical="bottom" textRotation="0" indent="0" justifyLastLine="0" shrinkToFit="0" readingOrder="0"/>
    </dxf>
    <dxf>
      <fill>
        <patternFill>
          <bgColor theme="4"/>
        </patternFill>
      </fill>
    </dxf>
    <dxf>
      <fill>
        <patternFill>
          <bgColor theme="4"/>
        </patternFill>
      </fill>
    </dxf>
    <dxf>
      <font>
        <strike val="0"/>
        <color rgb="FF963634"/>
      </font>
      <fill>
        <patternFill>
          <bgColor rgb="FFE6B8B7"/>
        </patternFill>
      </fill>
    </dxf>
    <dxf>
      <font>
        <color theme="9" tint="-0.499984740745262"/>
      </font>
      <fill>
        <patternFill>
          <bgColor rgb="FFC6E0B4"/>
        </patternFill>
      </fill>
    </dxf>
    <dxf>
      <fill>
        <patternFill>
          <bgColor theme="4"/>
        </patternFill>
      </fill>
    </dxf>
    <dxf>
      <font>
        <strike val="0"/>
        <color rgb="FF963634"/>
      </font>
      <fill>
        <patternFill>
          <bgColor rgb="FFE6B8B7"/>
        </patternFill>
      </fill>
    </dxf>
    <dxf>
      <font>
        <color theme="9" tint="-0.499984740745262"/>
      </font>
      <fill>
        <patternFill>
          <bgColor rgb="FFC6E0B4"/>
        </patternFill>
      </fill>
    </dxf>
    <dxf>
      <fill>
        <patternFill>
          <bgColor theme="4"/>
        </patternFill>
      </fill>
    </dxf>
    <dxf>
      <font>
        <strike val="0"/>
        <color rgb="FF963634"/>
      </font>
      <fill>
        <patternFill>
          <bgColor rgb="FFE6B8B7"/>
        </patternFill>
      </fill>
    </dxf>
    <dxf>
      <font>
        <color theme="9" tint="-0.499984740745262"/>
      </font>
      <fill>
        <patternFill>
          <bgColor rgb="FFC6E0B4"/>
        </patternFill>
      </fill>
    </dxf>
    <dxf>
      <fill>
        <patternFill>
          <bgColor theme="4"/>
        </patternFill>
      </fill>
    </dxf>
    <dxf>
      <fill>
        <patternFill>
          <bgColor theme="4"/>
        </patternFill>
      </fill>
    </dxf>
    <dxf>
      <font>
        <strike val="0"/>
        <color rgb="FF963634"/>
      </font>
      <fill>
        <patternFill>
          <bgColor rgb="FFE6B8B7"/>
        </patternFill>
      </fill>
    </dxf>
    <dxf>
      <font>
        <color theme="9" tint="-0.499984740745262"/>
      </font>
      <fill>
        <patternFill>
          <bgColor rgb="FFC6E0B4"/>
        </patternFill>
      </fill>
    </dxf>
    <dxf>
      <fill>
        <patternFill>
          <bgColor theme="4"/>
        </patternFill>
      </fill>
    </dxf>
    <dxf>
      <fill>
        <patternFill>
          <bgColor rgb="FF8090B4"/>
        </patternFill>
      </fill>
    </dxf>
    <dxf>
      <fill>
        <patternFill>
          <bgColor theme="0"/>
        </patternFill>
      </fill>
    </dxf>
    <dxf>
      <fill>
        <patternFill>
          <bgColor rgb="FF41598F"/>
        </patternFill>
      </fill>
    </dxf>
  </dxfs>
  <tableStyles count="1" defaultTableStyle="TableStyleMedium2" defaultPivotStyle="PivotStyleLight16">
    <tableStyle name="TableFormatOct1" pivot="0" count="3" xr9:uid="{49D4EA9C-3F47-462A-980F-0DBD3BA4CA2C}">
      <tableStyleElement type="headerRow" dxfId="472"/>
      <tableStyleElement type="firstRowStripe" dxfId="471"/>
      <tableStyleElement type="secondRowStripe" dxfId="470"/>
    </tableStyle>
  </tableStyles>
  <colors>
    <mruColors>
      <color rgb="FF012169"/>
      <color rgb="FF8090B4"/>
      <color rgb="FF41598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23.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24.xml.rels><?xml version="1.0" encoding="UTF-8" standalone="yes"?>
<Relationships xmlns="http://schemas.openxmlformats.org/package/2006/relationships"><Relationship Id="rId2" Type="http://schemas.microsoft.com/office/2011/relationships/chartColorStyle" Target="colors24.xml"/><Relationship Id="rId1" Type="http://schemas.microsoft.com/office/2011/relationships/chartStyle" Target="style24.xml"/></Relationships>
</file>

<file path=xl/charts/_rels/chart25.xml.rels><?xml version="1.0" encoding="UTF-8" standalone="yes"?>
<Relationships xmlns="http://schemas.openxmlformats.org/package/2006/relationships"><Relationship Id="rId2" Type="http://schemas.microsoft.com/office/2011/relationships/chartColorStyle" Target="colors25.xml"/><Relationship Id="rId1" Type="http://schemas.microsoft.com/office/2011/relationships/chartStyle" Target="style25.xml"/></Relationships>
</file>

<file path=xl/charts/_rels/chart26.xml.rels><?xml version="1.0" encoding="UTF-8" standalone="yes"?>
<Relationships xmlns="http://schemas.openxmlformats.org/package/2006/relationships"><Relationship Id="rId2" Type="http://schemas.microsoft.com/office/2011/relationships/chartColorStyle" Target="colors26.xml"/><Relationship Id="rId1" Type="http://schemas.microsoft.com/office/2011/relationships/chartStyle" Target="style26.xml"/></Relationships>
</file>

<file path=xl/charts/_rels/chart27.xml.rels><?xml version="1.0" encoding="UTF-8" standalone="yes"?>
<Relationships xmlns="http://schemas.openxmlformats.org/package/2006/relationships"><Relationship Id="rId2" Type="http://schemas.microsoft.com/office/2011/relationships/chartColorStyle" Target="colors27.xml"/><Relationship Id="rId1" Type="http://schemas.microsoft.com/office/2011/relationships/chartStyle" Target="style27.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cap="all"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sz="1400" cap="none" baseline="0">
                <a:solidFill>
                  <a:srgbClr val="012169"/>
                </a:solidFill>
                <a:latin typeface="Arial" panose="020B0604020202020204" pitchFamily="34" charset="0"/>
                <a:cs typeface="Arial" panose="020B0604020202020204" pitchFamily="34" charset="0"/>
              </a:rPr>
              <a:t>Children with Disabilities by Disability Category</a:t>
            </a:r>
            <a:endParaRPr lang="en-US" sz="1400" cap="none" baseline="0">
              <a:latin typeface="Arial" panose="020B0604020202020204" pitchFamily="34" charset="0"/>
              <a:cs typeface="Arial" panose="020B0604020202020204" pitchFamily="34" charset="0"/>
            </a:endParaRPr>
          </a:p>
        </c:rich>
      </c:tx>
      <c:overlay val="0"/>
      <c:spPr>
        <a:noFill/>
        <a:ln>
          <a:noFill/>
        </a:ln>
        <a:effectLst/>
      </c:spPr>
      <c:txPr>
        <a:bodyPr rot="0" spcFirstLastPara="1" vertOverflow="ellipsis" vert="horz" wrap="square" anchor="ctr" anchorCtr="1"/>
        <a:lstStyle/>
        <a:p>
          <a:pPr>
            <a:defRPr sz="1400" b="1" i="0" u="none" strike="noStrike" kern="1200" cap="all"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autoTitleDeleted val="0"/>
    <c:plotArea>
      <c:layout/>
      <c:pieChart>
        <c:varyColors val="1"/>
        <c:ser>
          <c:idx val="0"/>
          <c:order val="0"/>
          <c:dPt>
            <c:idx val="0"/>
            <c:bubble3D val="0"/>
            <c:spPr>
              <a:solidFill>
                <a:schemeClr val="accent1"/>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1-B78C-4319-B0D5-0C99197F1FCA}"/>
              </c:ext>
            </c:extLst>
          </c:dPt>
          <c:dPt>
            <c:idx val="1"/>
            <c:bubble3D val="0"/>
            <c:spPr>
              <a:solidFill>
                <a:schemeClr val="accent2"/>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2-B78C-4319-B0D5-0C99197F1FCA}"/>
              </c:ext>
            </c:extLst>
          </c:dPt>
          <c:dPt>
            <c:idx val="2"/>
            <c:bubble3D val="0"/>
            <c:spPr>
              <a:solidFill>
                <a:schemeClr val="accent3"/>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3-B78C-4319-B0D5-0C99197F1FCA}"/>
              </c:ext>
            </c:extLst>
          </c:dPt>
          <c:dPt>
            <c:idx val="3"/>
            <c:bubble3D val="0"/>
            <c:spPr>
              <a:solidFill>
                <a:schemeClr val="accent4"/>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4-B78C-4319-B0D5-0C99197F1FCA}"/>
              </c:ext>
            </c:extLst>
          </c:dPt>
          <c:dPt>
            <c:idx val="4"/>
            <c:bubble3D val="0"/>
            <c:spPr>
              <a:solidFill>
                <a:schemeClr val="accent5"/>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5-B78C-4319-B0D5-0C99197F1FCA}"/>
              </c:ext>
            </c:extLst>
          </c:dPt>
          <c:dPt>
            <c:idx val="5"/>
            <c:bubble3D val="0"/>
            <c:spPr>
              <a:solidFill>
                <a:schemeClr val="accent6"/>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6-B78C-4319-B0D5-0C99197F1FCA}"/>
              </c:ext>
            </c:extLst>
          </c:dPt>
          <c:dPt>
            <c:idx val="6"/>
            <c:bubble3D val="0"/>
            <c:spPr>
              <a:solidFill>
                <a:schemeClr val="accent1">
                  <a:lumMod val="60000"/>
                </a:schemeClr>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7-B78C-4319-B0D5-0C99197F1FCA}"/>
              </c:ext>
            </c:extLst>
          </c:dPt>
          <c:dPt>
            <c:idx val="7"/>
            <c:bubble3D val="0"/>
            <c:spPr>
              <a:solidFill>
                <a:schemeClr val="accent2">
                  <a:lumMod val="60000"/>
                </a:schemeClr>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8-B78C-4319-B0D5-0C99197F1FCA}"/>
              </c:ext>
            </c:extLst>
          </c:dPt>
          <c:dPt>
            <c:idx val="8"/>
            <c:bubble3D val="0"/>
            <c:spPr>
              <a:solidFill>
                <a:schemeClr val="accent3">
                  <a:lumMod val="60000"/>
                </a:schemeClr>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9-B78C-4319-B0D5-0C99197F1FCA}"/>
              </c:ext>
            </c:extLst>
          </c:dPt>
          <c:dPt>
            <c:idx val="9"/>
            <c:bubble3D val="0"/>
            <c:spPr>
              <a:solidFill>
                <a:schemeClr val="accent4">
                  <a:lumMod val="60000"/>
                </a:schemeClr>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A-B78C-4319-B0D5-0C99197F1FCA}"/>
              </c:ext>
            </c:extLst>
          </c:dPt>
          <c:dPt>
            <c:idx val="10"/>
            <c:bubble3D val="0"/>
            <c:spPr>
              <a:solidFill>
                <a:schemeClr val="accent5">
                  <a:lumMod val="60000"/>
                </a:schemeClr>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B-B78C-4319-B0D5-0C99197F1FCA}"/>
              </c:ext>
            </c:extLst>
          </c:dPt>
          <c:dPt>
            <c:idx val="11"/>
            <c:bubble3D val="0"/>
            <c:spPr>
              <a:solidFill>
                <a:schemeClr val="accent6">
                  <a:lumMod val="60000"/>
                </a:schemeClr>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C-B78C-4319-B0D5-0C99197F1FCA}"/>
              </c:ext>
            </c:extLst>
          </c:dPt>
          <c:dPt>
            <c:idx val="12"/>
            <c:bubble3D val="0"/>
            <c:spPr>
              <a:solidFill>
                <a:schemeClr val="accent1">
                  <a:lumMod val="80000"/>
                  <a:lumOff val="20000"/>
                </a:schemeClr>
              </a:solidFill>
              <a:ln>
                <a:noFill/>
              </a:ln>
              <a:effectLst>
                <a:outerShdw blurRad="63500" sx="102000" sy="102000" algn="ctr" rotWithShape="0">
                  <a:prstClr val="black">
                    <a:alpha val="20000"/>
                  </a:prstClr>
                </a:outerShdw>
              </a:effectLst>
            </c:spPr>
            <c:extLst>
              <c:ext xmlns:c16="http://schemas.microsoft.com/office/drawing/2014/chart" uri="{C3380CC4-5D6E-409C-BE32-E72D297353CC}">
                <c16:uniqueId val="{0000000D-B78C-4319-B0D5-0C99197F1FCA}"/>
              </c:ext>
            </c:extLst>
          </c:dPt>
          <c:dLbls>
            <c:dLbl>
              <c:idx val="0"/>
              <c:layout>
                <c:manualLayout>
                  <c:x val="0.22884671049274413"/>
                  <c:y val="-4.8697930738791535E-2"/>
                </c:manualLayout>
              </c:layout>
              <c:numFmt formatCode="0.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B78C-4319-B0D5-0C99197F1FCA}"/>
                </c:ext>
              </c:extLst>
            </c:dLbl>
            <c:dLbl>
              <c:idx val="1"/>
              <c:layout>
                <c:manualLayout>
                  <c:x val="0.15207161885305612"/>
                  <c:y val="5.0201221235284896E-3"/>
                </c:manualLayout>
              </c:layout>
              <c:numFmt formatCode="0.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B78C-4319-B0D5-0C99197F1FCA}"/>
                </c:ext>
              </c:extLst>
            </c:dLbl>
            <c:dLbl>
              <c:idx val="2"/>
              <c:numFmt formatCode="0.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0"/>
              <c:showCatName val="1"/>
              <c:showSerName val="0"/>
              <c:showPercent val="1"/>
              <c:showBubbleSize val="0"/>
              <c:extLst>
                <c:ext xmlns:c16="http://schemas.microsoft.com/office/drawing/2014/chart" uri="{C3380CC4-5D6E-409C-BE32-E72D297353CC}">
                  <c16:uniqueId val="{00000003-B78C-4319-B0D5-0C99197F1FCA}"/>
                </c:ext>
              </c:extLst>
            </c:dLbl>
            <c:dLbl>
              <c:idx val="3"/>
              <c:layout>
                <c:manualLayout>
                  <c:x val="2.1988885408766739E-2"/>
                  <c:y val="-1.9691304272079338E-2"/>
                </c:manualLayout>
              </c:layout>
              <c:numFmt formatCode="0.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B78C-4319-B0D5-0C99197F1FCA}"/>
                </c:ext>
              </c:extLst>
            </c:dLbl>
            <c:dLbl>
              <c:idx val="4"/>
              <c:numFmt formatCode="0.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0"/>
              <c:showCatName val="1"/>
              <c:showSerName val="0"/>
              <c:showPercent val="1"/>
              <c:showBubbleSize val="0"/>
              <c:extLst>
                <c:ext xmlns:c16="http://schemas.microsoft.com/office/drawing/2014/chart" uri="{C3380CC4-5D6E-409C-BE32-E72D297353CC}">
                  <c16:uniqueId val="{00000005-B78C-4319-B0D5-0C99197F1FCA}"/>
                </c:ext>
              </c:extLst>
            </c:dLbl>
            <c:dLbl>
              <c:idx val="5"/>
              <c:numFmt formatCode="0.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0"/>
              <c:showCatName val="1"/>
              <c:showSerName val="0"/>
              <c:showPercent val="1"/>
              <c:showBubbleSize val="0"/>
              <c:extLst>
                <c:ext xmlns:c16="http://schemas.microsoft.com/office/drawing/2014/chart" uri="{C3380CC4-5D6E-409C-BE32-E72D297353CC}">
                  <c16:uniqueId val="{00000006-B78C-4319-B0D5-0C99197F1FCA}"/>
                </c:ext>
              </c:extLst>
            </c:dLbl>
            <c:dLbl>
              <c:idx val="6"/>
              <c:numFmt formatCode="0.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0"/>
              <c:showCatName val="1"/>
              <c:showSerName val="0"/>
              <c:showPercent val="1"/>
              <c:showBubbleSize val="0"/>
              <c:extLst>
                <c:ext xmlns:c16="http://schemas.microsoft.com/office/drawing/2014/chart" uri="{C3380CC4-5D6E-409C-BE32-E72D297353CC}">
                  <c16:uniqueId val="{00000007-B78C-4319-B0D5-0C99197F1FCA}"/>
                </c:ext>
              </c:extLst>
            </c:dLbl>
            <c:dLbl>
              <c:idx val="7"/>
              <c:numFmt formatCode="0.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0"/>
              <c:showCatName val="1"/>
              <c:showSerName val="0"/>
              <c:showPercent val="1"/>
              <c:showBubbleSize val="0"/>
              <c:extLst>
                <c:ext xmlns:c16="http://schemas.microsoft.com/office/drawing/2014/chart" uri="{C3380CC4-5D6E-409C-BE32-E72D297353CC}">
                  <c16:uniqueId val="{00000008-B78C-4319-B0D5-0C99197F1FCA}"/>
                </c:ext>
              </c:extLst>
            </c:dLbl>
            <c:dLbl>
              <c:idx val="8"/>
              <c:numFmt formatCode="0.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0"/>
              <c:showCatName val="1"/>
              <c:showSerName val="0"/>
              <c:showPercent val="1"/>
              <c:showBubbleSize val="0"/>
              <c:extLst>
                <c:ext xmlns:c16="http://schemas.microsoft.com/office/drawing/2014/chart" uri="{C3380CC4-5D6E-409C-BE32-E72D297353CC}">
                  <c16:uniqueId val="{00000009-B78C-4319-B0D5-0C99197F1FCA}"/>
                </c:ext>
              </c:extLst>
            </c:dLbl>
            <c:dLbl>
              <c:idx val="9"/>
              <c:layout>
                <c:manualLayout>
                  <c:x val="-6.8612673415823028E-2"/>
                  <c:y val="-3.7584976236535873E-2"/>
                </c:manualLayout>
              </c:layout>
              <c:numFmt formatCode="0.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A-B78C-4319-B0D5-0C99197F1FCA}"/>
                </c:ext>
              </c:extLst>
            </c:dLbl>
            <c:dLbl>
              <c:idx val="10"/>
              <c:layout>
                <c:manualLayout>
                  <c:x val="-0.20563860052949243"/>
                  <c:y val="0.36984866399159871"/>
                </c:manualLayout>
              </c:layout>
              <c:numFmt formatCode="0.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B-B78C-4319-B0D5-0C99197F1FCA}"/>
                </c:ext>
              </c:extLst>
            </c:dLbl>
            <c:dLbl>
              <c:idx val="11"/>
              <c:layout>
                <c:manualLayout>
                  <c:x val="4.9041815094411072E-2"/>
                  <c:y val="1.160037219776525E-2"/>
                </c:manualLayout>
              </c:layout>
              <c:numFmt formatCode="0.0%" sourceLinked="0"/>
              <c:spPr>
                <a:noFill/>
                <a:ln>
                  <a:noFill/>
                </a:ln>
                <a:effectLst/>
              </c:spPr>
              <c:txPr>
                <a:bodyPr rot="0" spcFirstLastPara="1" vertOverflow="ellipsis" vert="horz" wrap="square" lIns="38100" tIns="19050" rIns="38100" bIns="19050" anchor="ctr" anchorCtr="1">
                  <a:noAutofit/>
                </a:bodyPr>
                <a:lstStyle/>
                <a:p>
                  <a:pPr>
                    <a:defRPr sz="10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0"/>
              <c:showCatName val="1"/>
              <c:showSerName val="0"/>
              <c:showPercent val="1"/>
              <c:showBubbleSize val="0"/>
              <c:extLst>
                <c:ext xmlns:c15="http://schemas.microsoft.com/office/drawing/2012/chart" uri="{CE6537A1-D6FC-4f65-9D91-7224C49458BB}">
                  <c15:layout>
                    <c:manualLayout>
                      <c:w val="0.17107467882676089"/>
                      <c:h val="0.11514833145385109"/>
                    </c:manualLayout>
                  </c15:layout>
                </c:ext>
                <c:ext xmlns:c16="http://schemas.microsoft.com/office/drawing/2014/chart" uri="{C3380CC4-5D6E-409C-BE32-E72D297353CC}">
                  <c16:uniqueId val="{0000000C-B78C-4319-B0D5-0C99197F1FCA}"/>
                </c:ext>
              </c:extLst>
            </c:dLbl>
            <c:dLbl>
              <c:idx val="12"/>
              <c:layout>
                <c:manualLayout>
                  <c:x val="-0.14477802744285764"/>
                  <c:y val="4.9716863842863716E-2"/>
                </c:manualLayout>
              </c:layout>
              <c:numFmt formatCode="0.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D-B78C-4319-B0D5-0C99197F1FCA}"/>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en-US"/>
              </a:p>
            </c:txPr>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'5-21 Child Count Subtotals'!$A$11:$A$24</c:f>
              <c:strCache>
                <c:ptCount val="14"/>
                <c:pt idx="0">
                  <c:v>Autism</c:v>
                </c:pt>
                <c:pt idx="1">
                  <c:v>Deaf-Blindness</c:v>
                </c:pt>
                <c:pt idx="2">
                  <c:v>Developmental Delay</c:v>
                </c:pt>
                <c:pt idx="3">
                  <c:v>Emotional Disturbance</c:v>
                </c:pt>
                <c:pt idx="4">
                  <c:v>Hearing Impairment</c:v>
                </c:pt>
                <c:pt idx="5">
                  <c:v>Intellectual Disability</c:v>
                </c:pt>
                <c:pt idx="6">
                  <c:v>Multiple Disabilities</c:v>
                </c:pt>
                <c:pt idx="7">
                  <c:v>Orthopedic Impairment</c:v>
                </c:pt>
                <c:pt idx="8">
                  <c:v>Other Health Impairment </c:v>
                </c:pt>
                <c:pt idx="9">
                  <c:v>Specific Learning Disability</c:v>
                </c:pt>
                <c:pt idx="10">
                  <c:v>Speech or Language Impairment</c:v>
                </c:pt>
                <c:pt idx="11">
                  <c:v>Traumatic Brain Injury</c:v>
                </c:pt>
                <c:pt idx="12">
                  <c:v>Visual Impairment</c:v>
                </c:pt>
                <c:pt idx="13">
                  <c:v>Total Students</c:v>
                </c:pt>
              </c:strCache>
            </c:strRef>
          </c:cat>
          <c:val>
            <c:numRef>
              <c:f>'5-21 Child Count Subtotals'!$B$11:$B$23</c:f>
              <c:numCache>
                <c:formatCode>#,##0</c:formatCode>
                <c:ptCount val="13"/>
                <c:pt idx="0">
                  <c:v>17409</c:v>
                </c:pt>
                <c:pt idx="1">
                  <c:v>136</c:v>
                </c:pt>
                <c:pt idx="2">
                  <c:v>10871</c:v>
                </c:pt>
                <c:pt idx="3">
                  <c:v>6781</c:v>
                </c:pt>
                <c:pt idx="4">
                  <c:v>1252</c:v>
                </c:pt>
                <c:pt idx="5">
                  <c:v>7287</c:v>
                </c:pt>
                <c:pt idx="6">
                  <c:v>1807</c:v>
                </c:pt>
                <c:pt idx="7">
                  <c:v>492</c:v>
                </c:pt>
                <c:pt idx="8">
                  <c:v>17488</c:v>
                </c:pt>
                <c:pt idx="9">
                  <c:v>55145</c:v>
                </c:pt>
                <c:pt idx="10">
                  <c:v>21665</c:v>
                </c:pt>
                <c:pt idx="11">
                  <c:v>227</c:v>
                </c:pt>
                <c:pt idx="12">
                  <c:v>427</c:v>
                </c:pt>
              </c:numCache>
            </c:numRef>
          </c:val>
          <c:extLst>
            <c:ext xmlns:c16="http://schemas.microsoft.com/office/drawing/2014/chart" uri="{C3380CC4-5D6E-409C-BE32-E72D297353CC}">
              <c16:uniqueId val="{00000000-B78C-4319-B0D5-0C99197F1FCA}"/>
            </c:ext>
          </c:extLst>
        </c:ser>
        <c:dLbls>
          <c:showLegendKey val="0"/>
          <c:showVal val="0"/>
          <c:showCatName val="1"/>
          <c:showSerName val="0"/>
          <c:showPercent val="1"/>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b="1">
                <a:solidFill>
                  <a:srgbClr val="012169"/>
                </a:solidFill>
                <a:latin typeface="Arial" panose="020B0604020202020204" pitchFamily="34" charset="0"/>
                <a:cs typeface="Arial" panose="020B0604020202020204" pitchFamily="34" charset="0"/>
              </a:rPr>
              <a:t>Student Percent</a:t>
            </a:r>
            <a:r>
              <a:rPr lang="en-US" b="1" baseline="0">
                <a:solidFill>
                  <a:srgbClr val="012169"/>
                </a:solidFill>
                <a:latin typeface="Arial" panose="020B0604020202020204" pitchFamily="34" charset="0"/>
                <a:cs typeface="Arial" panose="020B0604020202020204" pitchFamily="34" charset="0"/>
              </a:rPr>
              <a:t> by Age and Disability Category</a:t>
            </a:r>
            <a:endParaRPr lang="en-US" b="1">
              <a:solidFill>
                <a:srgbClr val="012169"/>
              </a:solidFill>
              <a:latin typeface="Arial" panose="020B0604020202020204" pitchFamily="34" charset="0"/>
              <a:cs typeface="Arial" panose="020B0604020202020204" pitchFamily="34" charset="0"/>
            </a:endParaRP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autoTitleDeleted val="0"/>
    <c:plotArea>
      <c:layout/>
      <c:barChart>
        <c:barDir val="col"/>
        <c:grouping val="clustered"/>
        <c:varyColors val="0"/>
        <c:ser>
          <c:idx val="0"/>
          <c:order val="0"/>
          <c:tx>
            <c:strRef>
              <c:f>'5-21 Data by Disability'!$A$22</c:f>
              <c:strCache>
                <c:ptCount val="1"/>
                <c:pt idx="0">
                  <c:v>Autism</c:v>
                </c:pt>
              </c:strCache>
            </c:strRef>
          </c:tx>
          <c:spPr>
            <a:solidFill>
              <a:schemeClr val="accent1"/>
            </a:solidFill>
            <a:ln>
              <a:noFill/>
            </a:ln>
            <a:effectLst/>
          </c:spPr>
          <c:invertIfNegative val="0"/>
          <c:cat>
            <c:strRef>
              <c:f>'5-21 Data by Disability'!$B$21:$R$21</c:f>
              <c:strCache>
                <c:ptCount val="17"/>
                <c:pt idx="0">
                  <c:v>5 (In Kindergarten)</c:v>
                </c:pt>
                <c:pt idx="1">
                  <c:v>6</c:v>
                </c:pt>
                <c:pt idx="2">
                  <c:v>7</c:v>
                </c:pt>
                <c:pt idx="3">
                  <c:v>8</c:v>
                </c:pt>
                <c:pt idx="4">
                  <c:v>9</c:v>
                </c:pt>
                <c:pt idx="5">
                  <c:v>10</c:v>
                </c:pt>
                <c:pt idx="6">
                  <c:v>11</c:v>
                </c:pt>
                <c:pt idx="7">
                  <c:v>12</c:v>
                </c:pt>
                <c:pt idx="8">
                  <c:v>13</c:v>
                </c:pt>
                <c:pt idx="9">
                  <c:v>14</c:v>
                </c:pt>
                <c:pt idx="10">
                  <c:v>15</c:v>
                </c:pt>
                <c:pt idx="11">
                  <c:v>16</c:v>
                </c:pt>
                <c:pt idx="12">
                  <c:v>17</c:v>
                </c:pt>
                <c:pt idx="13">
                  <c:v>18</c:v>
                </c:pt>
                <c:pt idx="14">
                  <c:v>19</c:v>
                </c:pt>
                <c:pt idx="15">
                  <c:v>20</c:v>
                </c:pt>
                <c:pt idx="16">
                  <c:v>21</c:v>
                </c:pt>
              </c:strCache>
            </c:strRef>
          </c:cat>
          <c:val>
            <c:numRef>
              <c:f>'5-21 Data by Disability'!$B$22:$R$22</c:f>
              <c:numCache>
                <c:formatCode>0%</c:formatCode>
                <c:ptCount val="17"/>
                <c:pt idx="0">
                  <c:v>0.15164658634538153</c:v>
                </c:pt>
                <c:pt idx="1">
                  <c:v>0.14059792027729637</c:v>
                </c:pt>
                <c:pt idx="2">
                  <c:v>0.13192612137203166</c:v>
                </c:pt>
                <c:pt idx="3">
                  <c:v>0.12340462228354605</c:v>
                </c:pt>
                <c:pt idx="4">
                  <c:v>0.12095486257039589</c:v>
                </c:pt>
                <c:pt idx="5">
                  <c:v>0.11928131758442855</c:v>
                </c:pt>
                <c:pt idx="6">
                  <c:v>0.11510603019460686</c:v>
                </c:pt>
                <c:pt idx="7">
                  <c:v>0.11873513608737779</c:v>
                </c:pt>
                <c:pt idx="8">
                  <c:v>0.11107058179828561</c:v>
                </c:pt>
                <c:pt idx="9">
                  <c:v>0.1161579235971486</c:v>
                </c:pt>
                <c:pt idx="10">
                  <c:v>0.11481481481481481</c:v>
                </c:pt>
                <c:pt idx="11">
                  <c:v>0.11663440969746358</c:v>
                </c:pt>
                <c:pt idx="12">
                  <c:v>0.12593086584417029</c:v>
                </c:pt>
                <c:pt idx="13">
                  <c:v>0.14036592338479131</c:v>
                </c:pt>
                <c:pt idx="14">
                  <c:v>0.17799352750809061</c:v>
                </c:pt>
                <c:pt idx="15">
                  <c:v>0.21654501216545013</c:v>
                </c:pt>
                <c:pt idx="16">
                  <c:v>0.18884120171673821</c:v>
                </c:pt>
              </c:numCache>
            </c:numRef>
          </c:val>
          <c:extLst>
            <c:ext xmlns:c16="http://schemas.microsoft.com/office/drawing/2014/chart" uri="{C3380CC4-5D6E-409C-BE32-E72D297353CC}">
              <c16:uniqueId val="{00000000-8BC6-417A-A631-39C20854669A}"/>
            </c:ext>
          </c:extLst>
        </c:ser>
        <c:ser>
          <c:idx val="1"/>
          <c:order val="1"/>
          <c:tx>
            <c:strRef>
              <c:f>'5-21 Data by Disability'!$A$23</c:f>
              <c:strCache>
                <c:ptCount val="1"/>
                <c:pt idx="0">
                  <c:v>Deaf-Blindness</c:v>
                </c:pt>
              </c:strCache>
            </c:strRef>
          </c:tx>
          <c:spPr>
            <a:solidFill>
              <a:schemeClr val="accent2"/>
            </a:solidFill>
            <a:ln>
              <a:noFill/>
            </a:ln>
            <a:effectLst/>
          </c:spPr>
          <c:invertIfNegative val="0"/>
          <c:cat>
            <c:strRef>
              <c:f>'5-21 Data by Disability'!$B$21:$R$21</c:f>
              <c:strCache>
                <c:ptCount val="17"/>
                <c:pt idx="0">
                  <c:v>5 (In Kindergarten)</c:v>
                </c:pt>
                <c:pt idx="1">
                  <c:v>6</c:v>
                </c:pt>
                <c:pt idx="2">
                  <c:v>7</c:v>
                </c:pt>
                <c:pt idx="3">
                  <c:v>8</c:v>
                </c:pt>
                <c:pt idx="4">
                  <c:v>9</c:v>
                </c:pt>
                <c:pt idx="5">
                  <c:v>10</c:v>
                </c:pt>
                <c:pt idx="6">
                  <c:v>11</c:v>
                </c:pt>
                <c:pt idx="7">
                  <c:v>12</c:v>
                </c:pt>
                <c:pt idx="8">
                  <c:v>13</c:v>
                </c:pt>
                <c:pt idx="9">
                  <c:v>14</c:v>
                </c:pt>
                <c:pt idx="10">
                  <c:v>15</c:v>
                </c:pt>
                <c:pt idx="11">
                  <c:v>16</c:v>
                </c:pt>
                <c:pt idx="12">
                  <c:v>17</c:v>
                </c:pt>
                <c:pt idx="13">
                  <c:v>18</c:v>
                </c:pt>
                <c:pt idx="14">
                  <c:v>19</c:v>
                </c:pt>
                <c:pt idx="15">
                  <c:v>20</c:v>
                </c:pt>
                <c:pt idx="16">
                  <c:v>21</c:v>
                </c:pt>
              </c:strCache>
            </c:strRef>
          </c:cat>
          <c:val>
            <c:numRef>
              <c:f>'5-21 Data by Disability'!$B$23:$R$23</c:f>
              <c:numCache>
                <c:formatCode>0%</c:formatCode>
                <c:ptCount val="17"/>
                <c:pt idx="0">
                  <c:v>0</c:v>
                </c:pt>
                <c:pt idx="1">
                  <c:v>0</c:v>
                </c:pt>
                <c:pt idx="2">
                  <c:v>0</c:v>
                </c:pt>
                <c:pt idx="3">
                  <c:v>0</c:v>
                </c:pt>
                <c:pt idx="4">
                  <c:v>0</c:v>
                </c:pt>
                <c:pt idx="5" formatCode="0.00%">
                  <c:v>9.1498918649143238E-4</c:v>
                </c:pt>
                <c:pt idx="6">
                  <c:v>0</c:v>
                </c:pt>
                <c:pt idx="7">
                  <c:v>0</c:v>
                </c:pt>
                <c:pt idx="8" formatCode="0.00%">
                  <c:v>1.0942914462885281E-3</c:v>
                </c:pt>
                <c:pt idx="9">
                  <c:v>0</c:v>
                </c:pt>
                <c:pt idx="10">
                  <c:v>0</c:v>
                </c:pt>
                <c:pt idx="11">
                  <c:v>0</c:v>
                </c:pt>
                <c:pt idx="12">
                  <c:v>0</c:v>
                </c:pt>
                <c:pt idx="13">
                  <c:v>0</c:v>
                </c:pt>
                <c:pt idx="14">
                  <c:v>0</c:v>
                </c:pt>
                <c:pt idx="15">
                  <c:v>0</c:v>
                </c:pt>
                <c:pt idx="16">
                  <c:v>0</c:v>
                </c:pt>
              </c:numCache>
            </c:numRef>
          </c:val>
          <c:extLst>
            <c:ext xmlns:c16="http://schemas.microsoft.com/office/drawing/2014/chart" uri="{C3380CC4-5D6E-409C-BE32-E72D297353CC}">
              <c16:uniqueId val="{00000001-8BC6-417A-A631-39C20854669A}"/>
            </c:ext>
          </c:extLst>
        </c:ser>
        <c:ser>
          <c:idx val="2"/>
          <c:order val="2"/>
          <c:tx>
            <c:strRef>
              <c:f>'5-21 Data by Disability'!$A$24</c:f>
              <c:strCache>
                <c:ptCount val="1"/>
                <c:pt idx="0">
                  <c:v>Developmental Delay</c:v>
                </c:pt>
              </c:strCache>
            </c:strRef>
          </c:tx>
          <c:spPr>
            <a:solidFill>
              <a:schemeClr val="accent3"/>
            </a:solidFill>
            <a:ln>
              <a:noFill/>
            </a:ln>
            <a:effectLst/>
          </c:spPr>
          <c:invertIfNegative val="0"/>
          <c:cat>
            <c:strRef>
              <c:f>'5-21 Data by Disability'!$B$21:$R$21</c:f>
              <c:strCache>
                <c:ptCount val="17"/>
                <c:pt idx="0">
                  <c:v>5 (In Kindergarten)</c:v>
                </c:pt>
                <c:pt idx="1">
                  <c:v>6</c:v>
                </c:pt>
                <c:pt idx="2">
                  <c:v>7</c:v>
                </c:pt>
                <c:pt idx="3">
                  <c:v>8</c:v>
                </c:pt>
                <c:pt idx="4">
                  <c:v>9</c:v>
                </c:pt>
                <c:pt idx="5">
                  <c:v>10</c:v>
                </c:pt>
                <c:pt idx="6">
                  <c:v>11</c:v>
                </c:pt>
                <c:pt idx="7">
                  <c:v>12</c:v>
                </c:pt>
                <c:pt idx="8">
                  <c:v>13</c:v>
                </c:pt>
                <c:pt idx="9">
                  <c:v>14</c:v>
                </c:pt>
                <c:pt idx="10">
                  <c:v>15</c:v>
                </c:pt>
                <c:pt idx="11">
                  <c:v>16</c:v>
                </c:pt>
                <c:pt idx="12">
                  <c:v>17</c:v>
                </c:pt>
                <c:pt idx="13">
                  <c:v>18</c:v>
                </c:pt>
                <c:pt idx="14">
                  <c:v>19</c:v>
                </c:pt>
                <c:pt idx="15">
                  <c:v>20</c:v>
                </c:pt>
                <c:pt idx="16">
                  <c:v>21</c:v>
                </c:pt>
              </c:strCache>
            </c:strRef>
          </c:cat>
          <c:val>
            <c:numRef>
              <c:f>'5-21 Data by Disability'!$B$24:$R$24</c:f>
              <c:numCache>
                <c:formatCode>0%</c:formatCode>
                <c:ptCount val="17"/>
                <c:pt idx="0">
                  <c:v>0.42168674698795183</c:v>
                </c:pt>
                <c:pt idx="1">
                  <c:v>0.30621750433275563</c:v>
                </c:pt>
                <c:pt idx="2">
                  <c:v>0.25951752732755373</c:v>
                </c:pt>
                <c:pt idx="3">
                  <c:v>0.15444981027940669</c:v>
                </c:pt>
                <c:pt idx="4">
                  <c:v>7.3463898461797086E-2</c:v>
                </c:pt>
              </c:numCache>
            </c:numRef>
          </c:val>
          <c:extLst>
            <c:ext xmlns:c16="http://schemas.microsoft.com/office/drawing/2014/chart" uri="{C3380CC4-5D6E-409C-BE32-E72D297353CC}">
              <c16:uniqueId val="{00000002-8BC6-417A-A631-39C20854669A}"/>
            </c:ext>
          </c:extLst>
        </c:ser>
        <c:ser>
          <c:idx val="3"/>
          <c:order val="3"/>
          <c:tx>
            <c:strRef>
              <c:f>'5-21 Data by Disability'!$A$25</c:f>
              <c:strCache>
                <c:ptCount val="1"/>
                <c:pt idx="0">
                  <c:v>Emotional Disturbance</c:v>
                </c:pt>
              </c:strCache>
            </c:strRef>
          </c:tx>
          <c:spPr>
            <a:solidFill>
              <a:schemeClr val="accent4"/>
            </a:solidFill>
            <a:ln>
              <a:noFill/>
            </a:ln>
            <a:effectLst/>
          </c:spPr>
          <c:invertIfNegative val="0"/>
          <c:cat>
            <c:strRef>
              <c:f>'5-21 Data by Disability'!$B$21:$R$21</c:f>
              <c:strCache>
                <c:ptCount val="17"/>
                <c:pt idx="0">
                  <c:v>5 (In Kindergarten)</c:v>
                </c:pt>
                <c:pt idx="1">
                  <c:v>6</c:v>
                </c:pt>
                <c:pt idx="2">
                  <c:v>7</c:v>
                </c:pt>
                <c:pt idx="3">
                  <c:v>8</c:v>
                </c:pt>
                <c:pt idx="4">
                  <c:v>9</c:v>
                </c:pt>
                <c:pt idx="5">
                  <c:v>10</c:v>
                </c:pt>
                <c:pt idx="6">
                  <c:v>11</c:v>
                </c:pt>
                <c:pt idx="7">
                  <c:v>12</c:v>
                </c:pt>
                <c:pt idx="8">
                  <c:v>13</c:v>
                </c:pt>
                <c:pt idx="9">
                  <c:v>14</c:v>
                </c:pt>
                <c:pt idx="10">
                  <c:v>15</c:v>
                </c:pt>
                <c:pt idx="11">
                  <c:v>16</c:v>
                </c:pt>
                <c:pt idx="12">
                  <c:v>17</c:v>
                </c:pt>
                <c:pt idx="13">
                  <c:v>18</c:v>
                </c:pt>
                <c:pt idx="14">
                  <c:v>19</c:v>
                </c:pt>
                <c:pt idx="15">
                  <c:v>20</c:v>
                </c:pt>
                <c:pt idx="16">
                  <c:v>21</c:v>
                </c:pt>
              </c:strCache>
            </c:strRef>
          </c:cat>
          <c:val>
            <c:numRef>
              <c:f>'5-21 Data by Disability'!$B$25:$R$25</c:f>
              <c:numCache>
                <c:formatCode>0%</c:formatCode>
                <c:ptCount val="17"/>
                <c:pt idx="0">
                  <c:v>3.5341365461847392E-3</c:v>
                </c:pt>
                <c:pt idx="1">
                  <c:v>1.0940207972270364E-2</c:v>
                </c:pt>
                <c:pt idx="2">
                  <c:v>1.6773464003015454E-2</c:v>
                </c:pt>
                <c:pt idx="3">
                  <c:v>2.1990341497067953E-2</c:v>
                </c:pt>
                <c:pt idx="4">
                  <c:v>3.1940825418172648E-2</c:v>
                </c:pt>
                <c:pt idx="5">
                  <c:v>4.3004491765097325E-2</c:v>
                </c:pt>
                <c:pt idx="6">
                  <c:v>4.9917095732611924E-2</c:v>
                </c:pt>
                <c:pt idx="7">
                  <c:v>5.7958248920990045E-2</c:v>
                </c:pt>
                <c:pt idx="8">
                  <c:v>6.9031552070034655E-2</c:v>
                </c:pt>
                <c:pt idx="9">
                  <c:v>6.9731310546518002E-2</c:v>
                </c:pt>
                <c:pt idx="10">
                  <c:v>7.0000000000000007E-2</c:v>
                </c:pt>
                <c:pt idx="11">
                  <c:v>7.8129774880309671E-2</c:v>
                </c:pt>
                <c:pt idx="12">
                  <c:v>7.6803378904079136E-2</c:v>
                </c:pt>
                <c:pt idx="13">
                  <c:v>6.660949113779302E-2</c:v>
                </c:pt>
                <c:pt idx="14">
                  <c:v>7.7669902912621352E-2</c:v>
                </c:pt>
                <c:pt idx="15">
                  <c:v>0.10462287104622871</c:v>
                </c:pt>
                <c:pt idx="16">
                  <c:v>6.8669527896995708E-2</c:v>
                </c:pt>
              </c:numCache>
            </c:numRef>
          </c:val>
          <c:extLst>
            <c:ext xmlns:c16="http://schemas.microsoft.com/office/drawing/2014/chart" uri="{C3380CC4-5D6E-409C-BE32-E72D297353CC}">
              <c16:uniqueId val="{00000003-8BC6-417A-A631-39C20854669A}"/>
            </c:ext>
          </c:extLst>
        </c:ser>
        <c:ser>
          <c:idx val="4"/>
          <c:order val="4"/>
          <c:tx>
            <c:strRef>
              <c:f>'5-21 Data by Disability'!$A$26</c:f>
              <c:strCache>
                <c:ptCount val="1"/>
                <c:pt idx="0">
                  <c:v>Hearing Impairment</c:v>
                </c:pt>
              </c:strCache>
            </c:strRef>
          </c:tx>
          <c:spPr>
            <a:solidFill>
              <a:schemeClr val="accent5"/>
            </a:solidFill>
            <a:ln>
              <a:noFill/>
            </a:ln>
            <a:effectLst/>
          </c:spPr>
          <c:invertIfNegative val="0"/>
          <c:cat>
            <c:strRef>
              <c:f>'5-21 Data by Disability'!$B$21:$R$21</c:f>
              <c:strCache>
                <c:ptCount val="17"/>
                <c:pt idx="0">
                  <c:v>5 (In Kindergarten)</c:v>
                </c:pt>
                <c:pt idx="1">
                  <c:v>6</c:v>
                </c:pt>
                <c:pt idx="2">
                  <c:v>7</c:v>
                </c:pt>
                <c:pt idx="3">
                  <c:v>8</c:v>
                </c:pt>
                <c:pt idx="4">
                  <c:v>9</c:v>
                </c:pt>
                <c:pt idx="5">
                  <c:v>10</c:v>
                </c:pt>
                <c:pt idx="6">
                  <c:v>11</c:v>
                </c:pt>
                <c:pt idx="7">
                  <c:v>12</c:v>
                </c:pt>
                <c:pt idx="8">
                  <c:v>13</c:v>
                </c:pt>
                <c:pt idx="9">
                  <c:v>14</c:v>
                </c:pt>
                <c:pt idx="10">
                  <c:v>15</c:v>
                </c:pt>
                <c:pt idx="11">
                  <c:v>16</c:v>
                </c:pt>
                <c:pt idx="12">
                  <c:v>17</c:v>
                </c:pt>
                <c:pt idx="13">
                  <c:v>18</c:v>
                </c:pt>
                <c:pt idx="14">
                  <c:v>19</c:v>
                </c:pt>
                <c:pt idx="15">
                  <c:v>20</c:v>
                </c:pt>
                <c:pt idx="16">
                  <c:v>21</c:v>
                </c:pt>
              </c:strCache>
            </c:strRef>
          </c:cat>
          <c:val>
            <c:numRef>
              <c:f>'5-21 Data by Disability'!$B$26:$R$26</c:f>
              <c:numCache>
                <c:formatCode>0%</c:formatCode>
                <c:ptCount val="17"/>
                <c:pt idx="0">
                  <c:v>1.3172690763052209E-2</c:v>
                </c:pt>
                <c:pt idx="1">
                  <c:v>1.0073656845753899E-2</c:v>
                </c:pt>
                <c:pt idx="2">
                  <c:v>1.0554089709762533E-2</c:v>
                </c:pt>
                <c:pt idx="3">
                  <c:v>8.6236633321835118E-3</c:v>
                </c:pt>
                <c:pt idx="4">
                  <c:v>6.8084391022946965E-3</c:v>
                </c:pt>
                <c:pt idx="5">
                  <c:v>7.8189985027449678E-3</c:v>
                </c:pt>
                <c:pt idx="6">
                  <c:v>8.6394973383366793E-3</c:v>
                </c:pt>
                <c:pt idx="7">
                  <c:v>9.0724918523738211E-3</c:v>
                </c:pt>
                <c:pt idx="8">
                  <c:v>8.845522524165603E-3</c:v>
                </c:pt>
                <c:pt idx="9">
                  <c:v>9.7788338512154998E-3</c:v>
                </c:pt>
                <c:pt idx="10">
                  <c:v>7.9629629629629634E-3</c:v>
                </c:pt>
                <c:pt idx="11">
                  <c:v>8.9640419680146691E-3</c:v>
                </c:pt>
                <c:pt idx="12">
                  <c:v>7.4469267533622315E-3</c:v>
                </c:pt>
                <c:pt idx="13">
                  <c:v>7.7186963979416811E-3</c:v>
                </c:pt>
                <c:pt idx="14">
                  <c:v>1.1866235167206042E-2</c:v>
                </c:pt>
                <c:pt idx="15">
                  <c:v>0</c:v>
                </c:pt>
                <c:pt idx="16">
                  <c:v>0</c:v>
                </c:pt>
              </c:numCache>
            </c:numRef>
          </c:val>
          <c:extLst>
            <c:ext xmlns:c16="http://schemas.microsoft.com/office/drawing/2014/chart" uri="{C3380CC4-5D6E-409C-BE32-E72D297353CC}">
              <c16:uniqueId val="{00000004-8BC6-417A-A631-39C20854669A}"/>
            </c:ext>
          </c:extLst>
        </c:ser>
        <c:ser>
          <c:idx val="5"/>
          <c:order val="5"/>
          <c:tx>
            <c:strRef>
              <c:f>'5-21 Data by Disability'!$A$27</c:f>
              <c:strCache>
                <c:ptCount val="1"/>
                <c:pt idx="0">
                  <c:v>Intellectual Disability</c:v>
                </c:pt>
              </c:strCache>
            </c:strRef>
          </c:tx>
          <c:spPr>
            <a:solidFill>
              <a:schemeClr val="accent6"/>
            </a:solidFill>
            <a:ln>
              <a:noFill/>
            </a:ln>
            <a:effectLst/>
          </c:spPr>
          <c:invertIfNegative val="0"/>
          <c:cat>
            <c:strRef>
              <c:f>'5-21 Data by Disability'!$B$21:$R$21</c:f>
              <c:strCache>
                <c:ptCount val="17"/>
                <c:pt idx="0">
                  <c:v>5 (In Kindergarten)</c:v>
                </c:pt>
                <c:pt idx="1">
                  <c:v>6</c:v>
                </c:pt>
                <c:pt idx="2">
                  <c:v>7</c:v>
                </c:pt>
                <c:pt idx="3">
                  <c:v>8</c:v>
                </c:pt>
                <c:pt idx="4">
                  <c:v>9</c:v>
                </c:pt>
                <c:pt idx="5">
                  <c:v>10</c:v>
                </c:pt>
                <c:pt idx="6">
                  <c:v>11</c:v>
                </c:pt>
                <c:pt idx="7">
                  <c:v>12</c:v>
                </c:pt>
                <c:pt idx="8">
                  <c:v>13</c:v>
                </c:pt>
                <c:pt idx="9">
                  <c:v>14</c:v>
                </c:pt>
                <c:pt idx="10">
                  <c:v>15</c:v>
                </c:pt>
                <c:pt idx="11">
                  <c:v>16</c:v>
                </c:pt>
                <c:pt idx="12">
                  <c:v>17</c:v>
                </c:pt>
                <c:pt idx="13">
                  <c:v>18</c:v>
                </c:pt>
                <c:pt idx="14">
                  <c:v>19</c:v>
                </c:pt>
                <c:pt idx="15">
                  <c:v>20</c:v>
                </c:pt>
                <c:pt idx="16">
                  <c:v>21</c:v>
                </c:pt>
              </c:strCache>
            </c:strRef>
          </c:cat>
          <c:val>
            <c:numRef>
              <c:f>'5-21 Data by Disability'!$B$27:$R$27</c:f>
              <c:numCache>
                <c:formatCode>0%</c:formatCode>
                <c:ptCount val="17"/>
                <c:pt idx="0">
                  <c:v>2.1526104417670684E-2</c:v>
                </c:pt>
                <c:pt idx="1">
                  <c:v>2.3613518197573655E-2</c:v>
                </c:pt>
                <c:pt idx="2">
                  <c:v>2.2144741801733887E-2</c:v>
                </c:pt>
                <c:pt idx="3">
                  <c:v>3.1562607795791654E-2</c:v>
                </c:pt>
                <c:pt idx="4">
                  <c:v>4.1523073043624445E-2</c:v>
                </c:pt>
                <c:pt idx="5">
                  <c:v>5.1073032773249046E-2</c:v>
                </c:pt>
                <c:pt idx="6">
                  <c:v>5.3233266428135091E-2</c:v>
                </c:pt>
                <c:pt idx="7">
                  <c:v>5.6372764907953843E-2</c:v>
                </c:pt>
                <c:pt idx="8">
                  <c:v>5.872697428415101E-2</c:v>
                </c:pt>
                <c:pt idx="9">
                  <c:v>6.1414732224456224E-2</c:v>
                </c:pt>
                <c:pt idx="10">
                  <c:v>6.6203703703703709E-2</c:v>
                </c:pt>
                <c:pt idx="11">
                  <c:v>6.5600488947743715E-2</c:v>
                </c:pt>
                <c:pt idx="12">
                  <c:v>6.4910525730799154E-2</c:v>
                </c:pt>
                <c:pt idx="13">
                  <c:v>0.10891938250428816</c:v>
                </c:pt>
                <c:pt idx="14">
                  <c:v>0.19093851132686085</c:v>
                </c:pt>
                <c:pt idx="15">
                  <c:v>0.21654501216545013</c:v>
                </c:pt>
                <c:pt idx="16">
                  <c:v>0.30042918454935624</c:v>
                </c:pt>
              </c:numCache>
            </c:numRef>
          </c:val>
          <c:extLst>
            <c:ext xmlns:c16="http://schemas.microsoft.com/office/drawing/2014/chart" uri="{C3380CC4-5D6E-409C-BE32-E72D297353CC}">
              <c16:uniqueId val="{00000005-8BC6-417A-A631-39C20854669A}"/>
            </c:ext>
          </c:extLst>
        </c:ser>
        <c:ser>
          <c:idx val="6"/>
          <c:order val="6"/>
          <c:tx>
            <c:strRef>
              <c:f>'5-21 Data by Disability'!$A$28</c:f>
              <c:strCache>
                <c:ptCount val="1"/>
                <c:pt idx="0">
                  <c:v>Multiple Disabilities</c:v>
                </c:pt>
              </c:strCache>
            </c:strRef>
          </c:tx>
          <c:spPr>
            <a:solidFill>
              <a:schemeClr val="accent1">
                <a:lumMod val="60000"/>
              </a:schemeClr>
            </a:solidFill>
            <a:ln>
              <a:noFill/>
            </a:ln>
            <a:effectLst/>
          </c:spPr>
          <c:invertIfNegative val="0"/>
          <c:cat>
            <c:strRef>
              <c:f>'5-21 Data by Disability'!$B$21:$R$21</c:f>
              <c:strCache>
                <c:ptCount val="17"/>
                <c:pt idx="0">
                  <c:v>5 (In Kindergarten)</c:v>
                </c:pt>
                <c:pt idx="1">
                  <c:v>6</c:v>
                </c:pt>
                <c:pt idx="2">
                  <c:v>7</c:v>
                </c:pt>
                <c:pt idx="3">
                  <c:v>8</c:v>
                </c:pt>
                <c:pt idx="4">
                  <c:v>9</c:v>
                </c:pt>
                <c:pt idx="5">
                  <c:v>10</c:v>
                </c:pt>
                <c:pt idx="6">
                  <c:v>11</c:v>
                </c:pt>
                <c:pt idx="7">
                  <c:v>12</c:v>
                </c:pt>
                <c:pt idx="8">
                  <c:v>13</c:v>
                </c:pt>
                <c:pt idx="9">
                  <c:v>14</c:v>
                </c:pt>
                <c:pt idx="10">
                  <c:v>15</c:v>
                </c:pt>
                <c:pt idx="11">
                  <c:v>16</c:v>
                </c:pt>
                <c:pt idx="12">
                  <c:v>17</c:v>
                </c:pt>
                <c:pt idx="13">
                  <c:v>18</c:v>
                </c:pt>
                <c:pt idx="14">
                  <c:v>19</c:v>
                </c:pt>
                <c:pt idx="15">
                  <c:v>20</c:v>
                </c:pt>
                <c:pt idx="16">
                  <c:v>21</c:v>
                </c:pt>
              </c:strCache>
            </c:strRef>
          </c:cat>
          <c:val>
            <c:numRef>
              <c:f>'5-21 Data by Disability'!$B$28:$R$28</c:f>
              <c:numCache>
                <c:formatCode>0%</c:formatCode>
                <c:ptCount val="17"/>
                <c:pt idx="0">
                  <c:v>1.108433734939759E-2</c:v>
                </c:pt>
                <c:pt idx="1">
                  <c:v>7.4740034662045063E-3</c:v>
                </c:pt>
                <c:pt idx="2">
                  <c:v>7.2559366754617414E-3</c:v>
                </c:pt>
                <c:pt idx="3">
                  <c:v>9.0548464987926878E-3</c:v>
                </c:pt>
                <c:pt idx="4">
                  <c:v>8.3214255694712951E-3</c:v>
                </c:pt>
                <c:pt idx="5">
                  <c:v>9.7321577108634167E-3</c:v>
                </c:pt>
                <c:pt idx="6">
                  <c:v>1.2828344532681736E-2</c:v>
                </c:pt>
                <c:pt idx="7">
                  <c:v>1.1010305646084736E-2</c:v>
                </c:pt>
                <c:pt idx="8">
                  <c:v>1.4408170709465621E-2</c:v>
                </c:pt>
                <c:pt idx="9">
                  <c:v>1.5627855967830378E-2</c:v>
                </c:pt>
                <c:pt idx="10">
                  <c:v>1.324074074074074E-2</c:v>
                </c:pt>
                <c:pt idx="11">
                  <c:v>1.650198635020882E-2</c:v>
                </c:pt>
                <c:pt idx="12">
                  <c:v>1.6894520395687451E-2</c:v>
                </c:pt>
                <c:pt idx="13">
                  <c:v>2.8873642081189251E-2</c:v>
                </c:pt>
                <c:pt idx="14">
                  <c:v>6.1488673139158574E-2</c:v>
                </c:pt>
                <c:pt idx="15">
                  <c:v>8.2725060827250604E-2</c:v>
                </c:pt>
                <c:pt idx="16">
                  <c:v>9.012875536480687E-2</c:v>
                </c:pt>
              </c:numCache>
            </c:numRef>
          </c:val>
          <c:extLst>
            <c:ext xmlns:c16="http://schemas.microsoft.com/office/drawing/2014/chart" uri="{C3380CC4-5D6E-409C-BE32-E72D297353CC}">
              <c16:uniqueId val="{00000006-8BC6-417A-A631-39C20854669A}"/>
            </c:ext>
          </c:extLst>
        </c:ser>
        <c:ser>
          <c:idx val="7"/>
          <c:order val="7"/>
          <c:tx>
            <c:strRef>
              <c:f>'5-21 Data by Disability'!$A$29</c:f>
              <c:strCache>
                <c:ptCount val="1"/>
                <c:pt idx="0">
                  <c:v>Orthopedic Impairment</c:v>
                </c:pt>
              </c:strCache>
            </c:strRef>
          </c:tx>
          <c:spPr>
            <a:solidFill>
              <a:schemeClr val="accent2">
                <a:lumMod val="60000"/>
              </a:schemeClr>
            </a:solidFill>
            <a:ln>
              <a:noFill/>
            </a:ln>
            <a:effectLst/>
          </c:spPr>
          <c:invertIfNegative val="0"/>
          <c:cat>
            <c:strRef>
              <c:f>'5-21 Data by Disability'!$B$21:$R$21</c:f>
              <c:strCache>
                <c:ptCount val="17"/>
                <c:pt idx="0">
                  <c:v>5 (In Kindergarten)</c:v>
                </c:pt>
                <c:pt idx="1">
                  <c:v>6</c:v>
                </c:pt>
                <c:pt idx="2">
                  <c:v>7</c:v>
                </c:pt>
                <c:pt idx="3">
                  <c:v>8</c:v>
                </c:pt>
                <c:pt idx="4">
                  <c:v>9</c:v>
                </c:pt>
                <c:pt idx="5">
                  <c:v>10</c:v>
                </c:pt>
                <c:pt idx="6">
                  <c:v>11</c:v>
                </c:pt>
                <c:pt idx="7">
                  <c:v>12</c:v>
                </c:pt>
                <c:pt idx="8">
                  <c:v>13</c:v>
                </c:pt>
                <c:pt idx="9">
                  <c:v>14</c:v>
                </c:pt>
                <c:pt idx="10">
                  <c:v>15</c:v>
                </c:pt>
                <c:pt idx="11">
                  <c:v>16</c:v>
                </c:pt>
                <c:pt idx="12">
                  <c:v>17</c:v>
                </c:pt>
                <c:pt idx="13">
                  <c:v>18</c:v>
                </c:pt>
                <c:pt idx="14">
                  <c:v>19</c:v>
                </c:pt>
                <c:pt idx="15">
                  <c:v>20</c:v>
                </c:pt>
                <c:pt idx="16">
                  <c:v>21</c:v>
                </c:pt>
              </c:strCache>
            </c:strRef>
          </c:cat>
          <c:val>
            <c:numRef>
              <c:f>'5-21 Data by Disability'!$B$29:$R$29</c:f>
              <c:numCache>
                <c:formatCode>0.00%</c:formatCode>
                <c:ptCount val="17"/>
                <c:pt idx="0">
                  <c:v>4.1767068273092373E-3</c:v>
                </c:pt>
                <c:pt idx="1">
                  <c:v>3.5745233968804161E-3</c:v>
                </c:pt>
                <c:pt idx="2">
                  <c:v>4.428948360346777E-3</c:v>
                </c:pt>
                <c:pt idx="3">
                  <c:v>2.8458088996205586E-3</c:v>
                </c:pt>
                <c:pt idx="4">
                  <c:v>3.2781373455492984E-3</c:v>
                </c:pt>
                <c:pt idx="5">
                  <c:v>2.9113292297454668E-3</c:v>
                </c:pt>
                <c:pt idx="6">
                  <c:v>2.7052971463478489E-3</c:v>
                </c:pt>
                <c:pt idx="7">
                  <c:v>4.404122258433894E-3</c:v>
                </c:pt>
                <c:pt idx="8">
                  <c:v>3.8300200620098486E-3</c:v>
                </c:pt>
                <c:pt idx="9">
                  <c:v>2.1933832937305795E-3</c:v>
                </c:pt>
                <c:pt idx="10">
                  <c:v>3.7962962962962963E-3</c:v>
                </c:pt>
                <c:pt idx="11">
                  <c:v>3.9727004176428648E-3</c:v>
                </c:pt>
                <c:pt idx="12">
                  <c:v>3.4455929754362564E-3</c:v>
                </c:pt>
                <c:pt idx="13">
                  <c:v>3.4305317324185248E-3</c:v>
                </c:pt>
                <c:pt idx="14" formatCode="0%">
                  <c:v>0</c:v>
                </c:pt>
                <c:pt idx="15" formatCode="0%">
                  <c:v>0</c:v>
                </c:pt>
                <c:pt idx="16" formatCode="0%">
                  <c:v>0</c:v>
                </c:pt>
              </c:numCache>
            </c:numRef>
          </c:val>
          <c:extLst>
            <c:ext xmlns:c16="http://schemas.microsoft.com/office/drawing/2014/chart" uri="{C3380CC4-5D6E-409C-BE32-E72D297353CC}">
              <c16:uniqueId val="{00000007-8BC6-417A-A631-39C20854669A}"/>
            </c:ext>
          </c:extLst>
        </c:ser>
        <c:ser>
          <c:idx val="8"/>
          <c:order val="8"/>
          <c:tx>
            <c:strRef>
              <c:f>'5-21 Data by Disability'!$A$30</c:f>
              <c:strCache>
                <c:ptCount val="1"/>
                <c:pt idx="0">
                  <c:v>Other Health Impairment</c:v>
                </c:pt>
              </c:strCache>
            </c:strRef>
          </c:tx>
          <c:spPr>
            <a:solidFill>
              <a:schemeClr val="accent3">
                <a:lumMod val="60000"/>
              </a:schemeClr>
            </a:solidFill>
            <a:ln>
              <a:noFill/>
            </a:ln>
            <a:effectLst/>
          </c:spPr>
          <c:invertIfNegative val="0"/>
          <c:cat>
            <c:strRef>
              <c:f>'5-21 Data by Disability'!$B$21:$R$21</c:f>
              <c:strCache>
                <c:ptCount val="17"/>
                <c:pt idx="0">
                  <c:v>5 (In Kindergarten)</c:v>
                </c:pt>
                <c:pt idx="1">
                  <c:v>6</c:v>
                </c:pt>
                <c:pt idx="2">
                  <c:v>7</c:v>
                </c:pt>
                <c:pt idx="3">
                  <c:v>8</c:v>
                </c:pt>
                <c:pt idx="4">
                  <c:v>9</c:v>
                </c:pt>
                <c:pt idx="5">
                  <c:v>10</c:v>
                </c:pt>
                <c:pt idx="6">
                  <c:v>11</c:v>
                </c:pt>
                <c:pt idx="7">
                  <c:v>12</c:v>
                </c:pt>
                <c:pt idx="8">
                  <c:v>13</c:v>
                </c:pt>
                <c:pt idx="9">
                  <c:v>14</c:v>
                </c:pt>
                <c:pt idx="10">
                  <c:v>15</c:v>
                </c:pt>
                <c:pt idx="11">
                  <c:v>16</c:v>
                </c:pt>
                <c:pt idx="12">
                  <c:v>17</c:v>
                </c:pt>
                <c:pt idx="13">
                  <c:v>18</c:v>
                </c:pt>
                <c:pt idx="14">
                  <c:v>19</c:v>
                </c:pt>
                <c:pt idx="15">
                  <c:v>20</c:v>
                </c:pt>
                <c:pt idx="16">
                  <c:v>21</c:v>
                </c:pt>
              </c:strCache>
            </c:strRef>
          </c:cat>
          <c:val>
            <c:numRef>
              <c:f>'5-21 Data by Disability'!$B$30:$R$30</c:f>
              <c:numCache>
                <c:formatCode>0%</c:formatCode>
                <c:ptCount val="17"/>
                <c:pt idx="0">
                  <c:v>1.1726907630522088E-2</c:v>
                </c:pt>
                <c:pt idx="1">
                  <c:v>3.8778162911611784E-2</c:v>
                </c:pt>
                <c:pt idx="2">
                  <c:v>6.1345646437994721E-2</c:v>
                </c:pt>
                <c:pt idx="3">
                  <c:v>9.3221800620903766E-2</c:v>
                </c:pt>
                <c:pt idx="4">
                  <c:v>0.11918971169202319</c:v>
                </c:pt>
                <c:pt idx="5">
                  <c:v>0.13991016469805356</c:v>
                </c:pt>
                <c:pt idx="6">
                  <c:v>0.15062396369665765</c:v>
                </c:pt>
                <c:pt idx="7">
                  <c:v>0.15537743327754777</c:v>
                </c:pt>
                <c:pt idx="8">
                  <c:v>0.15411271201896773</c:v>
                </c:pt>
                <c:pt idx="9">
                  <c:v>0.16633156644123562</c:v>
                </c:pt>
                <c:pt idx="10">
                  <c:v>0.16296296296296298</c:v>
                </c:pt>
                <c:pt idx="11">
                  <c:v>0.15126820821024753</c:v>
                </c:pt>
                <c:pt idx="12">
                  <c:v>0.15238412804268089</c:v>
                </c:pt>
                <c:pt idx="13">
                  <c:v>0.13207547169811321</c:v>
                </c:pt>
                <c:pt idx="14">
                  <c:v>9.7087378640776698E-2</c:v>
                </c:pt>
                <c:pt idx="15">
                  <c:v>9.7323600973236016E-2</c:v>
                </c:pt>
                <c:pt idx="16">
                  <c:v>7.2961373390557943E-2</c:v>
                </c:pt>
              </c:numCache>
            </c:numRef>
          </c:val>
          <c:extLst>
            <c:ext xmlns:c16="http://schemas.microsoft.com/office/drawing/2014/chart" uri="{C3380CC4-5D6E-409C-BE32-E72D297353CC}">
              <c16:uniqueId val="{00000008-8BC6-417A-A631-39C20854669A}"/>
            </c:ext>
          </c:extLst>
        </c:ser>
        <c:ser>
          <c:idx val="9"/>
          <c:order val="9"/>
          <c:tx>
            <c:strRef>
              <c:f>'5-21 Data by Disability'!$A$32</c:f>
              <c:strCache>
                <c:ptCount val="1"/>
                <c:pt idx="0">
                  <c:v>Speech or Language Impairment</c:v>
                </c:pt>
              </c:strCache>
            </c:strRef>
          </c:tx>
          <c:spPr>
            <a:solidFill>
              <a:schemeClr val="accent4">
                <a:lumMod val="60000"/>
              </a:schemeClr>
            </a:solidFill>
            <a:ln>
              <a:noFill/>
            </a:ln>
            <a:effectLst/>
          </c:spPr>
          <c:invertIfNegative val="0"/>
          <c:cat>
            <c:strRef>
              <c:f>'5-21 Data by Disability'!$B$21:$R$21</c:f>
              <c:strCache>
                <c:ptCount val="17"/>
                <c:pt idx="0">
                  <c:v>5 (In Kindergarten)</c:v>
                </c:pt>
                <c:pt idx="1">
                  <c:v>6</c:v>
                </c:pt>
                <c:pt idx="2">
                  <c:v>7</c:v>
                </c:pt>
                <c:pt idx="3">
                  <c:v>8</c:v>
                </c:pt>
                <c:pt idx="4">
                  <c:v>9</c:v>
                </c:pt>
                <c:pt idx="5">
                  <c:v>10</c:v>
                </c:pt>
                <c:pt idx="6">
                  <c:v>11</c:v>
                </c:pt>
                <c:pt idx="7">
                  <c:v>12</c:v>
                </c:pt>
                <c:pt idx="8">
                  <c:v>13</c:v>
                </c:pt>
                <c:pt idx="9">
                  <c:v>14</c:v>
                </c:pt>
                <c:pt idx="10">
                  <c:v>15</c:v>
                </c:pt>
                <c:pt idx="11">
                  <c:v>16</c:v>
                </c:pt>
                <c:pt idx="12">
                  <c:v>17</c:v>
                </c:pt>
                <c:pt idx="13">
                  <c:v>18</c:v>
                </c:pt>
                <c:pt idx="14">
                  <c:v>19</c:v>
                </c:pt>
                <c:pt idx="15">
                  <c:v>20</c:v>
                </c:pt>
                <c:pt idx="16">
                  <c:v>21</c:v>
                </c:pt>
              </c:strCache>
            </c:strRef>
          </c:cat>
          <c:val>
            <c:numRef>
              <c:f>'5-21 Data by Disability'!$B$32:$R$32</c:f>
              <c:numCache>
                <c:formatCode>0%</c:formatCode>
                <c:ptCount val="17"/>
                <c:pt idx="0">
                  <c:v>0.35244979919678715</c:v>
                </c:pt>
                <c:pt idx="1">
                  <c:v>0.42980935875216636</c:v>
                </c:pt>
                <c:pt idx="2">
                  <c:v>0.37598944591029021</c:v>
                </c:pt>
                <c:pt idx="3">
                  <c:v>0.29492928596067608</c:v>
                </c:pt>
                <c:pt idx="4">
                  <c:v>0.21509624275027317</c:v>
                </c:pt>
                <c:pt idx="5">
                  <c:v>0.16669439361171187</c:v>
                </c:pt>
                <c:pt idx="6">
                  <c:v>0.11824766559036565</c:v>
                </c:pt>
                <c:pt idx="7">
                  <c:v>7.2844182154496603E-2</c:v>
                </c:pt>
                <c:pt idx="8">
                  <c:v>4.9790260806128035E-2</c:v>
                </c:pt>
                <c:pt idx="9">
                  <c:v>3.0798757082800221E-2</c:v>
                </c:pt>
                <c:pt idx="10">
                  <c:v>1.8703703703703705E-2</c:v>
                </c:pt>
                <c:pt idx="11">
                  <c:v>1.4057247631659366E-2</c:v>
                </c:pt>
                <c:pt idx="12">
                  <c:v>9.8921862843169943E-3</c:v>
                </c:pt>
                <c:pt idx="13">
                  <c:v>8.5763293310463125E-3</c:v>
                </c:pt>
                <c:pt idx="14">
                  <c:v>0</c:v>
                </c:pt>
                <c:pt idx="15">
                  <c:v>0</c:v>
                </c:pt>
                <c:pt idx="16">
                  <c:v>0</c:v>
                </c:pt>
              </c:numCache>
            </c:numRef>
          </c:val>
          <c:extLst>
            <c:ext xmlns:c16="http://schemas.microsoft.com/office/drawing/2014/chart" uri="{C3380CC4-5D6E-409C-BE32-E72D297353CC}">
              <c16:uniqueId val="{00000009-8BC6-417A-A631-39C20854669A}"/>
            </c:ext>
          </c:extLst>
        </c:ser>
        <c:ser>
          <c:idx val="10"/>
          <c:order val="10"/>
          <c:tx>
            <c:strRef>
              <c:f>'5-21 Data by Disability'!$A$31</c:f>
              <c:strCache>
                <c:ptCount val="1"/>
                <c:pt idx="0">
                  <c:v>Specific Learning Disability</c:v>
                </c:pt>
              </c:strCache>
            </c:strRef>
          </c:tx>
          <c:spPr>
            <a:solidFill>
              <a:schemeClr val="accent5">
                <a:lumMod val="60000"/>
              </a:schemeClr>
            </a:solidFill>
            <a:ln>
              <a:noFill/>
            </a:ln>
            <a:effectLst/>
          </c:spPr>
          <c:invertIfNegative val="0"/>
          <c:cat>
            <c:strRef>
              <c:f>'5-21 Data by Disability'!$B$21:$R$21</c:f>
              <c:strCache>
                <c:ptCount val="17"/>
                <c:pt idx="0">
                  <c:v>5 (In Kindergarten)</c:v>
                </c:pt>
                <c:pt idx="1">
                  <c:v>6</c:v>
                </c:pt>
                <c:pt idx="2">
                  <c:v>7</c:v>
                </c:pt>
                <c:pt idx="3">
                  <c:v>8</c:v>
                </c:pt>
                <c:pt idx="4">
                  <c:v>9</c:v>
                </c:pt>
                <c:pt idx="5">
                  <c:v>10</c:v>
                </c:pt>
                <c:pt idx="6">
                  <c:v>11</c:v>
                </c:pt>
                <c:pt idx="7">
                  <c:v>12</c:v>
                </c:pt>
                <c:pt idx="8">
                  <c:v>13</c:v>
                </c:pt>
                <c:pt idx="9">
                  <c:v>14</c:v>
                </c:pt>
                <c:pt idx="10">
                  <c:v>15</c:v>
                </c:pt>
                <c:pt idx="11">
                  <c:v>16</c:v>
                </c:pt>
                <c:pt idx="12">
                  <c:v>17</c:v>
                </c:pt>
                <c:pt idx="13">
                  <c:v>18</c:v>
                </c:pt>
                <c:pt idx="14">
                  <c:v>19</c:v>
                </c:pt>
                <c:pt idx="15">
                  <c:v>20</c:v>
                </c:pt>
                <c:pt idx="16">
                  <c:v>21</c:v>
                </c:pt>
              </c:strCache>
            </c:strRef>
          </c:cat>
          <c:val>
            <c:numRef>
              <c:f>'5-21 Data by Disability'!$B$31:$R$31</c:f>
              <c:numCache>
                <c:formatCode>0%</c:formatCode>
                <c:ptCount val="17"/>
                <c:pt idx="0" formatCode="0.00%">
                  <c:v>4.3373493975903616E-3</c:v>
                </c:pt>
                <c:pt idx="1">
                  <c:v>2.4371750433275562E-2</c:v>
                </c:pt>
                <c:pt idx="2">
                  <c:v>0.10582359592913683</c:v>
                </c:pt>
                <c:pt idx="3">
                  <c:v>0.25612280096585027</c:v>
                </c:pt>
                <c:pt idx="4">
                  <c:v>0.37412793141128015</c:v>
                </c:pt>
                <c:pt idx="5">
                  <c:v>0.45341873232407254</c:v>
                </c:pt>
                <c:pt idx="6">
                  <c:v>0.48372458329697182</c:v>
                </c:pt>
                <c:pt idx="7">
                  <c:v>0.50920461552012686</c:v>
                </c:pt>
                <c:pt idx="8">
                  <c:v>0.52416560277220503</c:v>
                </c:pt>
                <c:pt idx="9">
                  <c:v>0.52156826905501741</c:v>
                </c:pt>
                <c:pt idx="10">
                  <c:v>0.5368518518518518</c:v>
                </c:pt>
                <c:pt idx="11">
                  <c:v>0.53763878985433433</c:v>
                </c:pt>
                <c:pt idx="12">
                  <c:v>0.53406691119261973</c:v>
                </c:pt>
                <c:pt idx="13">
                  <c:v>0.49656946826758147</c:v>
                </c:pt>
                <c:pt idx="14">
                  <c:v>0.36030204962243795</c:v>
                </c:pt>
                <c:pt idx="15">
                  <c:v>0.25304136253041365</c:v>
                </c:pt>
                <c:pt idx="16">
                  <c:v>0.27038626609442062</c:v>
                </c:pt>
              </c:numCache>
            </c:numRef>
          </c:val>
          <c:extLst>
            <c:ext xmlns:c16="http://schemas.microsoft.com/office/drawing/2014/chart" uri="{C3380CC4-5D6E-409C-BE32-E72D297353CC}">
              <c16:uniqueId val="{0000000A-8BC6-417A-A631-39C20854669A}"/>
            </c:ext>
          </c:extLst>
        </c:ser>
        <c:ser>
          <c:idx val="11"/>
          <c:order val="11"/>
          <c:tx>
            <c:strRef>
              <c:f>'5-21 Data by Disability'!$A$33</c:f>
              <c:strCache>
                <c:ptCount val="1"/>
                <c:pt idx="0">
                  <c:v>Traumatic Brain Injury</c:v>
                </c:pt>
              </c:strCache>
            </c:strRef>
          </c:tx>
          <c:spPr>
            <a:solidFill>
              <a:schemeClr val="accent6">
                <a:lumMod val="60000"/>
              </a:schemeClr>
            </a:solidFill>
            <a:ln>
              <a:noFill/>
            </a:ln>
            <a:effectLst/>
          </c:spPr>
          <c:invertIfNegative val="0"/>
          <c:cat>
            <c:strRef>
              <c:f>'5-21 Data by Disability'!$B$21:$R$21</c:f>
              <c:strCache>
                <c:ptCount val="17"/>
                <c:pt idx="0">
                  <c:v>5 (In Kindergarten)</c:v>
                </c:pt>
                <c:pt idx="1">
                  <c:v>6</c:v>
                </c:pt>
                <c:pt idx="2">
                  <c:v>7</c:v>
                </c:pt>
                <c:pt idx="3">
                  <c:v>8</c:v>
                </c:pt>
                <c:pt idx="4">
                  <c:v>9</c:v>
                </c:pt>
                <c:pt idx="5">
                  <c:v>10</c:v>
                </c:pt>
                <c:pt idx="6">
                  <c:v>11</c:v>
                </c:pt>
                <c:pt idx="7">
                  <c:v>12</c:v>
                </c:pt>
                <c:pt idx="8">
                  <c:v>13</c:v>
                </c:pt>
                <c:pt idx="9">
                  <c:v>14</c:v>
                </c:pt>
                <c:pt idx="10">
                  <c:v>15</c:v>
                </c:pt>
                <c:pt idx="11">
                  <c:v>16</c:v>
                </c:pt>
                <c:pt idx="12">
                  <c:v>17</c:v>
                </c:pt>
                <c:pt idx="13">
                  <c:v>18</c:v>
                </c:pt>
                <c:pt idx="14">
                  <c:v>19</c:v>
                </c:pt>
                <c:pt idx="15">
                  <c:v>20</c:v>
                </c:pt>
                <c:pt idx="16">
                  <c:v>21</c:v>
                </c:pt>
              </c:strCache>
            </c:strRef>
          </c:cat>
          <c:val>
            <c:numRef>
              <c:f>'5-21 Data by Disability'!$B$33:$R$33</c:f>
              <c:numCache>
                <c:formatCode>0.00%</c:formatCode>
                <c:ptCount val="17"/>
                <c:pt idx="0">
                  <c:v>0</c:v>
                </c:pt>
                <c:pt idx="1">
                  <c:v>0</c:v>
                </c:pt>
                <c:pt idx="2">
                  <c:v>0</c:v>
                </c:pt>
                <c:pt idx="3">
                  <c:v>0</c:v>
                </c:pt>
                <c:pt idx="4">
                  <c:v>1.6810960746406658E-3</c:v>
                </c:pt>
                <c:pt idx="5">
                  <c:v>1.4972550324405256E-3</c:v>
                </c:pt>
                <c:pt idx="6">
                  <c:v>1.7453529976437735E-3</c:v>
                </c:pt>
                <c:pt idx="7">
                  <c:v>0</c:v>
                </c:pt>
                <c:pt idx="8">
                  <c:v>1.1854824001459056E-3</c:v>
                </c:pt>
                <c:pt idx="9">
                  <c:v>2.1933832937305795E-3</c:v>
                </c:pt>
                <c:pt idx="10">
                  <c:v>1.9444444444444444E-3</c:v>
                </c:pt>
                <c:pt idx="11">
                  <c:v>2.6484669450952429E-3</c:v>
                </c:pt>
                <c:pt idx="12">
                  <c:v>3.6678892964321442E-3</c:v>
                </c:pt>
                <c:pt idx="13" formatCode="0%">
                  <c:v>0</c:v>
                </c:pt>
                <c:pt idx="14" formatCode="0%">
                  <c:v>0</c:v>
                </c:pt>
                <c:pt idx="15" formatCode="0%">
                  <c:v>0</c:v>
                </c:pt>
                <c:pt idx="16" formatCode="0%">
                  <c:v>0</c:v>
                </c:pt>
              </c:numCache>
            </c:numRef>
          </c:val>
          <c:extLst>
            <c:ext xmlns:c16="http://schemas.microsoft.com/office/drawing/2014/chart" uri="{C3380CC4-5D6E-409C-BE32-E72D297353CC}">
              <c16:uniqueId val="{0000000B-8BC6-417A-A631-39C20854669A}"/>
            </c:ext>
          </c:extLst>
        </c:ser>
        <c:ser>
          <c:idx val="12"/>
          <c:order val="12"/>
          <c:tx>
            <c:strRef>
              <c:f>'5-21 Data by Disability'!$A$34</c:f>
              <c:strCache>
                <c:ptCount val="1"/>
                <c:pt idx="0">
                  <c:v>Visual Impairment</c:v>
                </c:pt>
              </c:strCache>
            </c:strRef>
          </c:tx>
          <c:spPr>
            <a:solidFill>
              <a:schemeClr val="accent1">
                <a:lumMod val="80000"/>
                <a:lumOff val="20000"/>
              </a:schemeClr>
            </a:solidFill>
            <a:ln>
              <a:noFill/>
            </a:ln>
            <a:effectLst/>
          </c:spPr>
          <c:invertIfNegative val="0"/>
          <c:cat>
            <c:strRef>
              <c:f>'5-21 Data by Disability'!$B$21:$R$21</c:f>
              <c:strCache>
                <c:ptCount val="17"/>
                <c:pt idx="0">
                  <c:v>5 (In Kindergarten)</c:v>
                </c:pt>
                <c:pt idx="1">
                  <c:v>6</c:v>
                </c:pt>
                <c:pt idx="2">
                  <c:v>7</c:v>
                </c:pt>
                <c:pt idx="3">
                  <c:v>8</c:v>
                </c:pt>
                <c:pt idx="4">
                  <c:v>9</c:v>
                </c:pt>
                <c:pt idx="5">
                  <c:v>10</c:v>
                </c:pt>
                <c:pt idx="6">
                  <c:v>11</c:v>
                </c:pt>
                <c:pt idx="7">
                  <c:v>12</c:v>
                </c:pt>
                <c:pt idx="8">
                  <c:v>13</c:v>
                </c:pt>
                <c:pt idx="9">
                  <c:v>14</c:v>
                </c:pt>
                <c:pt idx="10">
                  <c:v>15</c:v>
                </c:pt>
                <c:pt idx="11">
                  <c:v>16</c:v>
                </c:pt>
                <c:pt idx="12">
                  <c:v>17</c:v>
                </c:pt>
                <c:pt idx="13">
                  <c:v>18</c:v>
                </c:pt>
                <c:pt idx="14">
                  <c:v>19</c:v>
                </c:pt>
                <c:pt idx="15">
                  <c:v>20</c:v>
                </c:pt>
                <c:pt idx="16">
                  <c:v>21</c:v>
                </c:pt>
              </c:strCache>
            </c:strRef>
          </c:cat>
          <c:val>
            <c:numRef>
              <c:f>'5-21 Data by Disability'!$B$34:$R$34</c:f>
              <c:numCache>
                <c:formatCode>0.00%</c:formatCode>
                <c:ptCount val="17"/>
                <c:pt idx="0">
                  <c:v>2.891566265060241E-3</c:v>
                </c:pt>
                <c:pt idx="1">
                  <c:v>2.9246100519930676E-3</c:v>
                </c:pt>
                <c:pt idx="2">
                  <c:v>2.6385224274406332E-3</c:v>
                </c:pt>
                <c:pt idx="3">
                  <c:v>2.328389099689548E-3</c:v>
                </c:pt>
                <c:pt idx="4">
                  <c:v>2.8578633268891316E-3</c:v>
                </c:pt>
                <c:pt idx="5">
                  <c:v>3.7431375811013143E-3</c:v>
                </c:pt>
                <c:pt idx="6">
                  <c:v>2.4434941967012829E-3</c:v>
                </c:pt>
                <c:pt idx="7">
                  <c:v>3.3471329164097593E-3</c:v>
                </c:pt>
                <c:pt idx="8">
                  <c:v>3.7388291081524713E-3</c:v>
                </c:pt>
                <c:pt idx="9">
                  <c:v>3.472856881740084E-3</c:v>
                </c:pt>
                <c:pt idx="10">
                  <c:v>2.685185185185185E-3</c:v>
                </c:pt>
                <c:pt idx="11">
                  <c:v>3.5652439645512887E-3</c:v>
                </c:pt>
                <c:pt idx="12">
                  <c:v>3.1121484939424251E-3</c:v>
                </c:pt>
                <c:pt idx="13" formatCode="0%">
                  <c:v>0</c:v>
                </c:pt>
                <c:pt idx="14" formatCode="0%">
                  <c:v>0</c:v>
                </c:pt>
                <c:pt idx="15" formatCode="0%">
                  <c:v>0</c:v>
                </c:pt>
                <c:pt idx="16" formatCode="0%">
                  <c:v>0</c:v>
                </c:pt>
              </c:numCache>
            </c:numRef>
          </c:val>
          <c:extLst>
            <c:ext xmlns:c16="http://schemas.microsoft.com/office/drawing/2014/chart" uri="{C3380CC4-5D6E-409C-BE32-E72D297353CC}">
              <c16:uniqueId val="{0000000C-8BC6-417A-A631-39C20854669A}"/>
            </c:ext>
          </c:extLst>
        </c:ser>
        <c:dLbls>
          <c:showLegendKey val="0"/>
          <c:showVal val="0"/>
          <c:showCatName val="0"/>
          <c:showSerName val="0"/>
          <c:showPercent val="0"/>
          <c:showBubbleSize val="0"/>
        </c:dLbls>
        <c:gapWidth val="219"/>
        <c:overlap val="-27"/>
        <c:axId val="185162704"/>
        <c:axId val="246258304"/>
      </c:barChart>
      <c:catAx>
        <c:axId val="18516270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246258304"/>
        <c:crosses val="autoZero"/>
        <c:auto val="1"/>
        <c:lblAlgn val="ctr"/>
        <c:lblOffset val="100"/>
        <c:noMultiLvlLbl val="0"/>
      </c:catAx>
      <c:valAx>
        <c:axId val="24625830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8516270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b="1">
                <a:solidFill>
                  <a:srgbClr val="012169"/>
                </a:solidFill>
                <a:latin typeface="Arial" panose="020B0604020202020204" pitchFamily="34" charset="0"/>
                <a:cs typeface="Arial" panose="020B0604020202020204" pitchFamily="34" charset="0"/>
              </a:rPr>
              <a:t>Student Percentage</a:t>
            </a:r>
          </a:p>
          <a:p>
            <a:pPr>
              <a:defRPr>
                <a:latin typeface="Arial" panose="020B0604020202020204" pitchFamily="34" charset="0"/>
                <a:cs typeface="Arial" panose="020B0604020202020204" pitchFamily="34" charset="0"/>
              </a:defRPr>
            </a:pPr>
            <a:r>
              <a:rPr lang="en-US" b="1">
                <a:solidFill>
                  <a:srgbClr val="012169"/>
                </a:solidFill>
                <a:latin typeface="Arial" panose="020B0604020202020204" pitchFamily="34" charset="0"/>
                <a:cs typeface="Arial" panose="020B0604020202020204" pitchFamily="34" charset="0"/>
              </a:rPr>
              <a:t> by Race/Ethnicity </a:t>
            </a:r>
            <a:r>
              <a:rPr lang="en-US" b="1" baseline="0">
                <a:solidFill>
                  <a:srgbClr val="012169"/>
                </a:solidFill>
                <a:latin typeface="Arial" panose="020B0604020202020204" pitchFamily="34" charset="0"/>
                <a:cs typeface="Arial" panose="020B0604020202020204" pitchFamily="34" charset="0"/>
              </a:rPr>
              <a:t>and Least Restrictive Environment </a:t>
            </a:r>
            <a:endParaRPr lang="en-US" b="1">
              <a:solidFill>
                <a:srgbClr val="012169"/>
              </a:solidFill>
              <a:latin typeface="Arial" panose="020B0604020202020204" pitchFamily="34" charset="0"/>
              <a:cs typeface="Arial" panose="020B0604020202020204" pitchFamily="34" charset="0"/>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autoTitleDeleted val="0"/>
    <c:plotArea>
      <c:layout/>
      <c:barChart>
        <c:barDir val="bar"/>
        <c:grouping val="clustered"/>
        <c:varyColors val="0"/>
        <c:ser>
          <c:idx val="0"/>
          <c:order val="0"/>
          <c:tx>
            <c:strRef>
              <c:f>'5-21 Data by Environment'!$A$74:$A$74</c:f>
              <c:strCache>
                <c:ptCount val="1"/>
                <c:pt idx="0">
                  <c:v>(A) Inside regular class 80% or more of the day </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'5-21 Data by Environment'!$B$73:$H$73</c:f>
              <c:strCache>
                <c:ptCount val="7"/>
                <c:pt idx="0">
                  <c:v>American Indian or Alaska Native</c:v>
                </c:pt>
                <c:pt idx="1">
                  <c:v>Black or African American</c:v>
                </c:pt>
                <c:pt idx="2">
                  <c:v>Asian</c:v>
                </c:pt>
                <c:pt idx="3">
                  <c:v>Hispanic/
Latino</c:v>
                </c:pt>
                <c:pt idx="4">
                  <c:v>Native Hawaiian or Other Pacific Islander</c:v>
                </c:pt>
                <c:pt idx="5">
                  <c:v>Two or more races</c:v>
                </c:pt>
                <c:pt idx="6">
                  <c:v>White</c:v>
                </c:pt>
              </c:strCache>
            </c:strRef>
          </c:cat>
          <c:val>
            <c:numRef>
              <c:f>'5-21 Data by Environment'!$B$74:$H$74</c:f>
              <c:numCache>
                <c:formatCode>0%</c:formatCode>
                <c:ptCount val="7"/>
                <c:pt idx="0">
                  <c:v>0.7042404723564144</c:v>
                </c:pt>
                <c:pt idx="1">
                  <c:v>0.58618871903004743</c:v>
                </c:pt>
                <c:pt idx="2">
                  <c:v>0.6003062787136294</c:v>
                </c:pt>
                <c:pt idx="3">
                  <c:v>0.68413297448465626</c:v>
                </c:pt>
                <c:pt idx="4">
                  <c:v>0.63775510204081631</c:v>
                </c:pt>
                <c:pt idx="5">
                  <c:v>0.6901940580456809</c:v>
                </c:pt>
                <c:pt idx="6">
                  <c:v>0.71445792815237485</c:v>
                </c:pt>
              </c:numCache>
            </c:numRef>
          </c:val>
          <c:extLst>
            <c:ext xmlns:c16="http://schemas.microsoft.com/office/drawing/2014/chart" uri="{C3380CC4-5D6E-409C-BE32-E72D297353CC}">
              <c16:uniqueId val="{00000000-78FA-411A-BE92-612BF693EC6C}"/>
            </c:ext>
          </c:extLst>
        </c:ser>
        <c:ser>
          <c:idx val="1"/>
          <c:order val="1"/>
          <c:tx>
            <c:strRef>
              <c:f>'5-21 Data by Environment'!$A$75:$A$75</c:f>
              <c:strCache>
                <c:ptCount val="1"/>
                <c:pt idx="0">
                  <c:v>(B) Inside regular class 40% through 79% of the day </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'5-21 Data by Environment'!$B$73:$H$73</c:f>
              <c:strCache>
                <c:ptCount val="7"/>
                <c:pt idx="0">
                  <c:v>American Indian or Alaska Native</c:v>
                </c:pt>
                <c:pt idx="1">
                  <c:v>Black or African American</c:v>
                </c:pt>
                <c:pt idx="2">
                  <c:v>Asian</c:v>
                </c:pt>
                <c:pt idx="3">
                  <c:v>Hispanic/
Latino</c:v>
                </c:pt>
                <c:pt idx="4">
                  <c:v>Native Hawaiian or Other Pacific Islander</c:v>
                </c:pt>
                <c:pt idx="5">
                  <c:v>Two or more races</c:v>
                </c:pt>
                <c:pt idx="6">
                  <c:v>White</c:v>
                </c:pt>
              </c:strCache>
            </c:strRef>
          </c:cat>
          <c:val>
            <c:numRef>
              <c:f>'5-21 Data by Environment'!$B$75:$H$75</c:f>
              <c:numCache>
                <c:formatCode>0%</c:formatCode>
                <c:ptCount val="7"/>
                <c:pt idx="0">
                  <c:v>0.13727858293075684</c:v>
                </c:pt>
                <c:pt idx="1">
                  <c:v>0.11017395888244597</c:v>
                </c:pt>
                <c:pt idx="2">
                  <c:v>0.16353095602712756</c:v>
                </c:pt>
                <c:pt idx="3">
                  <c:v>0.15240042700987835</c:v>
                </c:pt>
                <c:pt idx="4">
                  <c:v>0.14795918367346939</c:v>
                </c:pt>
                <c:pt idx="5">
                  <c:v>0.13961875321998971</c:v>
                </c:pt>
                <c:pt idx="6">
                  <c:v>0.12932974363095717</c:v>
                </c:pt>
              </c:numCache>
            </c:numRef>
          </c:val>
          <c:extLst>
            <c:ext xmlns:c16="http://schemas.microsoft.com/office/drawing/2014/chart" uri="{C3380CC4-5D6E-409C-BE32-E72D297353CC}">
              <c16:uniqueId val="{00000001-78FA-411A-BE92-612BF693EC6C}"/>
            </c:ext>
          </c:extLst>
        </c:ser>
        <c:ser>
          <c:idx val="2"/>
          <c:order val="2"/>
          <c:tx>
            <c:strRef>
              <c:f>'5-21 Data by Environment'!$A$76:$A$76</c:f>
              <c:strCache>
                <c:ptCount val="1"/>
                <c:pt idx="0">
                  <c:v>(C) Inside regular class less than 40% of the day </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'5-21 Data by Environment'!$B$73:$H$73</c:f>
              <c:strCache>
                <c:ptCount val="7"/>
                <c:pt idx="0">
                  <c:v>American Indian or Alaska Native</c:v>
                </c:pt>
                <c:pt idx="1">
                  <c:v>Black or African American</c:v>
                </c:pt>
                <c:pt idx="2">
                  <c:v>Asian</c:v>
                </c:pt>
                <c:pt idx="3">
                  <c:v>Hispanic/
Latino</c:v>
                </c:pt>
                <c:pt idx="4">
                  <c:v>Native Hawaiian or Other Pacific Islander</c:v>
                </c:pt>
                <c:pt idx="5">
                  <c:v>Two or more races</c:v>
                </c:pt>
                <c:pt idx="6">
                  <c:v>White</c:v>
                </c:pt>
              </c:strCache>
            </c:strRef>
          </c:cat>
          <c:val>
            <c:numRef>
              <c:f>'5-21 Data by Environment'!$B$76:$H$76</c:f>
              <c:numCache>
                <c:formatCode>0%</c:formatCode>
                <c:ptCount val="7"/>
                <c:pt idx="0">
                  <c:v>0.13365539452495975</c:v>
                </c:pt>
                <c:pt idx="1">
                  <c:v>0.26937269372693728</c:v>
                </c:pt>
                <c:pt idx="2">
                  <c:v>0.18059505578647997</c:v>
                </c:pt>
                <c:pt idx="3">
                  <c:v>0.13966530845449487</c:v>
                </c:pt>
                <c:pt idx="4">
                  <c:v>0.18622448979591838</c:v>
                </c:pt>
                <c:pt idx="5">
                  <c:v>0.13377983857118325</c:v>
                </c:pt>
                <c:pt idx="6">
                  <c:v>0.12117254681346942</c:v>
                </c:pt>
              </c:numCache>
            </c:numRef>
          </c:val>
          <c:extLst>
            <c:ext xmlns:c16="http://schemas.microsoft.com/office/drawing/2014/chart" uri="{C3380CC4-5D6E-409C-BE32-E72D297353CC}">
              <c16:uniqueId val="{00000002-78FA-411A-BE92-612BF693EC6C}"/>
            </c:ext>
          </c:extLst>
        </c:ser>
        <c:ser>
          <c:idx val="3"/>
          <c:order val="3"/>
          <c:tx>
            <c:strRef>
              <c:f>'5-21 Data by Environment'!$A$77:$A$77</c:f>
              <c:strCache>
                <c:ptCount val="1"/>
                <c:pt idx="0">
                  <c:v>(D) Separate School </c:v>
                </c:pt>
              </c:strCache>
            </c:strRef>
          </c:tx>
          <c:spPr>
            <a:solidFill>
              <a:schemeClr val="accent4"/>
            </a:solidFill>
            <a:ln>
              <a:noFill/>
            </a:ln>
            <a:effectLst/>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00-7E1A-45BE-A80B-1830B81924A7}"/>
                </c:ext>
              </c:extLst>
            </c:dLbl>
            <c:dLbl>
              <c:idx val="4"/>
              <c:delete val="1"/>
              <c:extLst>
                <c:ext xmlns:c15="http://schemas.microsoft.com/office/drawing/2012/chart" uri="{CE6537A1-D6FC-4f65-9D91-7224C49458BB}"/>
                <c:ext xmlns:c16="http://schemas.microsoft.com/office/drawing/2014/chart" uri="{C3380CC4-5D6E-409C-BE32-E72D297353CC}">
                  <c16:uniqueId val="{00000006-7E1A-45BE-A80B-1830B81924A7}"/>
                </c:ext>
              </c:extLst>
            </c:dLbl>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'5-21 Data by Environment'!$B$73:$H$73</c:f>
              <c:strCache>
                <c:ptCount val="7"/>
                <c:pt idx="0">
                  <c:v>American Indian or Alaska Native</c:v>
                </c:pt>
                <c:pt idx="1">
                  <c:v>Black or African American</c:v>
                </c:pt>
                <c:pt idx="2">
                  <c:v>Asian</c:v>
                </c:pt>
                <c:pt idx="3">
                  <c:v>Hispanic/
Latino</c:v>
                </c:pt>
                <c:pt idx="4">
                  <c:v>Native Hawaiian or Other Pacific Islander</c:v>
                </c:pt>
                <c:pt idx="5">
                  <c:v>Two or more races</c:v>
                </c:pt>
                <c:pt idx="6">
                  <c:v>White</c:v>
                </c:pt>
              </c:strCache>
            </c:strRef>
          </c:cat>
          <c:val>
            <c:numRef>
              <c:f>'5-21 Data by Environment'!$B$77:$H$77</c:f>
              <c:numCache>
                <c:formatCode>0%</c:formatCode>
                <c:ptCount val="7"/>
                <c:pt idx="0">
                  <c:v>1.7847557702630166E-2</c:v>
                </c:pt>
                <c:pt idx="1">
                  <c:v>0</c:v>
                </c:pt>
                <c:pt idx="2">
                  <c:v>4.8238897396630932E-2</c:v>
                </c:pt>
                <c:pt idx="3">
                  <c:v>1.7952457562134448E-2</c:v>
                </c:pt>
                <c:pt idx="4">
                  <c:v>0</c:v>
                </c:pt>
                <c:pt idx="5">
                  <c:v>3.2457496136012363E-2</c:v>
                </c:pt>
                <c:pt idx="6">
                  <c:v>2.7264325323475048E-2</c:v>
                </c:pt>
              </c:numCache>
            </c:numRef>
          </c:val>
          <c:extLst>
            <c:ext xmlns:c16="http://schemas.microsoft.com/office/drawing/2014/chart" uri="{C3380CC4-5D6E-409C-BE32-E72D297353CC}">
              <c16:uniqueId val="{00000003-78FA-411A-BE92-612BF693EC6C}"/>
            </c:ext>
          </c:extLst>
        </c:ser>
        <c:ser>
          <c:idx val="4"/>
          <c:order val="4"/>
          <c:tx>
            <c:strRef>
              <c:f>'5-21 Data by Environment'!$A$78:$A$78</c:f>
              <c:strCache>
                <c:ptCount val="1"/>
                <c:pt idx="0">
                  <c:v>(E) Residential Facility </c:v>
                </c:pt>
              </c:strCache>
            </c:strRef>
          </c:tx>
          <c:spPr>
            <a:solidFill>
              <a:schemeClr val="accent5"/>
            </a:solidFill>
            <a:ln>
              <a:no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8-1A1F-424D-AAFF-EE070F318D0E}"/>
                </c:ext>
              </c:extLst>
            </c:dLbl>
            <c:dLbl>
              <c:idx val="1"/>
              <c:delete val="1"/>
              <c:extLst>
                <c:ext xmlns:c15="http://schemas.microsoft.com/office/drawing/2012/chart" uri="{CE6537A1-D6FC-4f65-9D91-7224C49458BB}"/>
                <c:ext xmlns:c16="http://schemas.microsoft.com/office/drawing/2014/chart" uri="{C3380CC4-5D6E-409C-BE32-E72D297353CC}">
                  <c16:uniqueId val="{00000006-1A1F-424D-AAFF-EE070F318D0E}"/>
                </c:ext>
              </c:extLst>
            </c:dLbl>
            <c:dLbl>
              <c:idx val="4"/>
              <c:delete val="1"/>
              <c:extLst>
                <c:ext xmlns:c15="http://schemas.microsoft.com/office/drawing/2012/chart" uri="{CE6537A1-D6FC-4f65-9D91-7224C49458BB}"/>
                <c:ext xmlns:c16="http://schemas.microsoft.com/office/drawing/2014/chart" uri="{C3380CC4-5D6E-409C-BE32-E72D297353CC}">
                  <c16:uniqueId val="{00000000-1A1F-424D-AAFF-EE070F318D0E}"/>
                </c:ext>
              </c:extLst>
            </c:dLbl>
            <c:dLbl>
              <c:idx val="5"/>
              <c:delete val="1"/>
              <c:extLst>
                <c:ext xmlns:c15="http://schemas.microsoft.com/office/drawing/2012/chart" uri="{CE6537A1-D6FC-4f65-9D91-7224C49458BB}"/>
                <c:ext xmlns:c16="http://schemas.microsoft.com/office/drawing/2014/chart" uri="{C3380CC4-5D6E-409C-BE32-E72D297353CC}">
                  <c16:uniqueId val="{00000003-1A1F-424D-AAFF-EE070F318D0E}"/>
                </c:ext>
              </c:extLst>
            </c:dLbl>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'5-21 Data by Environment'!$B$73:$H$73</c:f>
              <c:strCache>
                <c:ptCount val="7"/>
                <c:pt idx="0">
                  <c:v>American Indian or Alaska Native</c:v>
                </c:pt>
                <c:pt idx="1">
                  <c:v>Black or African American</c:v>
                </c:pt>
                <c:pt idx="2">
                  <c:v>Asian</c:v>
                </c:pt>
                <c:pt idx="3">
                  <c:v>Hispanic/
Latino</c:v>
                </c:pt>
                <c:pt idx="4">
                  <c:v>Native Hawaiian or Other Pacific Islander</c:v>
                </c:pt>
                <c:pt idx="5">
                  <c:v>Two or more races</c:v>
                </c:pt>
                <c:pt idx="6">
                  <c:v>White</c:v>
                </c:pt>
              </c:strCache>
            </c:strRef>
          </c:cat>
          <c:val>
            <c:numRef>
              <c:f>'5-21 Data by Environment'!$B$78:$H$78</c:f>
              <c:numCache>
                <c:formatCode>0%</c:formatCode>
                <c:ptCount val="7"/>
                <c:pt idx="0">
                  <c:v>0</c:v>
                </c:pt>
                <c:pt idx="1">
                  <c:v>0</c:v>
                </c:pt>
                <c:pt idx="2" formatCode="0.00%">
                  <c:v>1.968934587617589E-3</c:v>
                </c:pt>
                <c:pt idx="3" formatCode="0.00%">
                  <c:v>3.7588897743162582E-4</c:v>
                </c:pt>
                <c:pt idx="4" formatCode="0.00%">
                  <c:v>0</c:v>
                </c:pt>
                <c:pt idx="5" formatCode="0.00%">
                  <c:v>0</c:v>
                </c:pt>
                <c:pt idx="6" formatCode="0.00%">
                  <c:v>8.4384794663666315E-4</c:v>
                </c:pt>
              </c:numCache>
            </c:numRef>
          </c:val>
          <c:extLst>
            <c:ext xmlns:c16="http://schemas.microsoft.com/office/drawing/2014/chart" uri="{C3380CC4-5D6E-409C-BE32-E72D297353CC}">
              <c16:uniqueId val="{00000004-78FA-411A-BE92-612BF693EC6C}"/>
            </c:ext>
          </c:extLst>
        </c:ser>
        <c:ser>
          <c:idx val="5"/>
          <c:order val="5"/>
          <c:tx>
            <c:strRef>
              <c:f>'5-21 Data by Environment'!$A$79:$A$79</c:f>
              <c:strCache>
                <c:ptCount val="1"/>
                <c:pt idx="0">
                  <c:v>(F) Homebound/Hospital </c:v>
                </c:pt>
              </c:strCache>
            </c:strRef>
          </c:tx>
          <c:spPr>
            <a:solidFill>
              <a:schemeClr val="accent6"/>
            </a:solidFill>
            <a:ln>
              <a:noFill/>
            </a:ln>
            <a:effectLst/>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01-7E1A-45BE-A80B-1830B81924A7}"/>
                </c:ext>
              </c:extLst>
            </c:dLbl>
            <c:dLbl>
              <c:idx val="2"/>
              <c:delete val="1"/>
              <c:extLst>
                <c:ext xmlns:c15="http://schemas.microsoft.com/office/drawing/2012/chart" uri="{CE6537A1-D6FC-4f65-9D91-7224C49458BB}"/>
                <c:ext xmlns:c16="http://schemas.microsoft.com/office/drawing/2014/chart" uri="{C3380CC4-5D6E-409C-BE32-E72D297353CC}">
                  <c16:uniqueId val="{00000005-7E1A-45BE-A80B-1830B81924A7}"/>
                </c:ext>
              </c:extLst>
            </c:dLbl>
            <c:dLbl>
              <c:idx val="4"/>
              <c:delete val="1"/>
              <c:extLst>
                <c:ext xmlns:c15="http://schemas.microsoft.com/office/drawing/2012/chart" uri="{CE6537A1-D6FC-4f65-9D91-7224C49458BB}"/>
                <c:ext xmlns:c16="http://schemas.microsoft.com/office/drawing/2014/chart" uri="{C3380CC4-5D6E-409C-BE32-E72D297353CC}">
                  <c16:uniqueId val="{00000007-7E1A-45BE-A80B-1830B81924A7}"/>
                </c:ext>
              </c:extLst>
            </c:dLbl>
            <c:dLbl>
              <c:idx val="5"/>
              <c:delete val="1"/>
              <c:extLst>
                <c:ext xmlns:c15="http://schemas.microsoft.com/office/drawing/2012/chart" uri="{CE6537A1-D6FC-4f65-9D91-7224C49458BB}"/>
                <c:ext xmlns:c16="http://schemas.microsoft.com/office/drawing/2014/chart" uri="{C3380CC4-5D6E-409C-BE32-E72D297353CC}">
                  <c16:uniqueId val="{00000003-7E1A-45BE-A80B-1830B81924A7}"/>
                </c:ext>
              </c:extLst>
            </c:dLbl>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'5-21 Data by Environment'!$B$73:$H$73</c:f>
              <c:strCache>
                <c:ptCount val="7"/>
                <c:pt idx="0">
                  <c:v>American Indian or Alaska Native</c:v>
                </c:pt>
                <c:pt idx="1">
                  <c:v>Black or African American</c:v>
                </c:pt>
                <c:pt idx="2">
                  <c:v>Asian</c:v>
                </c:pt>
                <c:pt idx="3">
                  <c:v>Hispanic/
Latino</c:v>
                </c:pt>
                <c:pt idx="4">
                  <c:v>Native Hawaiian or Other Pacific Islander</c:v>
                </c:pt>
                <c:pt idx="5">
                  <c:v>Two or more races</c:v>
                </c:pt>
                <c:pt idx="6">
                  <c:v>White</c:v>
                </c:pt>
              </c:strCache>
            </c:strRef>
          </c:cat>
          <c:val>
            <c:numRef>
              <c:f>'5-21 Data by Environment'!$B$79:$H$79</c:f>
              <c:numCache>
                <c:formatCode>0%</c:formatCode>
                <c:ptCount val="7"/>
                <c:pt idx="0" formatCode="0.00%">
                  <c:v>2.6838432635534087E-3</c:v>
                </c:pt>
                <c:pt idx="1">
                  <c:v>0</c:v>
                </c:pt>
                <c:pt idx="2" formatCode="0.00%">
                  <c:v>0</c:v>
                </c:pt>
                <c:pt idx="3" formatCode="0.00%">
                  <c:v>1.6689470597964185E-3</c:v>
                </c:pt>
                <c:pt idx="4" formatCode="0.00%">
                  <c:v>0</c:v>
                </c:pt>
                <c:pt idx="5" formatCode="0.00%">
                  <c:v>0</c:v>
                </c:pt>
                <c:pt idx="6" formatCode="0.00%">
                  <c:v>1.8082455999357068E-3</c:v>
                </c:pt>
              </c:numCache>
            </c:numRef>
          </c:val>
          <c:extLst>
            <c:ext xmlns:c16="http://schemas.microsoft.com/office/drawing/2014/chart" uri="{C3380CC4-5D6E-409C-BE32-E72D297353CC}">
              <c16:uniqueId val="{00000005-78FA-411A-BE92-612BF693EC6C}"/>
            </c:ext>
          </c:extLst>
        </c:ser>
        <c:ser>
          <c:idx val="6"/>
          <c:order val="6"/>
          <c:tx>
            <c:strRef>
              <c:f>'5-21 Data by Environment'!$A$80:$A$80</c:f>
              <c:strCache>
                <c:ptCount val="1"/>
                <c:pt idx="0">
                  <c:v>(G) Correctional Facilities</c:v>
                </c:pt>
              </c:strCache>
            </c:strRef>
          </c:tx>
          <c:spPr>
            <a:solidFill>
              <a:schemeClr val="accent1">
                <a:lumMod val="60000"/>
              </a:schemeClr>
            </a:solidFill>
            <a:ln>
              <a:no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9-1A1F-424D-AAFF-EE070F318D0E}"/>
                </c:ext>
              </c:extLst>
            </c:dLbl>
            <c:dLbl>
              <c:idx val="1"/>
              <c:delete val="1"/>
              <c:extLst>
                <c:ext xmlns:c15="http://schemas.microsoft.com/office/drawing/2012/chart" uri="{CE6537A1-D6FC-4f65-9D91-7224C49458BB}"/>
                <c:ext xmlns:c16="http://schemas.microsoft.com/office/drawing/2014/chart" uri="{C3380CC4-5D6E-409C-BE32-E72D297353CC}">
                  <c16:uniqueId val="{00000007-1A1F-424D-AAFF-EE070F318D0E}"/>
                </c:ext>
              </c:extLst>
            </c:dLbl>
            <c:dLbl>
              <c:idx val="4"/>
              <c:delete val="1"/>
              <c:extLst>
                <c:ext xmlns:c15="http://schemas.microsoft.com/office/drawing/2012/chart" uri="{CE6537A1-D6FC-4f65-9D91-7224C49458BB}"/>
                <c:ext xmlns:c16="http://schemas.microsoft.com/office/drawing/2014/chart" uri="{C3380CC4-5D6E-409C-BE32-E72D297353CC}">
                  <c16:uniqueId val="{00000001-1A1F-424D-AAFF-EE070F318D0E}"/>
                </c:ext>
              </c:extLst>
            </c:dLbl>
            <c:dLbl>
              <c:idx val="5"/>
              <c:delete val="1"/>
              <c:extLst>
                <c:ext xmlns:c15="http://schemas.microsoft.com/office/drawing/2012/chart" uri="{CE6537A1-D6FC-4f65-9D91-7224C49458BB}"/>
                <c:ext xmlns:c16="http://schemas.microsoft.com/office/drawing/2014/chart" uri="{C3380CC4-5D6E-409C-BE32-E72D297353CC}">
                  <c16:uniqueId val="{00000004-1A1F-424D-AAFF-EE070F318D0E}"/>
                </c:ext>
              </c:extLst>
            </c:dLbl>
            <c:spPr>
              <a:noFill/>
              <a:ln>
                <a:noFill/>
              </a:ln>
              <a:effectLst/>
            </c:spPr>
            <c:txPr>
              <a:bodyPr rot="0" spcFirstLastPara="1" vertOverflow="ellipsis" vert="horz" wrap="square" lIns="38100" tIns="19050" rIns="38100" bIns="19050" anchor="ctr" anchorCtr="1">
                <a:spAutoFit/>
              </a:bodyPr>
              <a:lstStyle/>
              <a:p>
                <a:pPr>
                  <a:defRPr sz="11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'5-21 Data by Environment'!$B$73:$H$73</c:f>
              <c:strCache>
                <c:ptCount val="7"/>
                <c:pt idx="0">
                  <c:v>American Indian or Alaska Native</c:v>
                </c:pt>
                <c:pt idx="1">
                  <c:v>Black or African American</c:v>
                </c:pt>
                <c:pt idx="2">
                  <c:v>Asian</c:v>
                </c:pt>
                <c:pt idx="3">
                  <c:v>Hispanic/
Latino</c:v>
                </c:pt>
                <c:pt idx="4">
                  <c:v>Native Hawaiian or Other Pacific Islander</c:v>
                </c:pt>
                <c:pt idx="5">
                  <c:v>Two or more races</c:v>
                </c:pt>
                <c:pt idx="6">
                  <c:v>White</c:v>
                </c:pt>
              </c:strCache>
            </c:strRef>
          </c:cat>
          <c:val>
            <c:numRef>
              <c:f>'5-21 Data by Environment'!$B$80:$H$80</c:f>
              <c:numCache>
                <c:formatCode>0%</c:formatCode>
                <c:ptCount val="7"/>
                <c:pt idx="0">
                  <c:v>0</c:v>
                </c:pt>
                <c:pt idx="1">
                  <c:v>0</c:v>
                </c:pt>
                <c:pt idx="2" formatCode="0.00%">
                  <c:v>3.2815576460293152E-3</c:v>
                </c:pt>
                <c:pt idx="3" formatCode="0.00%">
                  <c:v>1.0524891368085523E-3</c:v>
                </c:pt>
                <c:pt idx="4" formatCode="0.00%">
                  <c:v>0</c:v>
                </c:pt>
                <c:pt idx="5" formatCode="0.00%">
                  <c:v>0</c:v>
                </c:pt>
                <c:pt idx="6" formatCode="0.00%">
                  <c:v>8.4384794663666315E-4</c:v>
                </c:pt>
              </c:numCache>
            </c:numRef>
          </c:val>
          <c:extLst>
            <c:ext xmlns:c16="http://schemas.microsoft.com/office/drawing/2014/chart" uri="{C3380CC4-5D6E-409C-BE32-E72D297353CC}">
              <c16:uniqueId val="{00000006-78FA-411A-BE92-612BF693EC6C}"/>
            </c:ext>
          </c:extLst>
        </c:ser>
        <c:ser>
          <c:idx val="7"/>
          <c:order val="7"/>
          <c:tx>
            <c:strRef>
              <c:f>'5-21 Data by Environment'!$A$81:$A$81</c:f>
              <c:strCache>
                <c:ptCount val="1"/>
                <c:pt idx="0">
                  <c:v>(H) Parentally Placed In Private Schools </c:v>
                </c:pt>
              </c:strCache>
            </c:strRef>
          </c:tx>
          <c:spPr>
            <a:solidFill>
              <a:schemeClr val="accent2">
                <a:lumMod val="60000"/>
              </a:schemeClr>
            </a:solidFill>
            <a:ln>
              <a:noFill/>
            </a:ln>
            <a:effectLst/>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02-7E1A-45BE-A80B-1830B81924A7}"/>
                </c:ext>
              </c:extLst>
            </c:dLbl>
            <c:dLbl>
              <c:idx val="2"/>
              <c:delete val="1"/>
              <c:extLst>
                <c:ext xmlns:c15="http://schemas.microsoft.com/office/drawing/2012/chart" uri="{CE6537A1-D6FC-4f65-9D91-7224C49458BB}"/>
                <c:ext xmlns:c16="http://schemas.microsoft.com/office/drawing/2014/chart" uri="{C3380CC4-5D6E-409C-BE32-E72D297353CC}">
                  <c16:uniqueId val="{00000004-7E1A-45BE-A80B-1830B81924A7}"/>
                </c:ext>
              </c:extLst>
            </c:dLbl>
            <c:dLbl>
              <c:idx val="4"/>
              <c:delete val="1"/>
              <c:extLst>
                <c:ext xmlns:c15="http://schemas.microsoft.com/office/drawing/2012/chart" uri="{CE6537A1-D6FC-4f65-9D91-7224C49458BB}"/>
                <c:ext xmlns:c16="http://schemas.microsoft.com/office/drawing/2014/chart" uri="{C3380CC4-5D6E-409C-BE32-E72D297353CC}">
                  <c16:uniqueId val="{00000008-7E1A-45BE-A80B-1830B81924A7}"/>
                </c:ext>
              </c:extLst>
            </c:dLbl>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'5-21 Data by Environment'!$B$73:$H$73</c:f>
              <c:strCache>
                <c:ptCount val="7"/>
                <c:pt idx="0">
                  <c:v>American Indian or Alaska Native</c:v>
                </c:pt>
                <c:pt idx="1">
                  <c:v>Black or African American</c:v>
                </c:pt>
                <c:pt idx="2">
                  <c:v>Asian</c:v>
                </c:pt>
                <c:pt idx="3">
                  <c:v>Hispanic/
Latino</c:v>
                </c:pt>
                <c:pt idx="4">
                  <c:v>Native Hawaiian or Other Pacific Islander</c:v>
                </c:pt>
                <c:pt idx="5">
                  <c:v>Two or more races</c:v>
                </c:pt>
                <c:pt idx="6">
                  <c:v>White</c:v>
                </c:pt>
              </c:strCache>
            </c:strRef>
          </c:cat>
          <c:val>
            <c:numRef>
              <c:f>'5-21 Data by Environment'!$B$81:$H$81</c:f>
              <c:numCache>
                <c:formatCode>0%</c:formatCode>
                <c:ptCount val="7"/>
                <c:pt idx="0" formatCode="0.00%">
                  <c:v>2.4154589371980675E-3</c:v>
                </c:pt>
                <c:pt idx="1">
                  <c:v>0</c:v>
                </c:pt>
                <c:pt idx="2" formatCode="0.00%">
                  <c:v>0</c:v>
                </c:pt>
                <c:pt idx="3" formatCode="0.00%">
                  <c:v>2.751507314799501E-3</c:v>
                </c:pt>
                <c:pt idx="4" formatCode="0.00%">
                  <c:v>0</c:v>
                </c:pt>
                <c:pt idx="5" formatCode="0.00%">
                  <c:v>0</c:v>
                </c:pt>
                <c:pt idx="6" formatCode="0.00%">
                  <c:v>4.2795145865145061E-3</c:v>
                </c:pt>
              </c:numCache>
            </c:numRef>
          </c:val>
          <c:extLst>
            <c:ext xmlns:c16="http://schemas.microsoft.com/office/drawing/2014/chart" uri="{C3380CC4-5D6E-409C-BE32-E72D297353CC}">
              <c16:uniqueId val="{00000007-78FA-411A-BE92-612BF693EC6C}"/>
            </c:ext>
          </c:extLst>
        </c:ser>
        <c:dLbls>
          <c:dLblPos val="outEnd"/>
          <c:showLegendKey val="0"/>
          <c:showVal val="1"/>
          <c:showCatName val="0"/>
          <c:showSerName val="0"/>
          <c:showPercent val="0"/>
          <c:showBubbleSize val="0"/>
        </c:dLbls>
        <c:gapWidth val="50"/>
        <c:overlap val="-15"/>
        <c:axId val="69543680"/>
        <c:axId val="69546592"/>
      </c:barChart>
      <c:catAx>
        <c:axId val="6954368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9546592"/>
        <c:crosses val="autoZero"/>
        <c:auto val="1"/>
        <c:lblAlgn val="ctr"/>
        <c:lblOffset val="100"/>
        <c:noMultiLvlLbl val="0"/>
      </c:catAx>
      <c:valAx>
        <c:axId val="69546592"/>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954368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b="1">
                <a:solidFill>
                  <a:srgbClr val="012169"/>
                </a:solidFill>
                <a:latin typeface="Arial" panose="020B0604020202020204" pitchFamily="34" charset="0"/>
                <a:cs typeface="Arial" panose="020B0604020202020204" pitchFamily="34" charset="0"/>
              </a:rPr>
              <a:t>Student Percentage</a:t>
            </a:r>
          </a:p>
          <a:p>
            <a:pPr>
              <a:defRPr>
                <a:latin typeface="Arial" panose="020B0604020202020204" pitchFamily="34" charset="0"/>
                <a:cs typeface="Arial" panose="020B0604020202020204" pitchFamily="34" charset="0"/>
              </a:defRPr>
            </a:pPr>
            <a:r>
              <a:rPr lang="en-US" b="1">
                <a:solidFill>
                  <a:srgbClr val="012169"/>
                </a:solidFill>
                <a:latin typeface="Arial" panose="020B0604020202020204" pitchFamily="34" charset="0"/>
                <a:cs typeface="Arial" panose="020B0604020202020204" pitchFamily="34" charset="0"/>
              </a:rPr>
              <a:t> by Gender and Least</a:t>
            </a:r>
            <a:r>
              <a:rPr lang="en-US" b="1" baseline="0">
                <a:solidFill>
                  <a:srgbClr val="012169"/>
                </a:solidFill>
                <a:latin typeface="Arial" panose="020B0604020202020204" pitchFamily="34" charset="0"/>
                <a:cs typeface="Arial" panose="020B0604020202020204" pitchFamily="34" charset="0"/>
              </a:rPr>
              <a:t> Restrictive Environment</a:t>
            </a:r>
            <a:endParaRPr lang="en-US" b="1">
              <a:solidFill>
                <a:srgbClr val="012169"/>
              </a:solidFill>
              <a:latin typeface="Arial" panose="020B0604020202020204" pitchFamily="34" charset="0"/>
              <a:cs typeface="Arial" panose="020B0604020202020204" pitchFamily="34" charset="0"/>
            </a:endParaRPr>
          </a:p>
          <a:p>
            <a:pPr>
              <a:defRPr>
                <a:latin typeface="Arial" panose="020B0604020202020204" pitchFamily="34" charset="0"/>
                <a:cs typeface="Arial" panose="020B0604020202020204" pitchFamily="34" charset="0"/>
              </a:defRPr>
            </a:pPr>
            <a:endParaRPr lang="en-US">
              <a:latin typeface="Arial" panose="020B0604020202020204" pitchFamily="34" charset="0"/>
              <a:cs typeface="Arial" panose="020B0604020202020204" pitchFamily="34" charset="0"/>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autoTitleDeleted val="0"/>
    <c:plotArea>
      <c:layout/>
      <c:barChart>
        <c:barDir val="bar"/>
        <c:grouping val="clustered"/>
        <c:varyColors val="0"/>
        <c:ser>
          <c:idx val="0"/>
          <c:order val="0"/>
          <c:tx>
            <c:strRef>
              <c:f>'5-21 Data by Environment'!$E$85</c:f>
              <c:strCache>
                <c:ptCount val="1"/>
                <c:pt idx="0">
                  <c:v>Female Student Percentage</c:v>
                </c:pt>
              </c:strCache>
            </c:strRef>
          </c:tx>
          <c:spPr>
            <a:solidFill>
              <a:schemeClr val="accent1"/>
            </a:solidFill>
            <a:ln>
              <a:noFill/>
            </a:ln>
            <a:effectLst/>
          </c:spPr>
          <c:invertIfNegative val="0"/>
          <c:dLbls>
            <c:dLbl>
              <c:idx val="0"/>
              <c:layout>
                <c:manualLayout>
                  <c:x val="4.1011619958988381E-3"/>
                  <c:y val="9.009245465938379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C99D-458C-8DC8-C489E58B7770}"/>
                </c:ext>
              </c:extLst>
            </c:dLbl>
            <c:dLbl>
              <c:idx val="1"/>
              <c:layout>
                <c:manualLayout>
                  <c:x val="4.1011619958988381E-3"/>
                  <c:y val="1.8018018018018018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C99D-458C-8DC8-C489E58B7770}"/>
                </c:ext>
              </c:extLst>
            </c:dLbl>
            <c:dLbl>
              <c:idx val="2"/>
              <c:layout>
                <c:manualLayout>
                  <c:x val="4.1011619958988381E-3"/>
                  <c:y val="9.0090090090090644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C99D-458C-8DC8-C489E58B7770}"/>
                </c:ext>
              </c:extLst>
            </c:dLbl>
            <c:dLbl>
              <c:idx val="3"/>
              <c:layout>
                <c:manualLayout>
                  <c:x val="1.2303485987696514E-2"/>
                  <c:y val="1.5015015015015015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C99D-458C-8DC8-C489E58B7770}"/>
                </c:ext>
              </c:extLst>
            </c:dLbl>
            <c:dLbl>
              <c:idx val="4"/>
              <c:layout>
                <c:manualLayout>
                  <c:x val="4.1011619958987878E-3"/>
                  <c:y val="9.0090090090090089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C99D-458C-8DC8-C489E58B7770}"/>
                </c:ext>
              </c:extLst>
            </c:dLbl>
            <c:dLbl>
              <c:idx val="5"/>
              <c:layout>
                <c:manualLayout>
                  <c:x val="1.367053998632946E-2"/>
                  <c:y val="1.2012248468941493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5-C99D-458C-8DC8-C489E58B7770}"/>
                </c:ext>
              </c:extLst>
            </c:dLbl>
            <c:dLbl>
              <c:idx val="6"/>
              <c:layout>
                <c:manualLayout>
                  <c:x val="8.2023239917976762E-3"/>
                  <c:y val="1.5015015015015015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6-C99D-458C-8DC8-C489E58B7770}"/>
                </c:ext>
              </c:extLst>
            </c:dLbl>
            <c:dLbl>
              <c:idx val="7"/>
              <c:layout>
                <c:manualLayout>
                  <c:x val="6.8352699931647299E-3"/>
                  <c:y val="6.0062424629354861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8-C99D-458C-8DC8-C489E58B7770}"/>
                </c:ext>
              </c:extLst>
            </c:dLbl>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'5-21 Data by Environment'!$A$86:$A$93</c:f>
              <c:strCache>
                <c:ptCount val="8"/>
                <c:pt idx="0">
                  <c:v>(A) Inside regular class 80% or more of the day </c:v>
                </c:pt>
                <c:pt idx="1">
                  <c:v>(B) Inside regular class 40% through 79% of the day </c:v>
                </c:pt>
                <c:pt idx="2">
                  <c:v>(C) Inside regular class less than 40% of the day </c:v>
                </c:pt>
                <c:pt idx="3">
                  <c:v>(D) Separate School </c:v>
                </c:pt>
                <c:pt idx="4">
                  <c:v>(E) Residential Facility </c:v>
                </c:pt>
                <c:pt idx="5">
                  <c:v>(F) Homebound/Hospital </c:v>
                </c:pt>
                <c:pt idx="6">
                  <c:v>(G) Correctional Facilities</c:v>
                </c:pt>
                <c:pt idx="7">
                  <c:v>(H) Parentally Placed In Private Schools </c:v>
                </c:pt>
              </c:strCache>
            </c:strRef>
          </c:cat>
          <c:val>
            <c:numRef>
              <c:f>'5-21 Data by Environment'!$E$86:$E$93</c:f>
              <c:numCache>
                <c:formatCode>0%</c:formatCode>
                <c:ptCount val="8"/>
                <c:pt idx="0">
                  <c:v>0.71772331375329146</c:v>
                </c:pt>
                <c:pt idx="1">
                  <c:v>0.14324488555803119</c:v>
                </c:pt>
                <c:pt idx="2">
                  <c:v>0.11691310512456958</c:v>
                </c:pt>
                <c:pt idx="3">
                  <c:v>1.5697792181486734E-2</c:v>
                </c:pt>
                <c:pt idx="4" formatCode="0.00%">
                  <c:v>6.6842211869556412E-4</c:v>
                </c:pt>
                <c:pt idx="5" formatCode="0.00%">
                  <c:v>2.0660320032408344E-3</c:v>
                </c:pt>
                <c:pt idx="6" formatCode="0.00%">
                  <c:v>3.6459388292485315E-4</c:v>
                </c:pt>
                <c:pt idx="7" formatCode="0.00%">
                  <c:v>3.321855377759773E-3</c:v>
                </c:pt>
              </c:numCache>
            </c:numRef>
          </c:val>
          <c:extLst>
            <c:ext xmlns:c16="http://schemas.microsoft.com/office/drawing/2014/chart" uri="{C3380CC4-5D6E-409C-BE32-E72D297353CC}">
              <c16:uniqueId val="{00000000-3E1D-4785-B8D9-5A677F9B34F5}"/>
            </c:ext>
          </c:extLst>
        </c:ser>
        <c:ser>
          <c:idx val="1"/>
          <c:order val="1"/>
          <c:tx>
            <c:strRef>
              <c:f>'5-21 Data by Environment'!$F$85</c:f>
              <c:strCache>
                <c:ptCount val="1"/>
                <c:pt idx="0">
                  <c:v>Male Student Percentage</c:v>
                </c:pt>
              </c:strCache>
            </c:strRef>
          </c:tx>
          <c:spPr>
            <a:solidFill>
              <a:schemeClr val="accent2"/>
            </a:solidFill>
            <a:ln>
              <a:noFill/>
            </a:ln>
            <a:effectLst/>
          </c:spPr>
          <c:invertIfNegative val="0"/>
          <c:dLbls>
            <c:dLbl>
              <c:idx val="0"/>
              <c:layout>
                <c:manualLayout>
                  <c:x val="3.2809295967190705E-2"/>
                  <c:y val="-2.7026790570097655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A-C99D-458C-8DC8-C489E58B7770}"/>
                </c:ext>
              </c:extLst>
            </c:dLbl>
            <c:dLbl>
              <c:idx val="1"/>
              <c:layout>
                <c:manualLayout>
                  <c:x val="5.4682159945317844E-3"/>
                  <c:y val="-3.003003003003003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C99D-458C-8DC8-C489E58B7770}"/>
                </c:ext>
              </c:extLst>
            </c:dLbl>
            <c:dLbl>
              <c:idx val="2"/>
              <c:layout>
                <c:manualLayout>
                  <c:x val="2.7341079972658922E-3"/>
                  <c:y val="-1.2012012012011903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B-C99D-458C-8DC8-C489E58B7770}"/>
                </c:ext>
              </c:extLst>
            </c:dLbl>
            <c:dLbl>
              <c:idx val="3"/>
              <c:layout>
                <c:manualLayout>
                  <c:x val="4.1011619958987878E-3"/>
                  <c:y val="-3.0030030030028928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E-C99D-458C-8DC8-C489E58B7770}"/>
                </c:ext>
              </c:extLst>
            </c:dLbl>
            <c:dLbl>
              <c:idx val="4"/>
              <c:layout>
                <c:manualLayout>
                  <c:x val="4.1011619958988381E-3"/>
                  <c:y val="0"/>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D-C99D-458C-8DC8-C489E58B7770}"/>
                </c:ext>
              </c:extLst>
            </c:dLbl>
            <c:dLbl>
              <c:idx val="5"/>
              <c:layout>
                <c:manualLayout>
                  <c:x val="1.2303485987696464E-2"/>
                  <c:y val="3.0030030030031131E-3"/>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C-C99D-458C-8DC8-C489E58B7770}"/>
                </c:ext>
              </c:extLst>
            </c:dLbl>
            <c:dLbl>
              <c:idx val="7"/>
              <c:layout>
                <c:manualLayout>
                  <c:x val="1.2303485987696514E-2"/>
                  <c:y val="-1.2011775555082531E-2"/>
                </c:manualLayout>
              </c:layout>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C99D-458C-8DC8-C489E58B7770}"/>
                </c:ext>
              </c:extLst>
            </c:dLbl>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'5-21 Data by Environment'!$A$86:$A$93</c:f>
              <c:strCache>
                <c:ptCount val="8"/>
                <c:pt idx="0">
                  <c:v>(A) Inside regular class 80% or more of the day </c:v>
                </c:pt>
                <c:pt idx="1">
                  <c:v>(B) Inside regular class 40% through 79% of the day </c:v>
                </c:pt>
                <c:pt idx="2">
                  <c:v>(C) Inside regular class less than 40% of the day </c:v>
                </c:pt>
                <c:pt idx="3">
                  <c:v>(D) Separate School </c:v>
                </c:pt>
                <c:pt idx="4">
                  <c:v>(E) Residential Facility </c:v>
                </c:pt>
                <c:pt idx="5">
                  <c:v>(F) Homebound/Hospital </c:v>
                </c:pt>
                <c:pt idx="6">
                  <c:v>(G) Correctional Facilities</c:v>
                </c:pt>
                <c:pt idx="7">
                  <c:v>(H) Parentally Placed In Private Schools </c:v>
                </c:pt>
              </c:strCache>
            </c:strRef>
          </c:cat>
          <c:val>
            <c:numRef>
              <c:f>'5-21 Data by Environment'!$F$86:$F$93</c:f>
              <c:numCache>
                <c:formatCode>0%</c:formatCode>
                <c:ptCount val="8"/>
                <c:pt idx="0">
                  <c:v>0.6739360599015467</c:v>
                </c:pt>
                <c:pt idx="1">
                  <c:v>0.14297564862416365</c:v>
                </c:pt>
                <c:pt idx="2">
                  <c:v>0.14798563585360797</c:v>
                </c:pt>
                <c:pt idx="3">
                  <c:v>2.8400842638374973E-2</c:v>
                </c:pt>
                <c:pt idx="4" formatCode="0.00%">
                  <c:v>6.6581529628780684E-4</c:v>
                </c:pt>
                <c:pt idx="5" formatCode="0.00%">
                  <c:v>1.6045057140050428E-3</c:v>
                </c:pt>
                <c:pt idx="6" formatCode="0.00%">
                  <c:v>1.4407806411473854E-3</c:v>
                </c:pt>
                <c:pt idx="7" formatCode="0.00%">
                  <c:v>2.9907113308665421E-3</c:v>
                </c:pt>
              </c:numCache>
            </c:numRef>
          </c:val>
          <c:extLst>
            <c:ext xmlns:c16="http://schemas.microsoft.com/office/drawing/2014/chart" uri="{C3380CC4-5D6E-409C-BE32-E72D297353CC}">
              <c16:uniqueId val="{00000001-3E1D-4785-B8D9-5A677F9B34F5}"/>
            </c:ext>
          </c:extLst>
        </c:ser>
        <c:dLbls>
          <c:dLblPos val="outEnd"/>
          <c:showLegendKey val="0"/>
          <c:showVal val="1"/>
          <c:showCatName val="0"/>
          <c:showSerName val="0"/>
          <c:showPercent val="0"/>
          <c:showBubbleSize val="0"/>
        </c:dLbls>
        <c:gapWidth val="108"/>
        <c:axId val="59207760"/>
        <c:axId val="59204432"/>
      </c:barChart>
      <c:catAx>
        <c:axId val="5920776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59204432"/>
        <c:crosses val="autoZero"/>
        <c:auto val="1"/>
        <c:lblAlgn val="ctr"/>
        <c:lblOffset val="100"/>
        <c:noMultiLvlLbl val="0"/>
      </c:catAx>
      <c:valAx>
        <c:axId val="59204432"/>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5920776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b="1">
                <a:solidFill>
                  <a:srgbClr val="012169"/>
                </a:solidFill>
                <a:latin typeface="Arial" panose="020B0604020202020204" pitchFamily="34" charset="0"/>
                <a:cs typeface="Arial" panose="020B0604020202020204" pitchFamily="34" charset="0"/>
              </a:rPr>
              <a:t>Student Percentage by English Learner Status and Least Restrictive Environment</a:t>
            </a:r>
          </a:p>
          <a:p>
            <a:pPr>
              <a:defRPr>
                <a:latin typeface="Arial" panose="020B0604020202020204" pitchFamily="34" charset="0"/>
                <a:cs typeface="Arial" panose="020B0604020202020204" pitchFamily="34" charset="0"/>
              </a:defRPr>
            </a:pPr>
            <a:endParaRPr lang="en-US" b="1">
              <a:solidFill>
                <a:srgbClr val="012169"/>
              </a:solidFill>
              <a:latin typeface="Arial" panose="020B0604020202020204" pitchFamily="34" charset="0"/>
              <a:cs typeface="Arial" panose="020B0604020202020204" pitchFamily="34" charset="0"/>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autoTitleDeleted val="0"/>
    <c:plotArea>
      <c:layout/>
      <c:barChart>
        <c:barDir val="bar"/>
        <c:grouping val="stacked"/>
        <c:varyColors val="0"/>
        <c:ser>
          <c:idx val="0"/>
          <c:order val="0"/>
          <c:tx>
            <c:strRef>
              <c:f>'5-21 Data by Environment'!$A$98</c:f>
              <c:strCache>
                <c:ptCount val="1"/>
                <c:pt idx="0">
                  <c:v>(A) Inside regular class 80% or more of the day </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'5-21 Data by Environment'!$E$97:$F$97</c:f>
              <c:strCache>
                <c:ptCount val="2"/>
                <c:pt idx="0">
                  <c:v>English Learner Percentage</c:v>
                </c:pt>
                <c:pt idx="1">
                  <c:v>Non-English Learner Percentage</c:v>
                </c:pt>
              </c:strCache>
            </c:strRef>
          </c:cat>
          <c:val>
            <c:numRef>
              <c:f>'5-21 Data by Environment'!$E$98:$F$98</c:f>
              <c:numCache>
                <c:formatCode>0%</c:formatCode>
                <c:ptCount val="2"/>
                <c:pt idx="0">
                  <c:v>0.68054171307967404</c:v>
                </c:pt>
                <c:pt idx="1">
                  <c:v>0.69047042685386917</c:v>
                </c:pt>
              </c:numCache>
            </c:numRef>
          </c:val>
          <c:extLst>
            <c:ext xmlns:c16="http://schemas.microsoft.com/office/drawing/2014/chart" uri="{C3380CC4-5D6E-409C-BE32-E72D297353CC}">
              <c16:uniqueId val="{00000000-642E-40B4-BA96-CC5D3B1C6620}"/>
            </c:ext>
          </c:extLst>
        </c:ser>
        <c:ser>
          <c:idx val="1"/>
          <c:order val="1"/>
          <c:tx>
            <c:strRef>
              <c:f>'5-21 Data by Environment'!$A$99</c:f>
              <c:strCache>
                <c:ptCount val="1"/>
                <c:pt idx="0">
                  <c:v>(B) Inside regular class 40% through 79% of the day </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'5-21 Data by Environment'!$E$97:$F$97</c:f>
              <c:strCache>
                <c:ptCount val="2"/>
                <c:pt idx="0">
                  <c:v>English Learner Percentage</c:v>
                </c:pt>
                <c:pt idx="1">
                  <c:v>Non-English Learner Percentage</c:v>
                </c:pt>
              </c:strCache>
            </c:strRef>
          </c:cat>
          <c:val>
            <c:numRef>
              <c:f>'5-21 Data by Environment'!$E$99:$F$99</c:f>
              <c:numCache>
                <c:formatCode>0%</c:formatCode>
                <c:ptCount val="2"/>
                <c:pt idx="0">
                  <c:v>0.1727150143636044</c:v>
                </c:pt>
                <c:pt idx="1">
                  <c:v>0.13898975227951263</c:v>
                </c:pt>
              </c:numCache>
            </c:numRef>
          </c:val>
          <c:extLst>
            <c:ext xmlns:c16="http://schemas.microsoft.com/office/drawing/2014/chart" uri="{C3380CC4-5D6E-409C-BE32-E72D297353CC}">
              <c16:uniqueId val="{00000001-642E-40B4-BA96-CC5D3B1C6620}"/>
            </c:ext>
          </c:extLst>
        </c:ser>
        <c:ser>
          <c:idx val="2"/>
          <c:order val="2"/>
          <c:tx>
            <c:strRef>
              <c:f>'5-21 Data by Environment'!$A$100</c:f>
              <c:strCache>
                <c:ptCount val="1"/>
                <c:pt idx="0">
                  <c:v>(C) Inside regular class less than 40% of the day </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'5-21 Data by Environment'!$E$97:$F$97</c:f>
              <c:strCache>
                <c:ptCount val="2"/>
                <c:pt idx="0">
                  <c:v>English Learner Percentage</c:v>
                </c:pt>
                <c:pt idx="1">
                  <c:v>Non-English Learner Percentage</c:v>
                </c:pt>
              </c:strCache>
            </c:strRef>
          </c:cat>
          <c:val>
            <c:numRef>
              <c:f>'5-21 Data by Environment'!$E$100:$F$100</c:f>
              <c:numCache>
                <c:formatCode>0%</c:formatCode>
                <c:ptCount val="2"/>
                <c:pt idx="0">
                  <c:v>0.1394735299290614</c:v>
                </c:pt>
                <c:pt idx="1">
                  <c:v>0.13677882675704026</c:v>
                </c:pt>
              </c:numCache>
            </c:numRef>
          </c:val>
          <c:extLst>
            <c:ext xmlns:c16="http://schemas.microsoft.com/office/drawing/2014/chart" uri="{C3380CC4-5D6E-409C-BE32-E72D297353CC}">
              <c16:uniqueId val="{00000000-A55E-45B9-8044-92EAD1CB4500}"/>
            </c:ext>
          </c:extLst>
        </c:ser>
        <c:ser>
          <c:idx val="3"/>
          <c:order val="3"/>
          <c:tx>
            <c:strRef>
              <c:f>'5-21 Data by Environment'!$A$101</c:f>
              <c:strCache>
                <c:ptCount val="1"/>
                <c:pt idx="0">
                  <c:v>(D) Separate School </c:v>
                </c:pt>
              </c:strCache>
            </c:strRef>
          </c:tx>
          <c:spPr>
            <a:solidFill>
              <a:schemeClr val="accent4"/>
            </a:solidFill>
            <a:ln>
              <a:noFill/>
            </a:ln>
            <a:effectLst/>
          </c:spPr>
          <c:invertIfNegative val="0"/>
          <c:dLbls>
            <c:dLbl>
              <c:idx val="0"/>
              <c:layout>
                <c:manualLayout>
                  <c:x val="2.1103110583682031E-2"/>
                  <c:y val="7.5134189324071232E-2"/>
                </c:manualLayout>
              </c:layout>
              <c:spPr>
                <a:noFill/>
                <a:ln>
                  <a:noFill/>
                </a:ln>
                <a:effectLst/>
              </c:spPr>
              <c:txPr>
                <a:bodyPr rot="0" spcFirstLastPara="1" vertOverflow="overflow" horzOverflow="overflow" vert="horz" wrap="square" lIns="38100" tIns="19050" rIns="38100" bIns="19050" anchor="ctr" anchorCtr="1">
                  <a:spAutoFit/>
                </a:bodyPr>
                <a:lstStyle/>
                <a:p>
                  <a:pPr>
                    <a:defRPr sz="1100" b="0" i="0" u="none" strike="noStrike" kern="1200" baseline="0">
                      <a:ln w="3175" cmpd="dbl">
                        <a:solidFill>
                          <a:schemeClr val="tx1"/>
                        </a:solidFill>
                      </a:ln>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A55E-45B9-8044-92EAD1CB4500}"/>
                </c:ext>
              </c:extLst>
            </c:dLbl>
            <c:dLbl>
              <c:idx val="1"/>
              <c:layout>
                <c:manualLayout>
                  <c:x val="2.98325234803897E-2"/>
                  <c:y val="6.4400733706346802E-2"/>
                </c:manualLayout>
              </c:layout>
              <c:spPr>
                <a:noFill/>
                <a:ln>
                  <a:noFill/>
                </a:ln>
                <a:effectLst/>
              </c:spPr>
              <c:txPr>
                <a:bodyPr rot="0" spcFirstLastPara="1" vertOverflow="overflow" horzOverflow="overflow" vert="horz" wrap="square" lIns="38100" tIns="19050" rIns="38100" bIns="19050" anchor="ctr" anchorCtr="1">
                  <a:spAutoFit/>
                </a:bodyPr>
                <a:lstStyle/>
                <a:p>
                  <a:pPr>
                    <a:defRPr sz="1100" b="0" i="0" u="none" strike="noStrike" kern="1200" baseline="0">
                      <a:ln w="3175" cmpd="dbl">
                        <a:solidFill>
                          <a:schemeClr val="tx1"/>
                        </a:solidFill>
                      </a:ln>
                      <a:solidFill>
                        <a:schemeClr val="tx1"/>
                      </a:solidFill>
                      <a:latin typeface="+mn-lt"/>
                      <a:ea typeface="+mn-ea"/>
                      <a:cs typeface="+mn-cs"/>
                    </a:defRPr>
                  </a:pPr>
                  <a:endParaRPr lang="en-US"/>
                </a:p>
              </c:txPr>
              <c:dLblPos val="ctr"/>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A55E-45B9-8044-92EAD1CB4500}"/>
                </c:ext>
              </c:extLst>
            </c:dLbl>
            <c:spPr>
              <a:noFill/>
              <a:ln>
                <a:noFill/>
              </a:ln>
              <a:effectLst/>
            </c:spPr>
            <c:txPr>
              <a:bodyPr rot="0" spcFirstLastPara="1" vertOverflow="overflow" horzOverflow="overflow" vert="horz" wrap="square" lIns="38100" tIns="19050" rIns="38100" bIns="19050" anchor="ctr" anchorCtr="1">
                <a:spAutoFit/>
              </a:bodyPr>
              <a:lstStyle/>
              <a:p>
                <a:pPr>
                  <a:defRPr sz="1100" b="0" i="0" u="none" strike="noStrike" kern="1200" baseline="0">
                    <a:ln w="3175" cmpd="dbl">
                      <a:solidFill>
                        <a:schemeClr val="bg1"/>
                      </a:solidFill>
                    </a:ln>
                    <a:solidFill>
                      <a:schemeClr val="tx1"/>
                    </a:solidFill>
                    <a:latin typeface="+mn-lt"/>
                    <a:ea typeface="+mn-ea"/>
                    <a:cs typeface="+mn-cs"/>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'5-21 Data by Environment'!$E$97:$F$97</c:f>
              <c:strCache>
                <c:ptCount val="2"/>
                <c:pt idx="0">
                  <c:v>English Learner Percentage</c:v>
                </c:pt>
                <c:pt idx="1">
                  <c:v>Non-English Learner Percentage</c:v>
                </c:pt>
              </c:strCache>
            </c:strRef>
          </c:cat>
          <c:val>
            <c:numRef>
              <c:f>'5-21 Data by Environment'!$E$101:$F$101</c:f>
              <c:numCache>
                <c:formatCode>0%</c:formatCode>
                <c:ptCount val="2"/>
                <c:pt idx="0">
                  <c:v>6.2144574075159754E-3</c:v>
                </c:pt>
                <c:pt idx="1">
                  <c:v>2.6393932058420076E-2</c:v>
                </c:pt>
              </c:numCache>
            </c:numRef>
          </c:val>
          <c:extLst>
            <c:ext xmlns:c16="http://schemas.microsoft.com/office/drawing/2014/chart" uri="{C3380CC4-5D6E-409C-BE32-E72D297353CC}">
              <c16:uniqueId val="{00000001-A55E-45B9-8044-92EAD1CB4500}"/>
            </c:ext>
          </c:extLst>
        </c:ser>
        <c:dLbls>
          <c:showLegendKey val="0"/>
          <c:showVal val="1"/>
          <c:showCatName val="0"/>
          <c:showSerName val="0"/>
          <c:showPercent val="0"/>
          <c:showBubbleSize val="0"/>
        </c:dLbls>
        <c:gapWidth val="182"/>
        <c:overlap val="100"/>
        <c:axId val="2081786048"/>
        <c:axId val="2081784800"/>
      </c:barChart>
      <c:catAx>
        <c:axId val="2081786048"/>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2081784800"/>
        <c:crosses val="autoZero"/>
        <c:auto val="1"/>
        <c:lblAlgn val="ctr"/>
        <c:lblOffset val="100"/>
        <c:noMultiLvlLbl val="0"/>
      </c:catAx>
      <c:valAx>
        <c:axId val="2081784800"/>
        <c:scaling>
          <c:orientation val="minMax"/>
          <c:max val="1"/>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208178604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b="1">
                <a:solidFill>
                  <a:srgbClr val="012169"/>
                </a:solidFill>
                <a:latin typeface="Arial" panose="020B0604020202020204" pitchFamily="34" charset="0"/>
                <a:cs typeface="Arial" panose="020B0604020202020204" pitchFamily="34" charset="0"/>
              </a:rPr>
              <a:t>Percentage by Age and Least Restrictive</a:t>
            </a:r>
            <a:r>
              <a:rPr lang="en-US" b="1" baseline="0">
                <a:solidFill>
                  <a:srgbClr val="012169"/>
                </a:solidFill>
                <a:latin typeface="Arial" panose="020B0604020202020204" pitchFamily="34" charset="0"/>
                <a:cs typeface="Arial" panose="020B0604020202020204" pitchFamily="34" charset="0"/>
              </a:rPr>
              <a:t> Environment </a:t>
            </a:r>
            <a:r>
              <a:rPr lang="en-US" b="1">
                <a:solidFill>
                  <a:srgbClr val="012169"/>
                </a:solidFill>
                <a:latin typeface="Arial" panose="020B0604020202020204" pitchFamily="34" charset="0"/>
                <a:cs typeface="Arial" panose="020B0604020202020204" pitchFamily="34" charset="0"/>
              </a:rPr>
              <a:t>- Regular Classroom</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autoTitleDeleted val="0"/>
    <c:plotArea>
      <c:layout/>
      <c:barChart>
        <c:barDir val="col"/>
        <c:grouping val="stacked"/>
        <c:varyColors val="0"/>
        <c:ser>
          <c:idx val="0"/>
          <c:order val="0"/>
          <c:tx>
            <c:strRef>
              <c:f>'5-21 Data by Environment'!$A$21</c:f>
              <c:strCache>
                <c:ptCount val="1"/>
                <c:pt idx="0">
                  <c:v>(A) Inside regular class 80% or more of the day </c:v>
                </c:pt>
              </c:strCache>
            </c:strRef>
          </c:tx>
          <c:spPr>
            <a:solidFill>
              <a:schemeClr val="accent1"/>
            </a:solidFill>
            <a:ln>
              <a:noFill/>
            </a:ln>
            <a:effectLst/>
          </c:spPr>
          <c:invertIfNegative val="0"/>
          <c:cat>
            <c:strRef>
              <c:f>'5-21 Data by Environment'!$B$20:$R$20</c:f>
              <c:strCache>
                <c:ptCount val="17"/>
                <c:pt idx="0">
                  <c:v>5 (In Kindergarten)</c:v>
                </c:pt>
                <c:pt idx="1">
                  <c:v>6</c:v>
                </c:pt>
                <c:pt idx="2">
                  <c:v>7</c:v>
                </c:pt>
                <c:pt idx="3">
                  <c:v>8</c:v>
                </c:pt>
                <c:pt idx="4">
                  <c:v>9</c:v>
                </c:pt>
                <c:pt idx="5">
                  <c:v>10</c:v>
                </c:pt>
                <c:pt idx="6">
                  <c:v>11</c:v>
                </c:pt>
                <c:pt idx="7">
                  <c:v>12</c:v>
                </c:pt>
                <c:pt idx="8">
                  <c:v>13</c:v>
                </c:pt>
                <c:pt idx="9">
                  <c:v>14</c:v>
                </c:pt>
                <c:pt idx="10">
                  <c:v>15</c:v>
                </c:pt>
                <c:pt idx="11">
                  <c:v>16</c:v>
                </c:pt>
                <c:pt idx="12">
                  <c:v>17</c:v>
                </c:pt>
                <c:pt idx="13">
                  <c:v>18</c:v>
                </c:pt>
                <c:pt idx="14">
                  <c:v>19</c:v>
                </c:pt>
                <c:pt idx="15">
                  <c:v>20</c:v>
                </c:pt>
                <c:pt idx="16">
                  <c:v>21</c:v>
                </c:pt>
              </c:strCache>
            </c:strRef>
          </c:cat>
          <c:val>
            <c:numRef>
              <c:f>'5-21 Data by Environment'!$B$21:$R$21</c:f>
              <c:numCache>
                <c:formatCode>0%</c:formatCode>
                <c:ptCount val="17"/>
                <c:pt idx="0">
                  <c:v>0.71759036144578314</c:v>
                </c:pt>
                <c:pt idx="1">
                  <c:v>0.74837521663778162</c:v>
                </c:pt>
                <c:pt idx="2">
                  <c:v>0.74792687523558232</c:v>
                </c:pt>
                <c:pt idx="3">
                  <c:v>0.75724387719903419</c:v>
                </c:pt>
                <c:pt idx="4">
                  <c:v>0.7351433134403631</c:v>
                </c:pt>
                <c:pt idx="5">
                  <c:v>0.72899683912826485</c:v>
                </c:pt>
                <c:pt idx="6">
                  <c:v>0.72728859411816038</c:v>
                </c:pt>
                <c:pt idx="7">
                  <c:v>0.7031621597815555</c:v>
                </c:pt>
                <c:pt idx="8">
                  <c:v>0.67754878716031375</c:v>
                </c:pt>
                <c:pt idx="9">
                  <c:v>0.65700968744288069</c:v>
                </c:pt>
                <c:pt idx="10">
                  <c:v>0.61842592592592593</c:v>
                </c:pt>
                <c:pt idx="11">
                  <c:v>0.6058877457471733</c:v>
                </c:pt>
                <c:pt idx="12">
                  <c:v>0.60709125263976882</c:v>
                </c:pt>
                <c:pt idx="13">
                  <c:v>0.55488850771869636</c:v>
                </c:pt>
                <c:pt idx="14">
                  <c:v>0.40668824163969797</c:v>
                </c:pt>
                <c:pt idx="15">
                  <c:v>0.38686131386861317</c:v>
                </c:pt>
                <c:pt idx="16">
                  <c:v>0.30901287553648071</c:v>
                </c:pt>
              </c:numCache>
            </c:numRef>
          </c:val>
          <c:extLst>
            <c:ext xmlns:c16="http://schemas.microsoft.com/office/drawing/2014/chart" uri="{C3380CC4-5D6E-409C-BE32-E72D297353CC}">
              <c16:uniqueId val="{00000000-7B50-408E-81EC-E9790B03F476}"/>
            </c:ext>
          </c:extLst>
        </c:ser>
        <c:ser>
          <c:idx val="1"/>
          <c:order val="1"/>
          <c:tx>
            <c:strRef>
              <c:f>'5-21 Data by Environment'!$A$22</c:f>
              <c:strCache>
                <c:ptCount val="1"/>
                <c:pt idx="0">
                  <c:v>(B) Inside regular class 40% through 79% of the day </c:v>
                </c:pt>
              </c:strCache>
            </c:strRef>
          </c:tx>
          <c:spPr>
            <a:solidFill>
              <a:schemeClr val="accent2"/>
            </a:solidFill>
            <a:ln>
              <a:noFill/>
            </a:ln>
            <a:effectLst/>
          </c:spPr>
          <c:invertIfNegative val="0"/>
          <c:cat>
            <c:strRef>
              <c:f>'5-21 Data by Environment'!$B$20:$R$20</c:f>
              <c:strCache>
                <c:ptCount val="17"/>
                <c:pt idx="0">
                  <c:v>5 (In Kindergarten)</c:v>
                </c:pt>
                <c:pt idx="1">
                  <c:v>6</c:v>
                </c:pt>
                <c:pt idx="2">
                  <c:v>7</c:v>
                </c:pt>
                <c:pt idx="3">
                  <c:v>8</c:v>
                </c:pt>
                <c:pt idx="4">
                  <c:v>9</c:v>
                </c:pt>
                <c:pt idx="5">
                  <c:v>10</c:v>
                </c:pt>
                <c:pt idx="6">
                  <c:v>11</c:v>
                </c:pt>
                <c:pt idx="7">
                  <c:v>12</c:v>
                </c:pt>
                <c:pt idx="8">
                  <c:v>13</c:v>
                </c:pt>
                <c:pt idx="9">
                  <c:v>14</c:v>
                </c:pt>
                <c:pt idx="10">
                  <c:v>15</c:v>
                </c:pt>
                <c:pt idx="11">
                  <c:v>16</c:v>
                </c:pt>
                <c:pt idx="12">
                  <c:v>17</c:v>
                </c:pt>
                <c:pt idx="13">
                  <c:v>18</c:v>
                </c:pt>
                <c:pt idx="14">
                  <c:v>19</c:v>
                </c:pt>
                <c:pt idx="15">
                  <c:v>20</c:v>
                </c:pt>
                <c:pt idx="16">
                  <c:v>21</c:v>
                </c:pt>
              </c:strCache>
            </c:strRef>
          </c:cat>
          <c:val>
            <c:numRef>
              <c:f>'5-21 Data by Environment'!$B$22:$R$22</c:f>
              <c:numCache>
                <c:formatCode>0%</c:formatCode>
                <c:ptCount val="17"/>
                <c:pt idx="0">
                  <c:v>5.349397590361446E-2</c:v>
                </c:pt>
                <c:pt idx="1">
                  <c:v>6.8132582322357013E-2</c:v>
                </c:pt>
                <c:pt idx="2">
                  <c:v>8.1134564643799478E-2</c:v>
                </c:pt>
                <c:pt idx="3">
                  <c:v>9.7274922387030005E-2</c:v>
                </c:pt>
                <c:pt idx="4">
                  <c:v>0.11918971169202319</c:v>
                </c:pt>
                <c:pt idx="5">
                  <c:v>0.1266844119114956</c:v>
                </c:pt>
                <c:pt idx="6">
                  <c:v>0.12688716292870234</c:v>
                </c:pt>
                <c:pt idx="7">
                  <c:v>0.14436712763146306</c:v>
                </c:pt>
                <c:pt idx="8">
                  <c:v>0.16833850082071858</c:v>
                </c:pt>
                <c:pt idx="9">
                  <c:v>0.1821422043502102</c:v>
                </c:pt>
                <c:pt idx="10">
                  <c:v>0.21055555555555555</c:v>
                </c:pt>
                <c:pt idx="11">
                  <c:v>0.22124885402872568</c:v>
                </c:pt>
                <c:pt idx="12">
                  <c:v>0.21518283872401911</c:v>
                </c:pt>
                <c:pt idx="13">
                  <c:v>0.21069182389937108</c:v>
                </c:pt>
                <c:pt idx="14">
                  <c:v>0.17799352750809061</c:v>
                </c:pt>
                <c:pt idx="15">
                  <c:v>9.2457420924574207E-2</c:v>
                </c:pt>
                <c:pt idx="16">
                  <c:v>0.1072961373390558</c:v>
                </c:pt>
              </c:numCache>
            </c:numRef>
          </c:val>
          <c:extLst>
            <c:ext xmlns:c16="http://schemas.microsoft.com/office/drawing/2014/chart" uri="{C3380CC4-5D6E-409C-BE32-E72D297353CC}">
              <c16:uniqueId val="{00000001-7B50-408E-81EC-E9790B03F476}"/>
            </c:ext>
          </c:extLst>
        </c:ser>
        <c:ser>
          <c:idx val="2"/>
          <c:order val="2"/>
          <c:tx>
            <c:strRef>
              <c:f>'5-21 Data by Environment'!$A$23</c:f>
              <c:strCache>
                <c:ptCount val="1"/>
                <c:pt idx="0">
                  <c:v>(C) Inside regular class less than 40% of the day </c:v>
                </c:pt>
              </c:strCache>
            </c:strRef>
          </c:tx>
          <c:spPr>
            <a:solidFill>
              <a:schemeClr val="accent3"/>
            </a:solidFill>
            <a:ln>
              <a:noFill/>
            </a:ln>
            <a:effectLst/>
          </c:spPr>
          <c:invertIfNegative val="0"/>
          <c:cat>
            <c:strRef>
              <c:f>'5-21 Data by Environment'!$B$20:$R$20</c:f>
              <c:strCache>
                <c:ptCount val="17"/>
                <c:pt idx="0">
                  <c:v>5 (In Kindergarten)</c:v>
                </c:pt>
                <c:pt idx="1">
                  <c:v>6</c:v>
                </c:pt>
                <c:pt idx="2">
                  <c:v>7</c:v>
                </c:pt>
                <c:pt idx="3">
                  <c:v>8</c:v>
                </c:pt>
                <c:pt idx="4">
                  <c:v>9</c:v>
                </c:pt>
                <c:pt idx="5">
                  <c:v>10</c:v>
                </c:pt>
                <c:pt idx="6">
                  <c:v>11</c:v>
                </c:pt>
                <c:pt idx="7">
                  <c:v>12</c:v>
                </c:pt>
                <c:pt idx="8">
                  <c:v>13</c:v>
                </c:pt>
                <c:pt idx="9">
                  <c:v>14</c:v>
                </c:pt>
                <c:pt idx="10">
                  <c:v>15</c:v>
                </c:pt>
                <c:pt idx="11">
                  <c:v>16</c:v>
                </c:pt>
                <c:pt idx="12">
                  <c:v>17</c:v>
                </c:pt>
                <c:pt idx="13">
                  <c:v>18</c:v>
                </c:pt>
                <c:pt idx="14">
                  <c:v>19</c:v>
                </c:pt>
                <c:pt idx="15">
                  <c:v>20</c:v>
                </c:pt>
                <c:pt idx="16">
                  <c:v>21</c:v>
                </c:pt>
              </c:strCache>
            </c:strRef>
          </c:cat>
          <c:val>
            <c:numRef>
              <c:f>'5-21 Data by Environment'!$B$23:$R$23</c:f>
              <c:numCache>
                <c:formatCode>0%</c:formatCode>
                <c:ptCount val="17"/>
                <c:pt idx="0">
                  <c:v>0.21397590361445784</c:v>
                </c:pt>
                <c:pt idx="1">
                  <c:v>0.16182842287694973</c:v>
                </c:pt>
                <c:pt idx="2">
                  <c:v>0.14992461364493026</c:v>
                </c:pt>
                <c:pt idx="3">
                  <c:v>0.12271472921697137</c:v>
                </c:pt>
                <c:pt idx="4">
                  <c:v>0.12171135580398419</c:v>
                </c:pt>
                <c:pt idx="5">
                  <c:v>0.11487273332224256</c:v>
                </c:pt>
                <c:pt idx="6">
                  <c:v>0.11789859499083689</c:v>
                </c:pt>
                <c:pt idx="7">
                  <c:v>0.12120144455210076</c:v>
                </c:pt>
                <c:pt idx="8">
                  <c:v>0.11900419478387744</c:v>
                </c:pt>
                <c:pt idx="9">
                  <c:v>0.12648510327179674</c:v>
                </c:pt>
                <c:pt idx="10">
                  <c:v>0.13425925925925927</c:v>
                </c:pt>
                <c:pt idx="11">
                  <c:v>0.13364571661403687</c:v>
                </c:pt>
                <c:pt idx="12">
                  <c:v>0.13404468156052018</c:v>
                </c:pt>
                <c:pt idx="13">
                  <c:v>0.1923956546598056</c:v>
                </c:pt>
                <c:pt idx="14">
                  <c:v>0.35706580366774543</c:v>
                </c:pt>
                <c:pt idx="15">
                  <c:v>0.41119221411192214</c:v>
                </c:pt>
                <c:pt idx="16">
                  <c:v>0.44635193133047213</c:v>
                </c:pt>
              </c:numCache>
            </c:numRef>
          </c:val>
          <c:extLst>
            <c:ext xmlns:c16="http://schemas.microsoft.com/office/drawing/2014/chart" uri="{C3380CC4-5D6E-409C-BE32-E72D297353CC}">
              <c16:uniqueId val="{00000002-7B50-408E-81EC-E9790B03F476}"/>
            </c:ext>
          </c:extLst>
        </c:ser>
        <c:dLbls>
          <c:showLegendKey val="0"/>
          <c:showVal val="0"/>
          <c:showCatName val="0"/>
          <c:showSerName val="0"/>
          <c:showPercent val="0"/>
          <c:showBubbleSize val="0"/>
        </c:dLbls>
        <c:gapWidth val="150"/>
        <c:overlap val="100"/>
        <c:axId val="1020601712"/>
        <c:axId val="1020608784"/>
      </c:barChart>
      <c:catAx>
        <c:axId val="1020601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020608784"/>
        <c:crosses val="autoZero"/>
        <c:auto val="1"/>
        <c:lblAlgn val="ctr"/>
        <c:lblOffset val="100"/>
        <c:noMultiLvlLbl val="0"/>
      </c:catAx>
      <c:valAx>
        <c:axId val="102060878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02060171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b="1">
                <a:solidFill>
                  <a:srgbClr val="012169"/>
                </a:solidFill>
                <a:latin typeface="Arial" panose="020B0604020202020204" pitchFamily="34" charset="0"/>
                <a:cs typeface="Arial" panose="020B0604020202020204" pitchFamily="34" charset="0"/>
              </a:rPr>
              <a:t>Percentage</a:t>
            </a:r>
            <a:r>
              <a:rPr lang="en-US" b="1" baseline="0">
                <a:solidFill>
                  <a:srgbClr val="012169"/>
                </a:solidFill>
                <a:latin typeface="Arial" panose="020B0604020202020204" pitchFamily="34" charset="0"/>
                <a:cs typeface="Arial" panose="020B0604020202020204" pitchFamily="34" charset="0"/>
              </a:rPr>
              <a:t> by Age and Least Restrictive Environment - Outside Regular Classroom</a:t>
            </a:r>
            <a:endParaRPr lang="en-US" b="1">
              <a:solidFill>
                <a:srgbClr val="012169"/>
              </a:solidFill>
              <a:latin typeface="Arial" panose="020B0604020202020204" pitchFamily="34" charset="0"/>
              <a:cs typeface="Arial" panose="020B0604020202020204" pitchFamily="34" charset="0"/>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autoTitleDeleted val="0"/>
    <c:plotArea>
      <c:layout/>
      <c:barChart>
        <c:barDir val="col"/>
        <c:grouping val="stacked"/>
        <c:varyColors val="0"/>
        <c:ser>
          <c:idx val="0"/>
          <c:order val="0"/>
          <c:tx>
            <c:strRef>
              <c:f>'5-21 Data by Environment'!$A$24</c:f>
              <c:strCache>
                <c:ptCount val="1"/>
                <c:pt idx="0">
                  <c:v>(D) Separate School </c:v>
                </c:pt>
              </c:strCache>
            </c:strRef>
          </c:tx>
          <c:spPr>
            <a:solidFill>
              <a:schemeClr val="accent1"/>
            </a:solidFill>
            <a:ln>
              <a:noFill/>
            </a:ln>
            <a:effectLst/>
          </c:spPr>
          <c:invertIfNegative val="0"/>
          <c:cat>
            <c:strRef>
              <c:f>'5-21 Data by Environment'!$B$20:$R$20</c:f>
              <c:strCache>
                <c:ptCount val="17"/>
                <c:pt idx="0">
                  <c:v>5 (In Kindergarten)</c:v>
                </c:pt>
                <c:pt idx="1">
                  <c:v>6</c:v>
                </c:pt>
                <c:pt idx="2">
                  <c:v>7</c:v>
                </c:pt>
                <c:pt idx="3">
                  <c:v>8</c:v>
                </c:pt>
                <c:pt idx="4">
                  <c:v>9</c:v>
                </c:pt>
                <c:pt idx="5">
                  <c:v>10</c:v>
                </c:pt>
                <c:pt idx="6">
                  <c:v>11</c:v>
                </c:pt>
                <c:pt idx="7">
                  <c:v>12</c:v>
                </c:pt>
                <c:pt idx="8">
                  <c:v>13</c:v>
                </c:pt>
                <c:pt idx="9">
                  <c:v>14</c:v>
                </c:pt>
                <c:pt idx="10">
                  <c:v>15</c:v>
                </c:pt>
                <c:pt idx="11">
                  <c:v>16</c:v>
                </c:pt>
                <c:pt idx="12">
                  <c:v>17</c:v>
                </c:pt>
                <c:pt idx="13">
                  <c:v>18</c:v>
                </c:pt>
                <c:pt idx="14">
                  <c:v>19</c:v>
                </c:pt>
                <c:pt idx="15">
                  <c:v>20</c:v>
                </c:pt>
                <c:pt idx="16">
                  <c:v>21</c:v>
                </c:pt>
              </c:strCache>
            </c:strRef>
          </c:cat>
          <c:val>
            <c:numRef>
              <c:f>'5-21 Data by Environment'!$B$24:$R$24</c:f>
              <c:numCache>
                <c:formatCode>0%</c:formatCode>
                <c:ptCount val="17"/>
                <c:pt idx="0">
                  <c:v>1.0120481927710843E-2</c:v>
                </c:pt>
                <c:pt idx="1">
                  <c:v>1.5381282495667245E-2</c:v>
                </c:pt>
                <c:pt idx="2">
                  <c:v>1.5642668676969469E-2</c:v>
                </c:pt>
                <c:pt idx="3">
                  <c:v>1.8109692997585376E-2</c:v>
                </c:pt>
                <c:pt idx="4">
                  <c:v>1.8408002017315291E-2</c:v>
                </c:pt>
                <c:pt idx="5">
                  <c:v>2.2458825486607884E-2</c:v>
                </c:pt>
                <c:pt idx="6">
                  <c:v>2.303865956889781E-2</c:v>
                </c:pt>
                <c:pt idx="7">
                  <c:v>2.739364044745882E-2</c:v>
                </c:pt>
                <c:pt idx="8">
                  <c:v>3.0093014772934523E-2</c:v>
                </c:pt>
                <c:pt idx="9">
                  <c:v>2.823980990678121E-2</c:v>
                </c:pt>
                <c:pt idx="10">
                  <c:v>2.9722222222222223E-2</c:v>
                </c:pt>
                <c:pt idx="11">
                  <c:v>3.0457369868595294E-2</c:v>
                </c:pt>
                <c:pt idx="12">
                  <c:v>3.0676892297432479E-2</c:v>
                </c:pt>
                <c:pt idx="13">
                  <c:v>3.0874785591766724E-2</c:v>
                </c:pt>
                <c:pt idx="14">
                  <c:v>4.5307443365695796E-2</c:v>
                </c:pt>
                <c:pt idx="15">
                  <c:v>7.785888077858881E-2</c:v>
                </c:pt>
                <c:pt idx="16">
                  <c:v>6.4377682403433473E-2</c:v>
                </c:pt>
              </c:numCache>
            </c:numRef>
          </c:val>
          <c:extLst>
            <c:ext xmlns:c16="http://schemas.microsoft.com/office/drawing/2014/chart" uri="{C3380CC4-5D6E-409C-BE32-E72D297353CC}">
              <c16:uniqueId val="{00000000-D7D1-4891-8324-55A587C8084B}"/>
            </c:ext>
          </c:extLst>
        </c:ser>
        <c:ser>
          <c:idx val="1"/>
          <c:order val="1"/>
          <c:tx>
            <c:strRef>
              <c:f>'5-21 Data by Environment'!$A$25</c:f>
              <c:strCache>
                <c:ptCount val="1"/>
                <c:pt idx="0">
                  <c:v>(E) Residential Facility </c:v>
                </c:pt>
              </c:strCache>
            </c:strRef>
          </c:tx>
          <c:spPr>
            <a:solidFill>
              <a:schemeClr val="accent2"/>
            </a:solidFill>
            <a:ln>
              <a:noFill/>
            </a:ln>
            <a:effectLst/>
          </c:spPr>
          <c:invertIfNegative val="0"/>
          <c:cat>
            <c:strRef>
              <c:f>'5-21 Data by Environment'!$B$20:$R$20</c:f>
              <c:strCache>
                <c:ptCount val="17"/>
                <c:pt idx="0">
                  <c:v>5 (In Kindergarten)</c:v>
                </c:pt>
                <c:pt idx="1">
                  <c:v>6</c:v>
                </c:pt>
                <c:pt idx="2">
                  <c:v>7</c:v>
                </c:pt>
                <c:pt idx="3">
                  <c:v>8</c:v>
                </c:pt>
                <c:pt idx="4">
                  <c:v>9</c:v>
                </c:pt>
                <c:pt idx="5">
                  <c:v>10</c:v>
                </c:pt>
                <c:pt idx="6">
                  <c:v>11</c:v>
                </c:pt>
                <c:pt idx="7">
                  <c:v>12</c:v>
                </c:pt>
                <c:pt idx="8">
                  <c:v>13</c:v>
                </c:pt>
                <c:pt idx="9">
                  <c:v>14</c:v>
                </c:pt>
                <c:pt idx="10">
                  <c:v>15</c:v>
                </c:pt>
                <c:pt idx="11">
                  <c:v>16</c:v>
                </c:pt>
                <c:pt idx="12">
                  <c:v>17</c:v>
                </c:pt>
                <c:pt idx="13">
                  <c:v>18</c:v>
                </c:pt>
                <c:pt idx="14">
                  <c:v>19</c:v>
                </c:pt>
                <c:pt idx="15">
                  <c:v>20</c:v>
                </c:pt>
                <c:pt idx="16">
                  <c:v>21</c:v>
                </c:pt>
              </c:strCache>
            </c:strRef>
          </c:cat>
          <c:val>
            <c:numRef>
              <c:f>'5-21 Data by Environment'!$B$25:$R$25</c:f>
              <c:numCache>
                <c:formatCode>0.00%</c:formatCode>
                <c:ptCount val="17"/>
                <c:pt idx="0">
                  <c:v>0</c:v>
                </c:pt>
                <c:pt idx="1">
                  <c:v>0</c:v>
                </c:pt>
                <c:pt idx="2">
                  <c:v>0</c:v>
                </c:pt>
                <c:pt idx="3">
                  <c:v>0</c:v>
                </c:pt>
                <c:pt idx="4">
                  <c:v>0</c:v>
                </c:pt>
                <c:pt idx="5">
                  <c:v>0</c:v>
                </c:pt>
                <c:pt idx="6">
                  <c:v>0</c:v>
                </c:pt>
                <c:pt idx="7">
                  <c:v>0</c:v>
                </c:pt>
                <c:pt idx="8">
                  <c:v>0</c:v>
                </c:pt>
                <c:pt idx="9">
                  <c:v>0</c:v>
                </c:pt>
                <c:pt idx="10">
                  <c:v>2.2222222222222222E-3</c:v>
                </c:pt>
                <c:pt idx="11">
                  <c:v>1.4260975858205154E-3</c:v>
                </c:pt>
                <c:pt idx="12">
                  <c:v>1.7783705679671E-3</c:v>
                </c:pt>
                <c:pt idx="13">
                  <c:v>0</c:v>
                </c:pt>
                <c:pt idx="14">
                  <c:v>0</c:v>
                </c:pt>
                <c:pt idx="15">
                  <c:v>0</c:v>
                </c:pt>
                <c:pt idx="16">
                  <c:v>0</c:v>
                </c:pt>
              </c:numCache>
            </c:numRef>
          </c:val>
          <c:extLst>
            <c:ext xmlns:c16="http://schemas.microsoft.com/office/drawing/2014/chart" uri="{C3380CC4-5D6E-409C-BE32-E72D297353CC}">
              <c16:uniqueId val="{00000001-D7D1-4891-8324-55A587C8084B}"/>
            </c:ext>
          </c:extLst>
        </c:ser>
        <c:ser>
          <c:idx val="2"/>
          <c:order val="2"/>
          <c:tx>
            <c:strRef>
              <c:f>'5-21 Data by Environment'!$A$26</c:f>
              <c:strCache>
                <c:ptCount val="1"/>
                <c:pt idx="0">
                  <c:v>(F) Homebound/Hospital </c:v>
                </c:pt>
              </c:strCache>
            </c:strRef>
          </c:tx>
          <c:spPr>
            <a:solidFill>
              <a:schemeClr val="accent3"/>
            </a:solidFill>
            <a:ln>
              <a:noFill/>
            </a:ln>
            <a:effectLst/>
          </c:spPr>
          <c:invertIfNegative val="0"/>
          <c:cat>
            <c:strRef>
              <c:f>'5-21 Data by Environment'!$B$20:$R$20</c:f>
              <c:strCache>
                <c:ptCount val="17"/>
                <c:pt idx="0">
                  <c:v>5 (In Kindergarten)</c:v>
                </c:pt>
                <c:pt idx="1">
                  <c:v>6</c:v>
                </c:pt>
                <c:pt idx="2">
                  <c:v>7</c:v>
                </c:pt>
                <c:pt idx="3">
                  <c:v>8</c:v>
                </c:pt>
                <c:pt idx="4">
                  <c:v>9</c:v>
                </c:pt>
                <c:pt idx="5">
                  <c:v>10</c:v>
                </c:pt>
                <c:pt idx="6">
                  <c:v>11</c:v>
                </c:pt>
                <c:pt idx="7">
                  <c:v>12</c:v>
                </c:pt>
                <c:pt idx="8">
                  <c:v>13</c:v>
                </c:pt>
                <c:pt idx="9">
                  <c:v>14</c:v>
                </c:pt>
                <c:pt idx="10">
                  <c:v>15</c:v>
                </c:pt>
                <c:pt idx="11">
                  <c:v>16</c:v>
                </c:pt>
                <c:pt idx="12">
                  <c:v>17</c:v>
                </c:pt>
                <c:pt idx="13">
                  <c:v>18</c:v>
                </c:pt>
                <c:pt idx="14">
                  <c:v>19</c:v>
                </c:pt>
                <c:pt idx="15">
                  <c:v>20</c:v>
                </c:pt>
                <c:pt idx="16">
                  <c:v>21</c:v>
                </c:pt>
              </c:strCache>
            </c:strRef>
          </c:cat>
          <c:val>
            <c:numRef>
              <c:f>'5-21 Data by Environment'!$B$26:$R$26</c:f>
              <c:numCache>
                <c:formatCode>0.00%</c:formatCode>
                <c:ptCount val="17"/>
                <c:pt idx="0">
                  <c:v>0</c:v>
                </c:pt>
                <c:pt idx="1">
                  <c:v>1.1915077989601386E-3</c:v>
                </c:pt>
                <c:pt idx="2">
                  <c:v>1.0365623822088201E-3</c:v>
                </c:pt>
                <c:pt idx="3">
                  <c:v>0</c:v>
                </c:pt>
                <c:pt idx="4">
                  <c:v>1.0927124485164328E-3</c:v>
                </c:pt>
                <c:pt idx="5">
                  <c:v>1.2477125270337714E-3</c:v>
                </c:pt>
                <c:pt idx="6">
                  <c:v>1.7453529976437735E-3</c:v>
                </c:pt>
                <c:pt idx="7">
                  <c:v>1.2331542323614903E-3</c:v>
                </c:pt>
                <c:pt idx="8">
                  <c:v>0</c:v>
                </c:pt>
                <c:pt idx="9">
                  <c:v>2.6503381465911168E-3</c:v>
                </c:pt>
                <c:pt idx="10">
                  <c:v>2.5000000000000001E-3</c:v>
                </c:pt>
                <c:pt idx="11">
                  <c:v>2.4447387185494549E-3</c:v>
                </c:pt>
                <c:pt idx="12">
                  <c:v>3.5567411359342001E-3</c:v>
                </c:pt>
                <c:pt idx="13">
                  <c:v>4.0022870211549461E-3</c:v>
                </c:pt>
                <c:pt idx="14">
                  <c:v>0</c:v>
                </c:pt>
                <c:pt idx="15">
                  <c:v>0</c:v>
                </c:pt>
                <c:pt idx="16">
                  <c:v>0</c:v>
                </c:pt>
              </c:numCache>
            </c:numRef>
          </c:val>
          <c:extLst>
            <c:ext xmlns:c16="http://schemas.microsoft.com/office/drawing/2014/chart" uri="{C3380CC4-5D6E-409C-BE32-E72D297353CC}">
              <c16:uniqueId val="{00000002-D7D1-4891-8324-55A587C8084B}"/>
            </c:ext>
          </c:extLst>
        </c:ser>
        <c:ser>
          <c:idx val="3"/>
          <c:order val="3"/>
          <c:tx>
            <c:strRef>
              <c:f>'5-21 Data by Environment'!$A$27</c:f>
              <c:strCache>
                <c:ptCount val="1"/>
                <c:pt idx="0">
                  <c:v>(G) Correctional Facilities</c:v>
                </c:pt>
              </c:strCache>
            </c:strRef>
          </c:tx>
          <c:spPr>
            <a:solidFill>
              <a:schemeClr val="accent4"/>
            </a:solidFill>
            <a:ln>
              <a:noFill/>
            </a:ln>
            <a:effectLst/>
          </c:spPr>
          <c:invertIfNegative val="0"/>
          <c:cat>
            <c:strRef>
              <c:f>'5-21 Data by Environment'!$B$20:$R$20</c:f>
              <c:strCache>
                <c:ptCount val="17"/>
                <c:pt idx="0">
                  <c:v>5 (In Kindergarten)</c:v>
                </c:pt>
                <c:pt idx="1">
                  <c:v>6</c:v>
                </c:pt>
                <c:pt idx="2">
                  <c:v>7</c:v>
                </c:pt>
                <c:pt idx="3">
                  <c:v>8</c:v>
                </c:pt>
                <c:pt idx="4">
                  <c:v>9</c:v>
                </c:pt>
                <c:pt idx="5">
                  <c:v>10</c:v>
                </c:pt>
                <c:pt idx="6">
                  <c:v>11</c:v>
                </c:pt>
                <c:pt idx="7">
                  <c:v>12</c:v>
                </c:pt>
                <c:pt idx="8">
                  <c:v>13</c:v>
                </c:pt>
                <c:pt idx="9">
                  <c:v>14</c:v>
                </c:pt>
                <c:pt idx="10">
                  <c:v>15</c:v>
                </c:pt>
                <c:pt idx="11">
                  <c:v>16</c:v>
                </c:pt>
                <c:pt idx="12">
                  <c:v>17</c:v>
                </c:pt>
                <c:pt idx="13">
                  <c:v>18</c:v>
                </c:pt>
                <c:pt idx="14">
                  <c:v>19</c:v>
                </c:pt>
                <c:pt idx="15">
                  <c:v>20</c:v>
                </c:pt>
                <c:pt idx="16">
                  <c:v>21</c:v>
                </c:pt>
              </c:strCache>
            </c:strRef>
          </c:cat>
          <c:val>
            <c:numRef>
              <c:f>'5-21 Data by Environment'!$B$27:$R$27</c:f>
              <c:numCache>
                <c:formatCode>0.00%</c:formatCode>
                <c:ptCount val="17"/>
                <c:pt idx="0">
                  <c:v>0</c:v>
                </c:pt>
                <c:pt idx="1">
                  <c:v>0</c:v>
                </c:pt>
                <c:pt idx="2">
                  <c:v>0</c:v>
                </c:pt>
                <c:pt idx="3">
                  <c:v>0</c:v>
                </c:pt>
                <c:pt idx="4">
                  <c:v>0</c:v>
                </c:pt>
                <c:pt idx="5">
                  <c:v>0</c:v>
                </c:pt>
                <c:pt idx="6">
                  <c:v>0</c:v>
                </c:pt>
                <c:pt idx="7">
                  <c:v>0</c:v>
                </c:pt>
                <c:pt idx="8">
                  <c:v>0</c:v>
                </c:pt>
                <c:pt idx="9">
                  <c:v>0</c:v>
                </c:pt>
                <c:pt idx="10">
                  <c:v>1.2037037037037038E-3</c:v>
                </c:pt>
                <c:pt idx="11">
                  <c:v>3.3615157380055007E-3</c:v>
                </c:pt>
                <c:pt idx="12">
                  <c:v>6.0020006668889628E-3</c:v>
                </c:pt>
                <c:pt idx="13">
                  <c:v>4.2881646655231562E-3</c:v>
                </c:pt>
                <c:pt idx="14">
                  <c:v>0</c:v>
                </c:pt>
                <c:pt idx="15" formatCode="0%">
                  <c:v>2.6763990267639901E-2</c:v>
                </c:pt>
                <c:pt idx="16" formatCode="0%">
                  <c:v>5.1502145922746781E-2</c:v>
                </c:pt>
              </c:numCache>
            </c:numRef>
          </c:val>
          <c:extLst>
            <c:ext xmlns:c16="http://schemas.microsoft.com/office/drawing/2014/chart" uri="{C3380CC4-5D6E-409C-BE32-E72D297353CC}">
              <c16:uniqueId val="{00000003-D7D1-4891-8324-55A587C8084B}"/>
            </c:ext>
          </c:extLst>
        </c:ser>
        <c:ser>
          <c:idx val="4"/>
          <c:order val="4"/>
          <c:tx>
            <c:strRef>
              <c:f>'5-21 Data by Environment'!$A$28</c:f>
              <c:strCache>
                <c:ptCount val="1"/>
                <c:pt idx="0">
                  <c:v>(H) Parentally Placed In Private Schools </c:v>
                </c:pt>
              </c:strCache>
            </c:strRef>
          </c:tx>
          <c:spPr>
            <a:solidFill>
              <a:schemeClr val="accent5"/>
            </a:solidFill>
            <a:ln>
              <a:noFill/>
            </a:ln>
            <a:effectLst/>
          </c:spPr>
          <c:invertIfNegative val="0"/>
          <c:cat>
            <c:strRef>
              <c:f>'5-21 Data by Environment'!$B$20:$R$20</c:f>
              <c:strCache>
                <c:ptCount val="17"/>
                <c:pt idx="0">
                  <c:v>5 (In Kindergarten)</c:v>
                </c:pt>
                <c:pt idx="1">
                  <c:v>6</c:v>
                </c:pt>
                <c:pt idx="2">
                  <c:v>7</c:v>
                </c:pt>
                <c:pt idx="3">
                  <c:v>8</c:v>
                </c:pt>
                <c:pt idx="4">
                  <c:v>9</c:v>
                </c:pt>
                <c:pt idx="5">
                  <c:v>10</c:v>
                </c:pt>
                <c:pt idx="6">
                  <c:v>11</c:v>
                </c:pt>
                <c:pt idx="7">
                  <c:v>12</c:v>
                </c:pt>
                <c:pt idx="8">
                  <c:v>13</c:v>
                </c:pt>
                <c:pt idx="9">
                  <c:v>14</c:v>
                </c:pt>
                <c:pt idx="10">
                  <c:v>15</c:v>
                </c:pt>
                <c:pt idx="11">
                  <c:v>16</c:v>
                </c:pt>
                <c:pt idx="12">
                  <c:v>17</c:v>
                </c:pt>
                <c:pt idx="13">
                  <c:v>18</c:v>
                </c:pt>
                <c:pt idx="14">
                  <c:v>19</c:v>
                </c:pt>
                <c:pt idx="15">
                  <c:v>20</c:v>
                </c:pt>
                <c:pt idx="16">
                  <c:v>21</c:v>
                </c:pt>
              </c:strCache>
            </c:strRef>
          </c:cat>
          <c:val>
            <c:numRef>
              <c:f>'5-21 Data by Environment'!$B$28:$R$28</c:f>
              <c:numCache>
                <c:formatCode>0.00%</c:formatCode>
                <c:ptCount val="17"/>
                <c:pt idx="0">
                  <c:v>3.6947791164658635E-3</c:v>
                </c:pt>
                <c:pt idx="1">
                  <c:v>5.0909878682842292E-3</c:v>
                </c:pt>
                <c:pt idx="2">
                  <c:v>4.3347154165096118E-3</c:v>
                </c:pt>
                <c:pt idx="3">
                  <c:v>3.7944118661607453E-3</c:v>
                </c:pt>
                <c:pt idx="4">
                  <c:v>4.3708497940657311E-3</c:v>
                </c:pt>
                <c:pt idx="5">
                  <c:v>5.5731159540841789E-3</c:v>
                </c:pt>
                <c:pt idx="6">
                  <c:v>2.8798324461122263E-3</c:v>
                </c:pt>
                <c:pt idx="7">
                  <c:v>2.202061129216947E-3</c:v>
                </c:pt>
                <c:pt idx="8">
                  <c:v>2.6445376618639432E-3</c:v>
                </c:pt>
                <c:pt idx="9">
                  <c:v>1.6450374702979345E-3</c:v>
                </c:pt>
                <c:pt idx="10">
                  <c:v>1.1111111111111111E-3</c:v>
                </c:pt>
                <c:pt idx="11">
                  <c:v>1.5279616990934095E-3</c:v>
                </c:pt>
                <c:pt idx="12">
                  <c:v>1.6672224074691564E-3</c:v>
                </c:pt>
                <c:pt idx="13">
                  <c:v>0</c:v>
                </c:pt>
                <c:pt idx="14">
                  <c:v>0</c:v>
                </c:pt>
                <c:pt idx="15">
                  <c:v>0</c:v>
                </c:pt>
                <c:pt idx="16">
                  <c:v>0</c:v>
                </c:pt>
              </c:numCache>
            </c:numRef>
          </c:val>
          <c:extLst>
            <c:ext xmlns:c16="http://schemas.microsoft.com/office/drawing/2014/chart" uri="{C3380CC4-5D6E-409C-BE32-E72D297353CC}">
              <c16:uniqueId val="{00000004-D7D1-4891-8324-55A587C8084B}"/>
            </c:ext>
          </c:extLst>
        </c:ser>
        <c:dLbls>
          <c:showLegendKey val="0"/>
          <c:showVal val="0"/>
          <c:showCatName val="0"/>
          <c:showSerName val="0"/>
          <c:showPercent val="0"/>
          <c:showBubbleSize val="0"/>
        </c:dLbls>
        <c:gapWidth val="150"/>
        <c:overlap val="100"/>
        <c:axId val="1114438432"/>
        <c:axId val="1114436352"/>
      </c:barChart>
      <c:catAx>
        <c:axId val="11144384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114436352"/>
        <c:crosses val="autoZero"/>
        <c:auto val="1"/>
        <c:lblAlgn val="ctr"/>
        <c:lblOffset val="100"/>
        <c:noMultiLvlLbl val="0"/>
      </c:catAx>
      <c:valAx>
        <c:axId val="111443635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1144384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b="1">
                <a:solidFill>
                  <a:srgbClr val="012169"/>
                </a:solidFill>
                <a:latin typeface="Arial" panose="020B0604020202020204" pitchFamily="34" charset="0"/>
                <a:cs typeface="Arial" panose="020B0604020202020204" pitchFamily="34" charset="0"/>
              </a:rPr>
              <a:t>Student Percentage</a:t>
            </a:r>
            <a:r>
              <a:rPr lang="en-US" b="1" baseline="0">
                <a:solidFill>
                  <a:srgbClr val="012169"/>
                </a:solidFill>
                <a:latin typeface="Arial" panose="020B0604020202020204" pitchFamily="34" charset="0"/>
                <a:cs typeface="Arial" panose="020B0604020202020204" pitchFamily="34" charset="0"/>
              </a:rPr>
              <a:t> by Disability and Least Restrictive Environment</a:t>
            </a:r>
            <a:endParaRPr lang="en-US" b="1">
              <a:solidFill>
                <a:srgbClr val="012169"/>
              </a:solidFill>
              <a:latin typeface="Arial" panose="020B0604020202020204" pitchFamily="34" charset="0"/>
              <a:cs typeface="Arial" panose="020B0604020202020204" pitchFamily="34" charset="0"/>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autoTitleDeleted val="0"/>
    <c:plotArea>
      <c:layout/>
      <c:barChart>
        <c:barDir val="col"/>
        <c:grouping val="clustered"/>
        <c:varyColors val="0"/>
        <c:ser>
          <c:idx val="0"/>
          <c:order val="0"/>
          <c:tx>
            <c:strRef>
              <c:f>'5-21 Data by Environment'!$A$122</c:f>
              <c:strCache>
                <c:ptCount val="1"/>
                <c:pt idx="0">
                  <c:v>(A) Inside regular class 80% or more of the day </c:v>
                </c:pt>
              </c:strCache>
            </c:strRef>
          </c:tx>
          <c:spPr>
            <a:solidFill>
              <a:schemeClr val="accent1"/>
            </a:solidFill>
            <a:ln>
              <a:noFill/>
            </a:ln>
            <a:effectLst/>
          </c:spPr>
          <c:invertIfNegative val="0"/>
          <c:cat>
            <c:strRef>
              <c:f>'5-21 Data by Environment'!$B$121:$O$121</c:f>
              <c:strCache>
                <c:ptCount val="14"/>
                <c:pt idx="0">
                  <c:v>Autism</c:v>
                </c:pt>
                <c:pt idx="1">
                  <c:v>Deaf-Blindness</c:v>
                </c:pt>
                <c:pt idx="2">
                  <c:v>Developmental Delay</c:v>
                </c:pt>
                <c:pt idx="3">
                  <c:v>Emotional Disturbance</c:v>
                </c:pt>
                <c:pt idx="4">
                  <c:v>Hearing Impairment</c:v>
                </c:pt>
                <c:pt idx="5">
                  <c:v>Intellectual Disability</c:v>
                </c:pt>
                <c:pt idx="6">
                  <c:v>Multiple Disabilities</c:v>
                </c:pt>
                <c:pt idx="7">
                  <c:v>Orthopedic Impairment</c:v>
                </c:pt>
                <c:pt idx="8">
                  <c:v>Other Health Impairment</c:v>
                </c:pt>
                <c:pt idx="9">
                  <c:v>Specific Learning Disability</c:v>
                </c:pt>
                <c:pt idx="10">
                  <c:v>Speech or Language Impairment</c:v>
                </c:pt>
                <c:pt idx="11">
                  <c:v>Traumatic Brain Injury</c:v>
                </c:pt>
                <c:pt idx="12">
                  <c:v>Visual Impairment</c:v>
                </c:pt>
                <c:pt idx="13">
                  <c:v>Calculated Total</c:v>
                </c:pt>
              </c:strCache>
            </c:strRef>
          </c:cat>
          <c:val>
            <c:numRef>
              <c:f>'5-21 Data by Environment'!$B$122:$O$122</c:f>
              <c:numCache>
                <c:formatCode>0%</c:formatCode>
                <c:ptCount val="14"/>
                <c:pt idx="0">
                  <c:v>0.38658165316790166</c:v>
                </c:pt>
                <c:pt idx="1">
                  <c:v>0.13970588235294118</c:v>
                </c:pt>
                <c:pt idx="2">
                  <c:v>0.69708398491399137</c:v>
                </c:pt>
                <c:pt idx="3">
                  <c:v>0.47249668190532368</c:v>
                </c:pt>
                <c:pt idx="4">
                  <c:v>0.64536741214057503</c:v>
                </c:pt>
                <c:pt idx="5">
                  <c:v>0.12680115273775217</c:v>
                </c:pt>
                <c:pt idx="6">
                  <c:v>0.12174875484228002</c:v>
                </c:pt>
                <c:pt idx="7">
                  <c:v>0.55894308943089432</c:v>
                </c:pt>
                <c:pt idx="8">
                  <c:v>0.74313815187557186</c:v>
                </c:pt>
                <c:pt idx="9">
                  <c:v>0.77776770332759093</c:v>
                </c:pt>
                <c:pt idx="10">
                  <c:v>0.97309023771059311</c:v>
                </c:pt>
                <c:pt idx="11">
                  <c:v>0.56828193832599116</c:v>
                </c:pt>
                <c:pt idx="12">
                  <c:v>0.75644028103044492</c:v>
                </c:pt>
                <c:pt idx="13">
                  <c:v>0.68926922340357621</c:v>
                </c:pt>
              </c:numCache>
            </c:numRef>
          </c:val>
          <c:extLst>
            <c:ext xmlns:c16="http://schemas.microsoft.com/office/drawing/2014/chart" uri="{C3380CC4-5D6E-409C-BE32-E72D297353CC}">
              <c16:uniqueId val="{00000000-DF96-42FA-B08A-B50D6E8E20C4}"/>
            </c:ext>
          </c:extLst>
        </c:ser>
        <c:ser>
          <c:idx val="1"/>
          <c:order val="1"/>
          <c:tx>
            <c:strRef>
              <c:f>'5-21 Data by Environment'!$A$123</c:f>
              <c:strCache>
                <c:ptCount val="1"/>
                <c:pt idx="0">
                  <c:v>(B) Inside regular class 40% through 79% of the day </c:v>
                </c:pt>
              </c:strCache>
            </c:strRef>
          </c:tx>
          <c:spPr>
            <a:solidFill>
              <a:schemeClr val="accent2"/>
            </a:solidFill>
            <a:ln>
              <a:noFill/>
            </a:ln>
            <a:effectLst/>
          </c:spPr>
          <c:invertIfNegative val="0"/>
          <c:cat>
            <c:strRef>
              <c:f>'5-21 Data by Environment'!$B$121:$O$121</c:f>
              <c:strCache>
                <c:ptCount val="14"/>
                <c:pt idx="0">
                  <c:v>Autism</c:v>
                </c:pt>
                <c:pt idx="1">
                  <c:v>Deaf-Blindness</c:v>
                </c:pt>
                <c:pt idx="2">
                  <c:v>Developmental Delay</c:v>
                </c:pt>
                <c:pt idx="3">
                  <c:v>Emotional Disturbance</c:v>
                </c:pt>
                <c:pt idx="4">
                  <c:v>Hearing Impairment</c:v>
                </c:pt>
                <c:pt idx="5">
                  <c:v>Intellectual Disability</c:v>
                </c:pt>
                <c:pt idx="6">
                  <c:v>Multiple Disabilities</c:v>
                </c:pt>
                <c:pt idx="7">
                  <c:v>Orthopedic Impairment</c:v>
                </c:pt>
                <c:pt idx="8">
                  <c:v>Other Health Impairment</c:v>
                </c:pt>
                <c:pt idx="9">
                  <c:v>Specific Learning Disability</c:v>
                </c:pt>
                <c:pt idx="10">
                  <c:v>Speech or Language Impairment</c:v>
                </c:pt>
                <c:pt idx="11">
                  <c:v>Traumatic Brain Injury</c:v>
                </c:pt>
                <c:pt idx="12">
                  <c:v>Visual Impairment</c:v>
                </c:pt>
                <c:pt idx="13">
                  <c:v>Calculated Total</c:v>
                </c:pt>
              </c:strCache>
            </c:strRef>
          </c:cat>
          <c:val>
            <c:numRef>
              <c:f>'5-21 Data by Environment'!$B$123:$O$123</c:f>
              <c:numCache>
                <c:formatCode>0%</c:formatCode>
                <c:ptCount val="14"/>
                <c:pt idx="0">
                  <c:v>0.14394853236831523</c:v>
                </c:pt>
                <c:pt idx="1">
                  <c:v>0</c:v>
                </c:pt>
                <c:pt idx="2">
                  <c:v>0.13807377426179746</c:v>
                </c:pt>
                <c:pt idx="3">
                  <c:v>0.15366465123138182</c:v>
                </c:pt>
                <c:pt idx="4">
                  <c:v>0.10383386581469649</c:v>
                </c:pt>
                <c:pt idx="5">
                  <c:v>0.16646082063949499</c:v>
                </c:pt>
                <c:pt idx="6">
                  <c:v>0.1079136690647482</c:v>
                </c:pt>
                <c:pt idx="7">
                  <c:v>0.18699186991869918</c:v>
                </c:pt>
                <c:pt idx="8">
                  <c:v>0.1672003659652333</c:v>
                </c:pt>
                <c:pt idx="9">
                  <c:v>0.18580106990660986</c:v>
                </c:pt>
                <c:pt idx="10">
                  <c:v>1.0939303023309485E-2</c:v>
                </c:pt>
                <c:pt idx="12">
                  <c:v>0.10772833723653395</c:v>
                </c:pt>
                <c:pt idx="13">
                  <c:v>0.14306992843311794</c:v>
                </c:pt>
              </c:numCache>
            </c:numRef>
          </c:val>
          <c:extLst>
            <c:ext xmlns:c16="http://schemas.microsoft.com/office/drawing/2014/chart" uri="{C3380CC4-5D6E-409C-BE32-E72D297353CC}">
              <c16:uniqueId val="{00000001-DF96-42FA-B08A-B50D6E8E20C4}"/>
            </c:ext>
          </c:extLst>
        </c:ser>
        <c:ser>
          <c:idx val="2"/>
          <c:order val="2"/>
          <c:tx>
            <c:strRef>
              <c:f>'5-21 Data by Environment'!$A$124</c:f>
              <c:strCache>
                <c:ptCount val="1"/>
                <c:pt idx="0">
                  <c:v>(C) Inside regular class less than 40% of the day </c:v>
                </c:pt>
              </c:strCache>
            </c:strRef>
          </c:tx>
          <c:spPr>
            <a:solidFill>
              <a:schemeClr val="accent3"/>
            </a:solidFill>
            <a:ln>
              <a:noFill/>
            </a:ln>
            <a:effectLst/>
          </c:spPr>
          <c:invertIfNegative val="0"/>
          <c:cat>
            <c:strRef>
              <c:f>'5-21 Data by Environment'!$B$121:$O$121</c:f>
              <c:strCache>
                <c:ptCount val="14"/>
                <c:pt idx="0">
                  <c:v>Autism</c:v>
                </c:pt>
                <c:pt idx="1">
                  <c:v>Deaf-Blindness</c:v>
                </c:pt>
                <c:pt idx="2">
                  <c:v>Developmental Delay</c:v>
                </c:pt>
                <c:pt idx="3">
                  <c:v>Emotional Disturbance</c:v>
                </c:pt>
                <c:pt idx="4">
                  <c:v>Hearing Impairment</c:v>
                </c:pt>
                <c:pt idx="5">
                  <c:v>Intellectual Disability</c:v>
                </c:pt>
                <c:pt idx="6">
                  <c:v>Multiple Disabilities</c:v>
                </c:pt>
                <c:pt idx="7">
                  <c:v>Orthopedic Impairment</c:v>
                </c:pt>
                <c:pt idx="8">
                  <c:v>Other Health Impairment</c:v>
                </c:pt>
                <c:pt idx="9">
                  <c:v>Specific Learning Disability</c:v>
                </c:pt>
                <c:pt idx="10">
                  <c:v>Speech or Language Impairment</c:v>
                </c:pt>
                <c:pt idx="11">
                  <c:v>Traumatic Brain Injury</c:v>
                </c:pt>
                <c:pt idx="12">
                  <c:v>Visual Impairment</c:v>
                </c:pt>
                <c:pt idx="13">
                  <c:v>Calculated Total</c:v>
                </c:pt>
              </c:strCache>
            </c:strRef>
          </c:cat>
          <c:val>
            <c:numRef>
              <c:f>'5-21 Data by Environment'!$B$124:$O$124</c:f>
              <c:numCache>
                <c:formatCode>0%</c:formatCode>
                <c:ptCount val="14"/>
                <c:pt idx="0">
                  <c:v>0.40921362513642368</c:v>
                </c:pt>
                <c:pt idx="1">
                  <c:v>0.47794117647058826</c:v>
                </c:pt>
                <c:pt idx="2">
                  <c:v>0.1546315886303008</c:v>
                </c:pt>
                <c:pt idx="3">
                  <c:v>0.15912107358796637</c:v>
                </c:pt>
                <c:pt idx="4">
                  <c:v>5.3514376996805113E-2</c:v>
                </c:pt>
                <c:pt idx="5">
                  <c:v>0.67201866337313021</c:v>
                </c:pt>
                <c:pt idx="6">
                  <c:v>0.64416159380188154</c:v>
                </c:pt>
                <c:pt idx="7">
                  <c:v>0.22560975609756098</c:v>
                </c:pt>
                <c:pt idx="8">
                  <c:v>6.690301921317475E-2</c:v>
                </c:pt>
                <c:pt idx="9">
                  <c:v>3.166198204732977E-2</c:v>
                </c:pt>
                <c:pt idx="10">
                  <c:v>6.1850911608585272E-3</c:v>
                </c:pt>
                <c:pt idx="11">
                  <c:v>0.24669603524229075</c:v>
                </c:pt>
                <c:pt idx="12">
                  <c:v>8.4309133489461355E-2</c:v>
                </c:pt>
                <c:pt idx="13">
                  <c:v>0.13710483945328292</c:v>
                </c:pt>
              </c:numCache>
            </c:numRef>
          </c:val>
          <c:extLst>
            <c:ext xmlns:c16="http://schemas.microsoft.com/office/drawing/2014/chart" uri="{C3380CC4-5D6E-409C-BE32-E72D297353CC}">
              <c16:uniqueId val="{00000002-DF96-42FA-B08A-B50D6E8E20C4}"/>
            </c:ext>
          </c:extLst>
        </c:ser>
        <c:ser>
          <c:idx val="3"/>
          <c:order val="3"/>
          <c:tx>
            <c:strRef>
              <c:f>'5-21 Data by Environment'!$A$125</c:f>
              <c:strCache>
                <c:ptCount val="1"/>
                <c:pt idx="0">
                  <c:v>(D) Separate School </c:v>
                </c:pt>
              </c:strCache>
            </c:strRef>
          </c:tx>
          <c:spPr>
            <a:solidFill>
              <a:schemeClr val="accent4"/>
            </a:solidFill>
            <a:ln>
              <a:noFill/>
            </a:ln>
            <a:effectLst/>
          </c:spPr>
          <c:invertIfNegative val="0"/>
          <c:cat>
            <c:strRef>
              <c:f>'5-21 Data by Environment'!$B$121:$O$121</c:f>
              <c:strCache>
                <c:ptCount val="14"/>
                <c:pt idx="0">
                  <c:v>Autism</c:v>
                </c:pt>
                <c:pt idx="1">
                  <c:v>Deaf-Blindness</c:v>
                </c:pt>
                <c:pt idx="2">
                  <c:v>Developmental Delay</c:v>
                </c:pt>
                <c:pt idx="3">
                  <c:v>Emotional Disturbance</c:v>
                </c:pt>
                <c:pt idx="4">
                  <c:v>Hearing Impairment</c:v>
                </c:pt>
                <c:pt idx="5">
                  <c:v>Intellectual Disability</c:v>
                </c:pt>
                <c:pt idx="6">
                  <c:v>Multiple Disabilities</c:v>
                </c:pt>
                <c:pt idx="7">
                  <c:v>Orthopedic Impairment</c:v>
                </c:pt>
                <c:pt idx="8">
                  <c:v>Other Health Impairment</c:v>
                </c:pt>
                <c:pt idx="9">
                  <c:v>Specific Learning Disability</c:v>
                </c:pt>
                <c:pt idx="10">
                  <c:v>Speech or Language Impairment</c:v>
                </c:pt>
                <c:pt idx="11">
                  <c:v>Traumatic Brain Injury</c:v>
                </c:pt>
                <c:pt idx="12">
                  <c:v>Visual Impairment</c:v>
                </c:pt>
                <c:pt idx="13">
                  <c:v>Calculated Total</c:v>
                </c:pt>
              </c:strCache>
            </c:strRef>
          </c:cat>
          <c:val>
            <c:numRef>
              <c:f>'5-21 Data by Environment'!$B$125:$O$125</c:f>
              <c:numCache>
                <c:formatCode>0%</c:formatCode>
                <c:ptCount val="14"/>
                <c:pt idx="0">
                  <c:v>5.6637371474524668E-2</c:v>
                </c:pt>
                <c:pt idx="1">
                  <c:v>0.29411764705882354</c:v>
                </c:pt>
                <c:pt idx="2">
                  <c:v>8.0029436114432903E-3</c:v>
                </c:pt>
                <c:pt idx="3">
                  <c:v>0.19112225335496238</c:v>
                </c:pt>
                <c:pt idx="4">
                  <c:v>0.19488817891373802</c:v>
                </c:pt>
                <c:pt idx="5">
                  <c:v>2.7857829010566763E-2</c:v>
                </c:pt>
                <c:pt idx="6">
                  <c:v>8.3563918096292197E-2</c:v>
                </c:pt>
                <c:pt idx="7">
                  <c:v>0</c:v>
                </c:pt>
                <c:pt idx="8">
                  <c:v>1.5610704483074108E-2</c:v>
                </c:pt>
                <c:pt idx="9" formatCode="0.00%">
                  <c:v>1.1243086408559253E-3</c:v>
                </c:pt>
                <c:pt idx="10">
                  <c:v>0</c:v>
                </c:pt>
                <c:pt idx="11">
                  <c:v>0</c:v>
                </c:pt>
                <c:pt idx="12">
                  <c:v>4.449648711943794E-2</c:v>
                </c:pt>
                <c:pt idx="13">
                  <c:v>2.395256300226262E-2</c:v>
                </c:pt>
              </c:numCache>
            </c:numRef>
          </c:val>
          <c:extLst>
            <c:ext xmlns:c16="http://schemas.microsoft.com/office/drawing/2014/chart" uri="{C3380CC4-5D6E-409C-BE32-E72D297353CC}">
              <c16:uniqueId val="{00000003-DF96-42FA-B08A-B50D6E8E20C4}"/>
            </c:ext>
          </c:extLst>
        </c:ser>
        <c:ser>
          <c:idx val="4"/>
          <c:order val="4"/>
          <c:tx>
            <c:strRef>
              <c:f>'5-21 Data by Environment'!$A$126</c:f>
              <c:strCache>
                <c:ptCount val="1"/>
                <c:pt idx="0">
                  <c:v>(E) Residential Facility </c:v>
                </c:pt>
              </c:strCache>
            </c:strRef>
          </c:tx>
          <c:spPr>
            <a:solidFill>
              <a:schemeClr val="accent5"/>
            </a:solidFill>
            <a:ln>
              <a:noFill/>
            </a:ln>
            <a:effectLst/>
          </c:spPr>
          <c:invertIfNegative val="0"/>
          <c:cat>
            <c:strRef>
              <c:f>'5-21 Data by Environment'!$B$121:$O$121</c:f>
              <c:strCache>
                <c:ptCount val="14"/>
                <c:pt idx="0">
                  <c:v>Autism</c:v>
                </c:pt>
                <c:pt idx="1">
                  <c:v>Deaf-Blindness</c:v>
                </c:pt>
                <c:pt idx="2">
                  <c:v>Developmental Delay</c:v>
                </c:pt>
                <c:pt idx="3">
                  <c:v>Emotional Disturbance</c:v>
                </c:pt>
                <c:pt idx="4">
                  <c:v>Hearing Impairment</c:v>
                </c:pt>
                <c:pt idx="5">
                  <c:v>Intellectual Disability</c:v>
                </c:pt>
                <c:pt idx="6">
                  <c:v>Multiple Disabilities</c:v>
                </c:pt>
                <c:pt idx="7">
                  <c:v>Orthopedic Impairment</c:v>
                </c:pt>
                <c:pt idx="8">
                  <c:v>Other Health Impairment</c:v>
                </c:pt>
                <c:pt idx="9">
                  <c:v>Specific Learning Disability</c:v>
                </c:pt>
                <c:pt idx="10">
                  <c:v>Speech or Language Impairment</c:v>
                </c:pt>
                <c:pt idx="11">
                  <c:v>Traumatic Brain Injury</c:v>
                </c:pt>
                <c:pt idx="12">
                  <c:v>Visual Impairment</c:v>
                </c:pt>
                <c:pt idx="13">
                  <c:v>Calculated Total</c:v>
                </c:pt>
              </c:strCache>
            </c:strRef>
          </c:cat>
          <c:val>
            <c:numRef>
              <c:f>'5-21 Data by Environment'!$B$126:$O$126</c:f>
              <c:numCache>
                <c:formatCode>0%</c:formatCode>
                <c:ptCount val="14"/>
                <c:pt idx="0">
                  <c:v>0</c:v>
                </c:pt>
                <c:pt idx="1">
                  <c:v>0</c:v>
                </c:pt>
                <c:pt idx="2">
                  <c:v>0</c:v>
                </c:pt>
                <c:pt idx="3">
                  <c:v>8.9957233446394339E-3</c:v>
                </c:pt>
                <c:pt idx="4">
                  <c:v>0</c:v>
                </c:pt>
                <c:pt idx="5">
                  <c:v>0</c:v>
                </c:pt>
                <c:pt idx="6">
                  <c:v>0</c:v>
                </c:pt>
                <c:pt idx="7">
                  <c:v>0</c:v>
                </c:pt>
                <c:pt idx="8" formatCode="0.00%">
                  <c:v>7.4336688014638608E-4</c:v>
                </c:pt>
                <c:pt idx="9" formatCode="0.00%">
                  <c:v>2.3574213437301659E-4</c:v>
                </c:pt>
                <c:pt idx="10">
                  <c:v>0</c:v>
                </c:pt>
                <c:pt idx="11">
                  <c:v>0</c:v>
                </c:pt>
                <c:pt idx="12">
                  <c:v>0</c:v>
                </c:pt>
                <c:pt idx="13" formatCode="0.00%">
                  <c:v>6.6672813805528173E-4</c:v>
                </c:pt>
              </c:numCache>
            </c:numRef>
          </c:val>
          <c:extLst>
            <c:ext xmlns:c16="http://schemas.microsoft.com/office/drawing/2014/chart" uri="{C3380CC4-5D6E-409C-BE32-E72D297353CC}">
              <c16:uniqueId val="{00000004-DF96-42FA-B08A-B50D6E8E20C4}"/>
            </c:ext>
          </c:extLst>
        </c:ser>
        <c:ser>
          <c:idx val="5"/>
          <c:order val="5"/>
          <c:tx>
            <c:strRef>
              <c:f>'5-21 Data by Environment'!$A$127</c:f>
              <c:strCache>
                <c:ptCount val="1"/>
                <c:pt idx="0">
                  <c:v>(F) Homebound/Hospital </c:v>
                </c:pt>
              </c:strCache>
            </c:strRef>
          </c:tx>
          <c:spPr>
            <a:solidFill>
              <a:schemeClr val="accent6"/>
            </a:solidFill>
            <a:ln>
              <a:noFill/>
            </a:ln>
            <a:effectLst/>
          </c:spPr>
          <c:invertIfNegative val="0"/>
          <c:cat>
            <c:strRef>
              <c:f>'5-21 Data by Environment'!$B$121:$O$121</c:f>
              <c:strCache>
                <c:ptCount val="14"/>
                <c:pt idx="0">
                  <c:v>Autism</c:v>
                </c:pt>
                <c:pt idx="1">
                  <c:v>Deaf-Blindness</c:v>
                </c:pt>
                <c:pt idx="2">
                  <c:v>Developmental Delay</c:v>
                </c:pt>
                <c:pt idx="3">
                  <c:v>Emotional Disturbance</c:v>
                </c:pt>
                <c:pt idx="4">
                  <c:v>Hearing Impairment</c:v>
                </c:pt>
                <c:pt idx="5">
                  <c:v>Intellectual Disability</c:v>
                </c:pt>
                <c:pt idx="6">
                  <c:v>Multiple Disabilities</c:v>
                </c:pt>
                <c:pt idx="7">
                  <c:v>Orthopedic Impairment</c:v>
                </c:pt>
                <c:pt idx="8">
                  <c:v>Other Health Impairment</c:v>
                </c:pt>
                <c:pt idx="9">
                  <c:v>Specific Learning Disability</c:v>
                </c:pt>
                <c:pt idx="10">
                  <c:v>Speech or Language Impairment</c:v>
                </c:pt>
                <c:pt idx="11">
                  <c:v>Traumatic Brain Injury</c:v>
                </c:pt>
                <c:pt idx="12">
                  <c:v>Visual Impairment</c:v>
                </c:pt>
                <c:pt idx="13">
                  <c:v>Calculated Total</c:v>
                </c:pt>
              </c:strCache>
            </c:strRef>
          </c:cat>
          <c:val>
            <c:numRef>
              <c:f>'5-21 Data by Environment'!$B$127:$O$127</c:f>
              <c:numCache>
                <c:formatCode>0%</c:formatCode>
                <c:ptCount val="14"/>
                <c:pt idx="0">
                  <c:v>1.3211557240507784E-3</c:v>
                </c:pt>
                <c:pt idx="1">
                  <c:v>0</c:v>
                </c:pt>
                <c:pt idx="2">
                  <c:v>0</c:v>
                </c:pt>
                <c:pt idx="3">
                  <c:v>0</c:v>
                </c:pt>
                <c:pt idx="4">
                  <c:v>0</c:v>
                </c:pt>
                <c:pt idx="5">
                  <c:v>5.2147660216824484E-3</c:v>
                </c:pt>
                <c:pt idx="6">
                  <c:v>4.0951853901494188E-2</c:v>
                </c:pt>
                <c:pt idx="7">
                  <c:v>0</c:v>
                </c:pt>
                <c:pt idx="8" formatCode="0.00%">
                  <c:v>2.5160109789569992E-3</c:v>
                </c:pt>
                <c:pt idx="9" formatCode="0.00%">
                  <c:v>4.8961827908241911E-4</c:v>
                </c:pt>
                <c:pt idx="10">
                  <c:v>0</c:v>
                </c:pt>
                <c:pt idx="11">
                  <c:v>0</c:v>
                </c:pt>
                <c:pt idx="12">
                  <c:v>0</c:v>
                </c:pt>
                <c:pt idx="13" formatCode="0.00%">
                  <c:v>1.7661202805932463E-3</c:v>
                </c:pt>
              </c:numCache>
            </c:numRef>
          </c:val>
          <c:extLst>
            <c:ext xmlns:c16="http://schemas.microsoft.com/office/drawing/2014/chart" uri="{C3380CC4-5D6E-409C-BE32-E72D297353CC}">
              <c16:uniqueId val="{00000005-DF96-42FA-B08A-B50D6E8E20C4}"/>
            </c:ext>
          </c:extLst>
        </c:ser>
        <c:ser>
          <c:idx val="6"/>
          <c:order val="6"/>
          <c:tx>
            <c:strRef>
              <c:f>'5-21 Data by Environment'!$A$128</c:f>
              <c:strCache>
                <c:ptCount val="1"/>
                <c:pt idx="0">
                  <c:v>(G) Correctional Facilities</c:v>
                </c:pt>
              </c:strCache>
            </c:strRef>
          </c:tx>
          <c:spPr>
            <a:solidFill>
              <a:schemeClr val="accent1">
                <a:lumMod val="60000"/>
              </a:schemeClr>
            </a:solidFill>
            <a:ln>
              <a:noFill/>
            </a:ln>
            <a:effectLst/>
          </c:spPr>
          <c:invertIfNegative val="0"/>
          <c:cat>
            <c:strRef>
              <c:f>'5-21 Data by Environment'!$B$121:$O$121</c:f>
              <c:strCache>
                <c:ptCount val="14"/>
                <c:pt idx="0">
                  <c:v>Autism</c:v>
                </c:pt>
                <c:pt idx="1">
                  <c:v>Deaf-Blindness</c:v>
                </c:pt>
                <c:pt idx="2">
                  <c:v>Developmental Delay</c:v>
                </c:pt>
                <c:pt idx="3">
                  <c:v>Emotional Disturbance</c:v>
                </c:pt>
                <c:pt idx="4">
                  <c:v>Hearing Impairment</c:v>
                </c:pt>
                <c:pt idx="5">
                  <c:v>Intellectual Disability</c:v>
                </c:pt>
                <c:pt idx="6">
                  <c:v>Multiple Disabilities</c:v>
                </c:pt>
                <c:pt idx="7">
                  <c:v>Orthopedic Impairment</c:v>
                </c:pt>
                <c:pt idx="8">
                  <c:v>Other Health Impairment</c:v>
                </c:pt>
                <c:pt idx="9">
                  <c:v>Specific Learning Disability</c:v>
                </c:pt>
                <c:pt idx="10">
                  <c:v>Speech or Language Impairment</c:v>
                </c:pt>
                <c:pt idx="11">
                  <c:v>Traumatic Brain Injury</c:v>
                </c:pt>
                <c:pt idx="12">
                  <c:v>Visual Impairment</c:v>
                </c:pt>
                <c:pt idx="13">
                  <c:v>Calculated Total</c:v>
                </c:pt>
              </c:strCache>
            </c:strRef>
          </c:cat>
          <c:val>
            <c:numRef>
              <c:f>'5-21 Data by Environment'!$B$128:$O$128</c:f>
              <c:numCache>
                <c:formatCode>0%</c:formatCode>
                <c:ptCount val="14"/>
                <c:pt idx="0">
                  <c:v>0</c:v>
                </c:pt>
                <c:pt idx="1">
                  <c:v>0</c:v>
                </c:pt>
                <c:pt idx="2">
                  <c:v>0</c:v>
                </c:pt>
                <c:pt idx="3">
                  <c:v>1.1945140834685149E-2</c:v>
                </c:pt>
                <c:pt idx="4">
                  <c:v>0</c:v>
                </c:pt>
                <c:pt idx="5">
                  <c:v>0</c:v>
                </c:pt>
                <c:pt idx="6">
                  <c:v>0</c:v>
                </c:pt>
                <c:pt idx="7">
                  <c:v>0</c:v>
                </c:pt>
                <c:pt idx="8" formatCode="0.00%">
                  <c:v>1.2580054894784996E-3</c:v>
                </c:pt>
                <c:pt idx="9" formatCode="0.00%">
                  <c:v>7.4349442379182155E-4</c:v>
                </c:pt>
                <c:pt idx="10">
                  <c:v>0</c:v>
                </c:pt>
                <c:pt idx="11">
                  <c:v>0</c:v>
                </c:pt>
                <c:pt idx="12">
                  <c:v>0</c:v>
                </c:pt>
                <c:pt idx="13" formatCode="0.00%">
                  <c:v>1.0639278798754495E-3</c:v>
                </c:pt>
              </c:numCache>
            </c:numRef>
          </c:val>
          <c:extLst>
            <c:ext xmlns:c16="http://schemas.microsoft.com/office/drawing/2014/chart" uri="{C3380CC4-5D6E-409C-BE32-E72D297353CC}">
              <c16:uniqueId val="{00000006-DF96-42FA-B08A-B50D6E8E20C4}"/>
            </c:ext>
          </c:extLst>
        </c:ser>
        <c:ser>
          <c:idx val="7"/>
          <c:order val="7"/>
          <c:tx>
            <c:strRef>
              <c:f>'5-21 Data by Environment'!$A$129</c:f>
              <c:strCache>
                <c:ptCount val="1"/>
                <c:pt idx="0">
                  <c:v>(H) Parentally Placed In Private Schools </c:v>
                </c:pt>
              </c:strCache>
            </c:strRef>
          </c:tx>
          <c:spPr>
            <a:solidFill>
              <a:schemeClr val="accent2">
                <a:lumMod val="60000"/>
              </a:schemeClr>
            </a:solidFill>
            <a:ln>
              <a:noFill/>
            </a:ln>
            <a:effectLst/>
          </c:spPr>
          <c:invertIfNegative val="0"/>
          <c:cat>
            <c:strRef>
              <c:f>'5-21 Data by Environment'!$B$121:$O$121</c:f>
              <c:strCache>
                <c:ptCount val="14"/>
                <c:pt idx="0">
                  <c:v>Autism</c:v>
                </c:pt>
                <c:pt idx="1">
                  <c:v>Deaf-Blindness</c:v>
                </c:pt>
                <c:pt idx="2">
                  <c:v>Developmental Delay</c:v>
                </c:pt>
                <c:pt idx="3">
                  <c:v>Emotional Disturbance</c:v>
                </c:pt>
                <c:pt idx="4">
                  <c:v>Hearing Impairment</c:v>
                </c:pt>
                <c:pt idx="5">
                  <c:v>Intellectual Disability</c:v>
                </c:pt>
                <c:pt idx="6">
                  <c:v>Multiple Disabilities</c:v>
                </c:pt>
                <c:pt idx="7">
                  <c:v>Orthopedic Impairment</c:v>
                </c:pt>
                <c:pt idx="8">
                  <c:v>Other Health Impairment</c:v>
                </c:pt>
                <c:pt idx="9">
                  <c:v>Specific Learning Disability</c:v>
                </c:pt>
                <c:pt idx="10">
                  <c:v>Speech or Language Impairment</c:v>
                </c:pt>
                <c:pt idx="11">
                  <c:v>Traumatic Brain Injury</c:v>
                </c:pt>
                <c:pt idx="12">
                  <c:v>Visual Impairment</c:v>
                </c:pt>
                <c:pt idx="13">
                  <c:v>Calculated Total</c:v>
                </c:pt>
              </c:strCache>
            </c:strRef>
          </c:cat>
          <c:val>
            <c:numRef>
              <c:f>'5-21 Data by Environment'!$B$129:$O$129</c:f>
              <c:numCache>
                <c:formatCode>0%</c:formatCode>
                <c:ptCount val="14"/>
                <c:pt idx="0">
                  <c:v>1.9530128094663679E-3</c:v>
                </c:pt>
                <c:pt idx="1">
                  <c:v>0</c:v>
                </c:pt>
                <c:pt idx="2">
                  <c:v>1.8397571520559286E-3</c:v>
                </c:pt>
                <c:pt idx="3">
                  <c:v>0</c:v>
                </c:pt>
                <c:pt idx="4">
                  <c:v>0</c:v>
                </c:pt>
                <c:pt idx="5">
                  <c:v>0</c:v>
                </c:pt>
                <c:pt idx="6">
                  <c:v>0</c:v>
                </c:pt>
                <c:pt idx="7">
                  <c:v>0</c:v>
                </c:pt>
                <c:pt idx="8" formatCode="0.00%">
                  <c:v>2.6303751143641353E-3</c:v>
                </c:pt>
                <c:pt idx="9" formatCode="0.00%">
                  <c:v>2.176081240366307E-3</c:v>
                </c:pt>
                <c:pt idx="10">
                  <c:v>9.3699515347334412E-3</c:v>
                </c:pt>
                <c:pt idx="11">
                  <c:v>0</c:v>
                </c:pt>
                <c:pt idx="12">
                  <c:v>0</c:v>
                </c:pt>
                <c:pt idx="13" formatCode="0.00%">
                  <c:v>3.1066694092363126E-3</c:v>
                </c:pt>
              </c:numCache>
            </c:numRef>
          </c:val>
          <c:extLst>
            <c:ext xmlns:c16="http://schemas.microsoft.com/office/drawing/2014/chart" uri="{C3380CC4-5D6E-409C-BE32-E72D297353CC}">
              <c16:uniqueId val="{00000007-DF96-42FA-B08A-B50D6E8E20C4}"/>
            </c:ext>
          </c:extLst>
        </c:ser>
        <c:dLbls>
          <c:showLegendKey val="0"/>
          <c:showVal val="0"/>
          <c:showCatName val="0"/>
          <c:showSerName val="0"/>
          <c:showPercent val="0"/>
          <c:showBubbleSize val="0"/>
        </c:dLbls>
        <c:gapWidth val="219"/>
        <c:overlap val="-27"/>
        <c:axId val="1370008687"/>
        <c:axId val="1370011183"/>
      </c:barChart>
      <c:catAx>
        <c:axId val="137000868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370011183"/>
        <c:crosses val="autoZero"/>
        <c:auto val="1"/>
        <c:lblAlgn val="ctr"/>
        <c:lblOffset val="100"/>
        <c:noMultiLvlLbl val="0"/>
      </c:catAx>
      <c:valAx>
        <c:axId val="1370011183"/>
        <c:scaling>
          <c:orientation val="minMax"/>
          <c:max val="1"/>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37000868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rgbClr val="012169"/>
                </a:solidFill>
                <a:latin typeface="Arial" panose="020B0604020202020204" pitchFamily="34" charset="0"/>
                <a:ea typeface="+mn-ea"/>
                <a:cs typeface="Arial" panose="020B0604020202020204" pitchFamily="34" charset="0"/>
              </a:defRPr>
            </a:pPr>
            <a:r>
              <a:rPr lang="en-US" b="1">
                <a:solidFill>
                  <a:srgbClr val="012169"/>
                </a:solidFill>
              </a:rPr>
              <a:t>Children with Disabilities by Disability Category </a:t>
            </a:r>
          </a:p>
        </c:rich>
      </c:tx>
      <c:overlay val="0"/>
      <c:spPr>
        <a:noFill/>
        <a:ln>
          <a:noFill/>
        </a:ln>
        <a:effectLst/>
      </c:spPr>
      <c:txPr>
        <a:bodyPr rot="0" spcFirstLastPara="1" vertOverflow="ellipsis" vert="horz" wrap="square" anchor="ctr" anchorCtr="1"/>
        <a:lstStyle/>
        <a:p>
          <a:pPr>
            <a:defRPr sz="1400" b="1" i="0" u="none" strike="noStrike" kern="1200" spc="0" baseline="0">
              <a:solidFill>
                <a:srgbClr val="012169"/>
              </a:solidFill>
              <a:latin typeface="Arial" panose="020B0604020202020204" pitchFamily="34" charset="0"/>
              <a:ea typeface="+mn-ea"/>
              <a:cs typeface="Arial" panose="020B0604020202020204" pitchFamily="34" charset="0"/>
            </a:defRPr>
          </a:pPr>
          <a:endParaRPr lang="en-US"/>
        </a:p>
      </c:txPr>
    </c:title>
    <c:autoTitleDeleted val="0"/>
    <c:plotArea>
      <c:layout/>
      <c:barChart>
        <c:barDir val="bar"/>
        <c:grouping val="clustered"/>
        <c:varyColors val="0"/>
        <c:ser>
          <c:idx val="0"/>
          <c:order val="0"/>
          <c:tx>
            <c:strRef>
              <c:f>'3-5 Oct1 Child Count Subtotals'!$C$8:$C$10</c:f>
              <c:strCache>
                <c:ptCount val="3"/>
                <c:pt idx="0">
                  <c:v>Percentage</c:v>
                </c:pt>
                <c:pt idx="1">
                  <c:v>*</c:v>
                </c:pt>
                <c:pt idx="2">
                  <c:v>*</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'3-5 Oct1 Child Count Subtotals'!$A$11:$A$21</c15:sqref>
                  </c15:fullRef>
                </c:ext>
              </c:extLst>
              <c:f>('3-5 Oct1 Child Count Subtotals'!$A$11,'3-5 Oct1 Child Count Subtotals'!$A$13,'3-5 Oct1 Child Count Subtotals'!$A$19)</c:f>
              <c:strCache>
                <c:ptCount val="3"/>
                <c:pt idx="0">
                  <c:v>Developmental Delay</c:v>
                </c:pt>
                <c:pt idx="1">
                  <c:v>Hearing Impairment</c:v>
                </c:pt>
                <c:pt idx="2">
                  <c:v>Speech or Language Impairment</c:v>
                </c:pt>
              </c:strCache>
            </c:strRef>
          </c:cat>
          <c:val>
            <c:numRef>
              <c:extLst>
                <c:ext xmlns:c15="http://schemas.microsoft.com/office/drawing/2012/chart" uri="{02D57815-91ED-43cb-92C2-25804820EDAC}">
                  <c15:fullRef>
                    <c15:sqref>'3-5 Oct1 Child Count Subtotals'!$C$11:$C$21</c15:sqref>
                  </c15:fullRef>
                </c:ext>
              </c:extLst>
              <c:f>('3-5 Oct1 Child Count Subtotals'!$C$11,'3-5 Oct1 Child Count Subtotals'!$C$13,'3-5 Oct1 Child Count Subtotals'!$C$19)</c:f>
              <c:numCache>
                <c:formatCode>0%</c:formatCode>
                <c:ptCount val="3"/>
                <c:pt idx="0">
                  <c:v>0.69537624660018127</c:v>
                </c:pt>
                <c:pt idx="1">
                  <c:v>1.3485947416137806E-2</c:v>
                </c:pt>
                <c:pt idx="2">
                  <c:v>0.2804850407978241</c:v>
                </c:pt>
              </c:numCache>
            </c:numRef>
          </c:val>
          <c:extLst>
            <c:ext xmlns:c16="http://schemas.microsoft.com/office/drawing/2014/chart" uri="{C3380CC4-5D6E-409C-BE32-E72D297353CC}">
              <c16:uniqueId val="{00000000-D08E-45C9-9353-E0FEA89D3EB3}"/>
            </c:ext>
          </c:extLst>
        </c:ser>
        <c:dLbls>
          <c:dLblPos val="outEnd"/>
          <c:showLegendKey val="0"/>
          <c:showVal val="1"/>
          <c:showCatName val="0"/>
          <c:showSerName val="0"/>
          <c:showPercent val="0"/>
          <c:showBubbleSize val="0"/>
        </c:dLbls>
        <c:gapWidth val="182"/>
        <c:axId val="1018908944"/>
        <c:axId val="1018910192"/>
      </c:barChart>
      <c:catAx>
        <c:axId val="1018908944"/>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018910192"/>
        <c:crosses val="autoZero"/>
        <c:auto val="1"/>
        <c:lblAlgn val="ctr"/>
        <c:lblOffset val="100"/>
        <c:noMultiLvlLbl val="0"/>
      </c:catAx>
      <c:valAx>
        <c:axId val="1018910192"/>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01890894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sz="1400" b="1">
                <a:solidFill>
                  <a:srgbClr val="012169"/>
                </a:solidFill>
                <a:latin typeface="Arial" panose="020B0604020202020204" pitchFamily="34" charset="0"/>
                <a:cs typeface="Arial" panose="020B0604020202020204" pitchFamily="34" charset="0"/>
              </a:rPr>
              <a:t>Children</a:t>
            </a:r>
            <a:r>
              <a:rPr lang="en-US" sz="1400" b="1" baseline="0">
                <a:solidFill>
                  <a:srgbClr val="012169"/>
                </a:solidFill>
                <a:latin typeface="Arial" panose="020B0604020202020204" pitchFamily="34" charset="0"/>
                <a:cs typeface="Arial" panose="020B0604020202020204" pitchFamily="34" charset="0"/>
              </a:rPr>
              <a:t> with Disabilities by Race/Ethnicity</a:t>
            </a:r>
            <a:endParaRPr lang="en-US" sz="1400" b="1">
              <a:solidFill>
                <a:srgbClr val="012169"/>
              </a:solidFill>
              <a:latin typeface="Arial" panose="020B0604020202020204" pitchFamily="34" charset="0"/>
              <a:cs typeface="Arial" panose="020B0604020202020204" pitchFamily="34" charset="0"/>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autoTitleDeleted val="0"/>
    <c:plotArea>
      <c:layout/>
      <c:pieChart>
        <c:varyColors val="1"/>
        <c:ser>
          <c:idx val="0"/>
          <c:order val="0"/>
          <c:tx>
            <c:strRef>
              <c:f>'3-5 Oct1 Child Count Subtotals'!$C$25</c:f>
              <c:strCache>
                <c:ptCount val="1"/>
                <c:pt idx="0">
                  <c:v>Percentage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B737-42BD-B74B-B7FEF528D602}"/>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2-B737-42BD-B74B-B7FEF528D602}"/>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3-B737-42BD-B74B-B7FEF528D602}"/>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4-B737-42BD-B74B-B7FEF528D602}"/>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5-B737-42BD-B74B-B7FEF528D602}"/>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6-B737-42BD-B74B-B7FEF528D602}"/>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7-B737-42BD-B74B-B7FEF528D602}"/>
              </c:ext>
            </c:extLst>
          </c:dPt>
          <c:dLbls>
            <c:dLbl>
              <c:idx val="0"/>
              <c:layout>
                <c:manualLayout>
                  <c:x val="-0.34954837199716071"/>
                  <c:y val="5.8572485835264428E-2"/>
                </c:manualLayout>
              </c:layout>
              <c:tx>
                <c:rich>
                  <a:bodyPr/>
                  <a:lstStyle/>
                  <a:p>
                    <a:fld id="{1CD1BFAB-FF99-4EBB-8C88-B1C30950F8D6}" type="CATEGORYNAME">
                      <a:rPr lang="en-US"/>
                      <a:pPr/>
                      <a:t>[]</a:t>
                    </a:fld>
                    <a:r>
                      <a:rPr lang="en-US" baseline="0"/>
                      <a:t> </a:t>
                    </a:r>
                    <a:fld id="{A7375958-11E9-48A7-987A-82946F9FE3CE}" type="VALUE">
                      <a:rPr lang="en-US" baseline="0"/>
                      <a:pPr/>
                      <a:t>[]</a:t>
                    </a:fld>
                    <a:endParaRPr lang="en-US" baseline="0"/>
                  </a:p>
                </c:rich>
              </c:tx>
              <c:dLblPos val="bestFit"/>
              <c:showLegendKey val="0"/>
              <c:showVal val="1"/>
              <c:showCatName val="1"/>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1-B737-42BD-B74B-B7FEF528D602}"/>
                </c:ext>
              </c:extLst>
            </c:dLbl>
            <c:dLbl>
              <c:idx val="1"/>
              <c:layout>
                <c:manualLayout>
                  <c:x val="0.14616601764670234"/>
                  <c:y val="-3.2884995692949781E-2"/>
                </c:manualLayout>
              </c:layout>
              <c:tx>
                <c:rich>
                  <a:bodyPr/>
                  <a:lstStyle/>
                  <a:p>
                    <a:fld id="{4467E2D8-1B80-45E4-B5D5-367EDFCAA308}" type="CATEGORYNAME">
                      <a:rPr lang="en-US"/>
                      <a:pPr/>
                      <a:t>[]</a:t>
                    </a:fld>
                    <a:r>
                      <a:rPr lang="en-US" baseline="0"/>
                      <a:t> </a:t>
                    </a:r>
                    <a:fld id="{BD8C405C-C058-4936-91EC-A575A1DD8028}" type="VALUE">
                      <a:rPr lang="en-US" baseline="0"/>
                      <a:pPr/>
                      <a:t>[]</a:t>
                    </a:fld>
                    <a:endParaRPr lang="en-US" baseline="0"/>
                  </a:p>
                </c:rich>
              </c:tx>
              <c:dLblPos val="bestFit"/>
              <c:showLegendKey val="0"/>
              <c:showVal val="1"/>
              <c:showCatName val="1"/>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2-B737-42BD-B74B-B7FEF528D602}"/>
                </c:ext>
              </c:extLst>
            </c:dLbl>
            <c:dLbl>
              <c:idx val="2"/>
              <c:layout>
                <c:manualLayout>
                  <c:x val="0.18035682398230335"/>
                  <c:y val="0.13720684760321755"/>
                </c:manualLayout>
              </c:layout>
              <c:tx>
                <c:rich>
                  <a:bodyPr/>
                  <a:lstStyle/>
                  <a:p>
                    <a:fld id="{1761DFDE-31DF-4910-AAA6-BFF9FCCA14C6}" type="CATEGORYNAME">
                      <a:rPr lang="en-US"/>
                      <a:pPr/>
                      <a:t>[]</a:t>
                    </a:fld>
                    <a:r>
                      <a:rPr lang="en-US" baseline="0"/>
                      <a:t> </a:t>
                    </a:r>
                    <a:fld id="{B73F170D-2658-4DCF-AE4A-294DEE25F56E}" type="VALUE">
                      <a:rPr lang="en-US" baseline="0"/>
                      <a:pPr/>
                      <a:t>[]</a:t>
                    </a:fld>
                    <a:endParaRPr lang="en-US" baseline="0"/>
                  </a:p>
                </c:rich>
              </c:tx>
              <c:dLblPos val="bestFit"/>
              <c:showLegendKey val="0"/>
              <c:showVal val="1"/>
              <c:showCatName val="1"/>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3-B737-42BD-B74B-B7FEF528D602}"/>
                </c:ext>
              </c:extLst>
            </c:dLbl>
            <c:dLbl>
              <c:idx val="3"/>
              <c:layout>
                <c:manualLayout>
                  <c:x val="0.10006948540237476"/>
                  <c:y val="0.11156093785996254"/>
                </c:manualLayout>
              </c:layout>
              <c:tx>
                <c:rich>
                  <a:bodyPr/>
                  <a:lstStyle/>
                  <a:p>
                    <a:fld id="{98CBBB3C-BE22-4735-B5EE-886DAAD1948F}" type="CATEGORYNAME">
                      <a:rPr lang="en-US"/>
                      <a:pPr/>
                      <a:t>[]</a:t>
                    </a:fld>
                    <a:r>
                      <a:rPr lang="en-US" baseline="0"/>
                      <a:t> </a:t>
                    </a:r>
                    <a:fld id="{B4187A67-118C-4E35-9F58-1C5359D42D08}" type="VALUE">
                      <a:rPr lang="en-US" baseline="0"/>
                      <a:pPr/>
                      <a:t>[]</a:t>
                    </a:fld>
                    <a:endParaRPr lang="en-US" baseline="0"/>
                  </a:p>
                </c:rich>
              </c:tx>
              <c:dLblPos val="bestFit"/>
              <c:showLegendKey val="0"/>
              <c:showVal val="1"/>
              <c:showCatName val="1"/>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4-B737-42BD-B74B-B7FEF528D602}"/>
                </c:ext>
              </c:extLst>
            </c:dLbl>
            <c:dLbl>
              <c:idx val="4"/>
              <c:layout>
                <c:manualLayout>
                  <c:x val="-0.18902013909337456"/>
                  <c:y val="-7.1974798619330671E-3"/>
                </c:manualLayout>
              </c:layout>
              <c:tx>
                <c:rich>
                  <a:bodyPr/>
                  <a:lstStyle/>
                  <a:p>
                    <a:fld id="{91F9AABD-40D0-4FA0-9AF8-E9C46DE54EF4}" type="CATEGORYNAME">
                      <a:rPr lang="en-US"/>
                      <a:pPr/>
                      <a:t>[]</a:t>
                    </a:fld>
                    <a:r>
                      <a:rPr lang="en-US" baseline="0"/>
                      <a:t> </a:t>
                    </a:r>
                    <a:fld id="{C37985E2-FA77-4092-B4F9-4E26712D1C56}" type="VALUE">
                      <a:rPr lang="en-US" baseline="0"/>
                      <a:pPr/>
                      <a:t>[]</a:t>
                    </a:fld>
                    <a:endParaRPr lang="en-US" baseline="0"/>
                  </a:p>
                </c:rich>
              </c:tx>
              <c:dLblPos val="bestFit"/>
              <c:showLegendKey val="0"/>
              <c:showVal val="1"/>
              <c:showCatName val="1"/>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5-B737-42BD-B74B-B7FEF528D602}"/>
                </c:ext>
              </c:extLst>
            </c:dLbl>
            <c:dLbl>
              <c:idx val="5"/>
              <c:layout>
                <c:manualLayout>
                  <c:x val="-0.20940460094889055"/>
                  <c:y val="-0.20824430074129793"/>
                </c:manualLayout>
              </c:layout>
              <c:tx>
                <c:rich>
                  <a:bodyPr/>
                  <a:lstStyle/>
                  <a:p>
                    <a:fld id="{020B821C-7AE4-4313-9E98-0EC47A8E9998}" type="CATEGORYNAME">
                      <a:rPr lang="en-US"/>
                      <a:pPr/>
                      <a:t>[]</a:t>
                    </a:fld>
                    <a:r>
                      <a:rPr lang="en-US" baseline="0"/>
                      <a:t> </a:t>
                    </a:r>
                    <a:fld id="{33166165-1065-42DE-95E0-231ED27AD637}" type="VALUE">
                      <a:rPr lang="en-US" baseline="0"/>
                      <a:pPr/>
                      <a:t>[]</a:t>
                    </a:fld>
                    <a:endParaRPr lang="en-US" baseline="0"/>
                  </a:p>
                </c:rich>
              </c:tx>
              <c:dLblPos val="bestFit"/>
              <c:showLegendKey val="0"/>
              <c:showVal val="1"/>
              <c:showCatName val="1"/>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6-B737-42BD-B74B-B7FEF528D602}"/>
                </c:ext>
              </c:extLst>
            </c:dLbl>
            <c:dLbl>
              <c:idx val="6"/>
              <c:layout>
                <c:manualLayout>
                  <c:x val="-9.8216346783812289E-2"/>
                  <c:y val="-7.1974798619330671E-3"/>
                </c:manualLayout>
              </c:layout>
              <c:tx>
                <c:rich>
                  <a:bodyPr/>
                  <a:lstStyle/>
                  <a:p>
                    <a:fld id="{085C5A1A-8536-45B6-825D-C92CF26A5E2A}" type="CATEGORYNAME">
                      <a:rPr lang="en-US"/>
                      <a:pPr/>
                      <a:t>[]</a:t>
                    </a:fld>
                    <a:fld id="{69B9B271-81A2-4ABC-8317-88D3E6A9D241}" type="VALUE">
                      <a:rPr lang="en-US" baseline="0"/>
                      <a:pPr/>
                      <a:t>[]</a:t>
                    </a:fld>
                    <a:endParaRPr/>
                  </a:p>
                </c:rich>
              </c:tx>
              <c:dLblPos val="bestFit"/>
              <c:showLegendKey val="0"/>
              <c:showVal val="1"/>
              <c:showCatName val="1"/>
              <c:showSerName val="0"/>
              <c:showPercent val="0"/>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7-B737-42BD-B74B-B7FEF528D602}"/>
                </c:ext>
              </c:extLst>
            </c:dLbl>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1"/>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'3-5 Oct1 Child Count Subtotals'!$A$26:$A$32</c:f>
              <c:strCache>
                <c:ptCount val="7"/>
                <c:pt idx="0">
                  <c:v>American Indian or Alaska Native </c:v>
                </c:pt>
                <c:pt idx="1">
                  <c:v>Asian </c:v>
                </c:pt>
                <c:pt idx="2">
                  <c:v>Black or African American </c:v>
                </c:pt>
                <c:pt idx="3">
                  <c:v>Hispanic/Latino </c:v>
                </c:pt>
                <c:pt idx="4">
                  <c:v>Native Hawaiian or Other Pacific Islander </c:v>
                </c:pt>
                <c:pt idx="5">
                  <c:v>Two or more races</c:v>
                </c:pt>
                <c:pt idx="6">
                  <c:v>White </c:v>
                </c:pt>
              </c:strCache>
            </c:strRef>
          </c:cat>
          <c:val>
            <c:numRef>
              <c:f>'3-5 Oct1 Child Count Subtotals'!$C$26:$C$32</c:f>
              <c:numCache>
                <c:formatCode>0%</c:formatCode>
                <c:ptCount val="7"/>
                <c:pt idx="0">
                  <c:v>3.1958295557570265E-2</c:v>
                </c:pt>
                <c:pt idx="1">
                  <c:v>2.402538531278332E-2</c:v>
                </c:pt>
                <c:pt idx="2">
                  <c:v>4.7484134179510425E-2</c:v>
                </c:pt>
                <c:pt idx="3">
                  <c:v>0.45716228467815051</c:v>
                </c:pt>
                <c:pt idx="4" formatCode="0.00%">
                  <c:v>3.0598368087035358E-3</c:v>
                </c:pt>
                <c:pt idx="5">
                  <c:v>4.5217588395285585E-2</c:v>
                </c:pt>
                <c:pt idx="6">
                  <c:v>0.39109247506799638</c:v>
                </c:pt>
              </c:numCache>
            </c:numRef>
          </c:val>
          <c:extLst>
            <c:ext xmlns:c16="http://schemas.microsoft.com/office/drawing/2014/chart" uri="{C3380CC4-5D6E-409C-BE32-E72D297353CC}">
              <c16:uniqueId val="{00000000-B737-42BD-B74B-B7FEF528D602}"/>
            </c:ext>
          </c:extLst>
        </c:ser>
        <c:dLbls>
          <c:dLblPos val="outEnd"/>
          <c:showLegendKey val="0"/>
          <c:showVal val="1"/>
          <c:showCatName val="0"/>
          <c:showSerName val="0"/>
          <c:showPercent val="0"/>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sz="1400" b="1">
                <a:solidFill>
                  <a:srgbClr val="012169"/>
                </a:solidFill>
                <a:latin typeface="Arial" panose="020B0604020202020204" pitchFamily="34" charset="0"/>
                <a:cs typeface="Arial" panose="020B0604020202020204" pitchFamily="34" charset="0"/>
              </a:rPr>
              <a:t>Children with Disabilities</a:t>
            </a:r>
            <a:r>
              <a:rPr lang="en-US" sz="1400" b="1" baseline="0">
                <a:solidFill>
                  <a:srgbClr val="012169"/>
                </a:solidFill>
                <a:latin typeface="Arial" panose="020B0604020202020204" pitchFamily="34" charset="0"/>
                <a:cs typeface="Arial" panose="020B0604020202020204" pitchFamily="34" charset="0"/>
              </a:rPr>
              <a:t> by Least Restrictive Environment</a:t>
            </a:r>
            <a:endParaRPr lang="en-US" sz="1400" b="1">
              <a:solidFill>
                <a:srgbClr val="012169"/>
              </a:solidFill>
              <a:latin typeface="Arial" panose="020B0604020202020204" pitchFamily="34" charset="0"/>
              <a:cs typeface="Arial" panose="020B0604020202020204" pitchFamily="34" charset="0"/>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autoTitleDeleted val="0"/>
    <c:plotArea>
      <c:layout/>
      <c:barChart>
        <c:barDir val="bar"/>
        <c:grouping val="clustered"/>
        <c:varyColors val="0"/>
        <c:ser>
          <c:idx val="0"/>
          <c:order val="0"/>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'3-5 Oct1 Child Count Subtotals'!$A$37:$A$45</c15:sqref>
                  </c15:fullRef>
                </c:ext>
              </c:extLst>
              <c:f>('3-5 Oct1 Child Count Subtotals'!$A$37:$A$42,'3-5 Oct1 Child Count Subtotals'!$A$45)</c:f>
              <c:strCache>
                <c:ptCount val="7"/>
                <c:pt idx="0">
                  <c:v>(A1) Children attending a Regular Early Childhood Program at least 10 hrs. per week and receiving the majority of hours of special education and related services in the Regular Early Childhood Program</c:v>
                </c:pt>
                <c:pt idx="1">
                  <c:v>(A2) Children attending a Regular Early Childhood Program at least 10 hrs. per week and receiving the majority of hours of special education and related services in some Other Location </c:v>
                </c:pt>
                <c:pt idx="2">
                  <c:v>(B1) Children attending a Regular Early Childhood Program less than 10 hrs. per week and receiving the majority of hours of special education and related services in the Regular Early Childhood Program</c:v>
                </c:pt>
                <c:pt idx="3">
                  <c:v>(B2) Children attending a Regular Early Childhood Program less than 10 hrs. per week and receiving the majority of hours of special education and related services in some Other Location</c:v>
                </c:pt>
                <c:pt idx="4">
                  <c:v>(C1)  Children attending a Special Education Program (NOT in any Regular Early Childhood Program) specifically, a Separate Special Education Class</c:v>
                </c:pt>
                <c:pt idx="5">
                  <c:v>(C2)  Children attending a Special Education Program (NOT in any Regular Early Childhood Program) specifically, a Separate School</c:v>
                </c:pt>
                <c:pt idx="6">
                  <c:v>(D2) Children attending neither a Regular Early Childhood Program nor a Special Education Program (not included in (A), (B), or (C))and receiving the majority of hours of special education and related services at the Service Provider Location or some Other Location not in any other category</c:v>
                </c:pt>
              </c:strCache>
            </c:strRef>
          </c:cat>
          <c:val>
            <c:numRef>
              <c:extLst>
                <c:ext xmlns:c15="http://schemas.microsoft.com/office/drawing/2012/chart" uri="{02D57815-91ED-43cb-92C2-25804820EDAC}">
                  <c15:fullRef>
                    <c15:sqref>'3-5 Oct1 Child Count Subtotals'!$C$37:$C$45</c15:sqref>
                  </c15:fullRef>
                </c:ext>
              </c:extLst>
              <c:f>('3-5 Oct1 Child Count Subtotals'!$C$37:$C$42,'3-5 Oct1 Child Count Subtotals'!$C$45)</c:f>
              <c:numCache>
                <c:formatCode>0%</c:formatCode>
                <c:ptCount val="7"/>
                <c:pt idx="0">
                  <c:v>0.33023572076155938</c:v>
                </c:pt>
                <c:pt idx="1">
                  <c:v>3.4904805077062555E-2</c:v>
                </c:pt>
                <c:pt idx="2">
                  <c:v>2.198549410698096E-2</c:v>
                </c:pt>
                <c:pt idx="3">
                  <c:v>1.1332728921124207E-2</c:v>
                </c:pt>
                <c:pt idx="4">
                  <c:v>0.54589755213055302</c:v>
                </c:pt>
                <c:pt idx="5">
                  <c:v>1.2466001813236628E-2</c:v>
                </c:pt>
                <c:pt idx="6">
                  <c:v>4.1477787851314597E-2</c:v>
                </c:pt>
              </c:numCache>
            </c:numRef>
          </c:val>
          <c:extLst>
            <c:ext xmlns:c15="http://schemas.microsoft.com/office/drawing/2012/chart" uri="{02D57815-91ED-43cb-92C2-25804820EDAC}">
              <c15:filteredSeriesTitle>
                <c15:tx>
                  <c:strRef>
                    <c:extLst>
                      <c:ext uri="{02D57815-91ED-43cb-92C2-25804820EDAC}">
                        <c15:formulaRef>
                          <c15:sqref> </c15:sqref>
                        </c15:formulaRef>
                      </c:ext>
                    </c:extLst>
                  </c:strRef>
                </c15:tx>
              </c15:filteredSeriesTitle>
            </c:ext>
            <c:ext xmlns:c16="http://schemas.microsoft.com/office/drawing/2014/chart" uri="{C3380CC4-5D6E-409C-BE32-E72D297353CC}">
              <c16:uniqueId val="{00000000-67FA-407B-8A42-861E5C647F77}"/>
            </c:ext>
          </c:extLst>
        </c:ser>
        <c:dLbls>
          <c:dLblPos val="outEnd"/>
          <c:showLegendKey val="0"/>
          <c:showVal val="1"/>
          <c:showCatName val="0"/>
          <c:showSerName val="0"/>
          <c:showPercent val="0"/>
          <c:showBubbleSize val="0"/>
        </c:dLbls>
        <c:gapWidth val="182"/>
        <c:axId val="1372456559"/>
        <c:axId val="1372456975"/>
      </c:barChart>
      <c:catAx>
        <c:axId val="1372456559"/>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372456975"/>
        <c:crosses val="autoZero"/>
        <c:auto val="1"/>
        <c:lblAlgn val="ctr"/>
        <c:lblOffset val="100"/>
        <c:noMultiLvlLbl val="0"/>
      </c:catAx>
      <c:valAx>
        <c:axId val="1372456975"/>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372456559"/>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t" anchorCtr="1"/>
          <a:lstStyle/>
          <a:p>
            <a:pPr>
              <a:defRPr sz="1400" b="1" i="0" u="none" strike="noStrike" kern="1200" spc="0" baseline="0">
                <a:solidFill>
                  <a:srgbClr val="012169"/>
                </a:solidFill>
                <a:latin typeface="Arial" panose="020B0604020202020204" pitchFamily="34" charset="0"/>
                <a:ea typeface="+mn-ea"/>
                <a:cs typeface="Arial" panose="020B0604020202020204" pitchFamily="34" charset="0"/>
              </a:defRPr>
            </a:pPr>
            <a:r>
              <a:rPr lang="en-US" b="1">
                <a:solidFill>
                  <a:srgbClr val="012169"/>
                </a:solidFill>
              </a:rPr>
              <a:t>Children with Disabilities by Race/Ethnicity</a:t>
            </a:r>
          </a:p>
        </c:rich>
      </c:tx>
      <c:overlay val="1"/>
      <c:spPr>
        <a:noFill/>
        <a:ln>
          <a:noFill/>
        </a:ln>
        <a:effectLst/>
      </c:spPr>
      <c:txPr>
        <a:bodyPr rot="0" spcFirstLastPara="1" vertOverflow="ellipsis" vert="horz" wrap="square" anchor="t" anchorCtr="1"/>
        <a:lstStyle/>
        <a:p>
          <a:pPr>
            <a:defRPr sz="1400" b="1" i="0" u="none" strike="noStrike" kern="1200" spc="0" baseline="0">
              <a:solidFill>
                <a:srgbClr val="012169"/>
              </a:solidFill>
              <a:latin typeface="Arial" panose="020B0604020202020204" pitchFamily="34" charset="0"/>
              <a:ea typeface="+mn-ea"/>
              <a:cs typeface="Arial" panose="020B0604020202020204" pitchFamily="34" charset="0"/>
            </a:defRPr>
          </a:pPr>
          <a:endParaRPr lang="en-US"/>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3-53AB-444F-9F32-BA89AA16941E}"/>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4-53AB-444F-9F32-BA89AA16941E}"/>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7DA6-47E9-B18A-351E27D822F8}"/>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7DA6-47E9-B18A-351E27D822F8}"/>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7DA6-47E9-B18A-351E27D822F8}"/>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2-53AB-444F-9F32-BA89AA16941E}"/>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1-53AB-444F-9F32-BA89AA16941E}"/>
              </c:ext>
            </c:extLst>
          </c:dPt>
          <c:dLbls>
            <c:dLbl>
              <c:idx val="0"/>
              <c:layout>
                <c:manualLayout>
                  <c:x val="3.3352984586330098E-2"/>
                  <c:y val="-6.746400503164611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53AB-444F-9F32-BA89AA16941E}"/>
                </c:ext>
              </c:extLst>
            </c:dLbl>
            <c:dLbl>
              <c:idx val="2"/>
              <c:layout>
                <c:manualLayout>
                  <c:x val="2.5941210233812302E-2"/>
                  <c:y val="5.8468804360759963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7DA6-47E9-B18A-351E27D822F8}"/>
                </c:ext>
              </c:extLst>
            </c:dLbl>
            <c:dLbl>
              <c:idx val="3"/>
              <c:layout>
                <c:manualLayout>
                  <c:x val="-5.805889909472281E-2"/>
                  <c:y val="-1.7990401341772294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7DA6-47E9-B18A-351E27D822F8}"/>
                </c:ext>
              </c:extLst>
            </c:dLbl>
            <c:dLbl>
              <c:idx val="4"/>
              <c:layout>
                <c:manualLayout>
                  <c:x val="-2.4705914508392691E-2"/>
                  <c:y val="8.1509447385638298E-2"/>
                </c:manualLayout>
              </c:layout>
              <c:numFmt formatCode="0.0%" sourceLinked="0"/>
              <c:spPr>
                <a:noFill/>
                <a:ln>
                  <a:noFill/>
                </a:ln>
                <a:effectLst/>
              </c:spPr>
              <c:txPr>
                <a:bodyPr rot="0" spcFirstLastPara="1" vertOverflow="ellipsis" vert="horz" wrap="square" lIns="38100" tIns="19050" rIns="38100" bIns="19050" anchor="ctr" anchorCtr="1">
                  <a:noAutofit/>
                </a:bodyPr>
                <a:lstStyle/>
                <a:p>
                  <a:pPr>
                    <a:defRPr sz="10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dLblPos val="bestFit"/>
              <c:showLegendKey val="0"/>
              <c:showVal val="0"/>
              <c:showCatName val="1"/>
              <c:showSerName val="0"/>
              <c:showPercent val="1"/>
              <c:showBubbleSize val="0"/>
              <c:extLst>
                <c:ext xmlns:c15="http://schemas.microsoft.com/office/drawing/2012/chart" uri="{CE6537A1-D6FC-4f65-9D91-7224C49458BB}">
                  <c15:layout>
                    <c:manualLayout>
                      <c:w val="0.18544215881045789"/>
                      <c:h val="0.19811772188489438"/>
                    </c:manualLayout>
                  </c15:layout>
                </c:ext>
                <c:ext xmlns:c16="http://schemas.microsoft.com/office/drawing/2014/chart" uri="{C3380CC4-5D6E-409C-BE32-E72D297353CC}">
                  <c16:uniqueId val="{00000009-7DA6-47E9-B18A-351E27D822F8}"/>
                </c:ext>
              </c:extLst>
            </c:dLbl>
            <c:dLbl>
              <c:idx val="5"/>
              <c:layout>
                <c:manualLayout>
                  <c:x val="-3.0882393135490835E-2"/>
                  <c:y val="-0.14392321073417835"/>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53AB-444F-9F32-BA89AA16941E}"/>
                </c:ext>
              </c:extLst>
            </c:dLbl>
            <c:dLbl>
              <c:idx val="6"/>
              <c:layout>
                <c:manualLayout>
                  <c:x val="-8.8941292230213645E-2"/>
                  <c:y val="0.10794240805063378"/>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53AB-444F-9F32-BA89AA16941E}"/>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dLblPos val="outEnd"/>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'5-21 Child Count Subtotals'!$A$28:$A$34</c:f>
              <c:strCache>
                <c:ptCount val="7"/>
                <c:pt idx="0">
                  <c:v>American Indian or Alaska Native </c:v>
                </c:pt>
                <c:pt idx="1">
                  <c:v>Asian </c:v>
                </c:pt>
                <c:pt idx="2">
                  <c:v>Black or African American </c:v>
                </c:pt>
                <c:pt idx="3">
                  <c:v>Hispanic/Latino </c:v>
                </c:pt>
                <c:pt idx="4">
                  <c:v>Native Hawaiian or Other Pacific Islander </c:v>
                </c:pt>
                <c:pt idx="5">
                  <c:v>Two or More Races</c:v>
                </c:pt>
                <c:pt idx="6">
                  <c:v>White </c:v>
                </c:pt>
              </c:strCache>
            </c:strRef>
          </c:cat>
          <c:val>
            <c:numRef>
              <c:f>'5-21 Child Count Subtotals'!$B$28:$B$34</c:f>
              <c:numCache>
                <c:formatCode>#,##0</c:formatCode>
                <c:ptCount val="7"/>
                <c:pt idx="0">
                  <c:v>7452</c:v>
                </c:pt>
                <c:pt idx="1">
                  <c:v>1897</c:v>
                </c:pt>
                <c:pt idx="2">
                  <c:v>9142</c:v>
                </c:pt>
                <c:pt idx="3">
                  <c:v>66509</c:v>
                </c:pt>
                <c:pt idx="4">
                  <c:v>392</c:v>
                </c:pt>
                <c:pt idx="5">
                  <c:v>5823</c:v>
                </c:pt>
                <c:pt idx="6">
                  <c:v>49772</c:v>
                </c:pt>
              </c:numCache>
            </c:numRef>
          </c:val>
          <c:extLst>
            <c:ext xmlns:c16="http://schemas.microsoft.com/office/drawing/2014/chart" uri="{C3380CC4-5D6E-409C-BE32-E72D297353CC}">
              <c16:uniqueId val="{00000000-53AB-444F-9F32-BA89AA16941E}"/>
            </c:ext>
          </c:extLst>
        </c:ser>
        <c:dLbls>
          <c:dLblPos val="outEnd"/>
          <c:showLegendKey val="0"/>
          <c:showVal val="1"/>
          <c:showCatName val="0"/>
          <c:showSerName val="0"/>
          <c:showPercent val="0"/>
          <c:showBubbleSize val="0"/>
          <c:showLeaderLines val="1"/>
        </c:dLbls>
        <c:firstSliceAng val="53"/>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b="1">
                <a:solidFill>
                  <a:srgbClr val="012169"/>
                </a:solidFill>
                <a:latin typeface="Arial" panose="020B0604020202020204" pitchFamily="34" charset="0"/>
                <a:cs typeface="Arial" panose="020B0604020202020204" pitchFamily="34" charset="0"/>
              </a:rPr>
              <a:t>Child with Disabilities</a:t>
            </a:r>
            <a:r>
              <a:rPr lang="en-US" b="1" baseline="0">
                <a:solidFill>
                  <a:srgbClr val="012169"/>
                </a:solidFill>
                <a:latin typeface="Arial" panose="020B0604020202020204" pitchFamily="34" charset="0"/>
                <a:cs typeface="Arial" panose="020B0604020202020204" pitchFamily="34" charset="0"/>
              </a:rPr>
              <a:t> by Age</a:t>
            </a:r>
            <a:endParaRPr lang="en-US" b="1">
              <a:solidFill>
                <a:srgbClr val="012169"/>
              </a:solidFill>
              <a:latin typeface="Arial" panose="020B0604020202020204" pitchFamily="34" charset="0"/>
              <a:cs typeface="Arial" panose="020B0604020202020204" pitchFamily="34" charset="0"/>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autoTitleDeleted val="0"/>
    <c:plotArea>
      <c:layout/>
      <c:pieChart>
        <c:varyColors val="1"/>
        <c:ser>
          <c:idx val="0"/>
          <c:order val="0"/>
          <c:tx>
            <c:strRef>
              <c:f>'3-5 Oct1 Child Count Subtotals'!$C$49</c:f>
              <c:strCache>
                <c:ptCount val="1"/>
                <c:pt idx="0">
                  <c:v>Percentage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3-2B03-446E-BD4D-890CF93C59CD}"/>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2-2B03-446E-BD4D-890CF93C59CD}"/>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1-2B03-446E-BD4D-890CF93C59CD}"/>
              </c:ext>
            </c:extLst>
          </c:dPt>
          <c:dLbls>
            <c:dLbl>
              <c:idx val="0"/>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extLst>
                <c:ext xmlns:c16="http://schemas.microsoft.com/office/drawing/2014/chart" uri="{C3380CC4-5D6E-409C-BE32-E72D297353CC}">
                  <c16:uniqueId val="{00000003-2B03-446E-BD4D-890CF93C59CD}"/>
                </c:ext>
              </c:extLst>
            </c:dLbl>
            <c:dLbl>
              <c:idx val="1"/>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extLst>
                <c:ext xmlns:c16="http://schemas.microsoft.com/office/drawing/2014/chart" uri="{C3380CC4-5D6E-409C-BE32-E72D297353CC}">
                  <c16:uniqueId val="{00000002-2B03-446E-BD4D-890CF93C59CD}"/>
                </c:ext>
              </c:extLst>
            </c:dLbl>
            <c:dLbl>
              <c:idx val="2"/>
              <c:layout>
                <c:manualLayout>
                  <c:x val="-0.10279087481297115"/>
                  <c:y val="6.6308443547815649E-2"/>
                </c:manualLayout>
              </c:layout>
              <c:dLblPos val="bestFi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2B03-446E-BD4D-890CF93C59CD}"/>
                </c:ext>
              </c:extLst>
            </c:dLbl>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'3-5 Oct1 Child Count Subtotals'!$A$50:$A$52</c:f>
              <c:strCache>
                <c:ptCount val="3"/>
                <c:pt idx="0">
                  <c:v>3</c:v>
                </c:pt>
                <c:pt idx="1">
                  <c:v>4</c:v>
                </c:pt>
                <c:pt idx="2">
                  <c:v>5 (In Preschool)</c:v>
                </c:pt>
              </c:strCache>
            </c:strRef>
          </c:cat>
          <c:val>
            <c:numRef>
              <c:f>'3-5 Oct1 Child Count Subtotals'!$C$50:$C$52</c:f>
              <c:numCache>
                <c:formatCode>0%</c:formatCode>
                <c:ptCount val="3"/>
                <c:pt idx="0">
                  <c:v>0.37352674524025387</c:v>
                </c:pt>
                <c:pt idx="1">
                  <c:v>0.57592928377153219</c:v>
                </c:pt>
                <c:pt idx="2">
                  <c:v>5.0543970988213963E-2</c:v>
                </c:pt>
              </c:numCache>
            </c:numRef>
          </c:val>
          <c:extLst>
            <c:ext xmlns:c16="http://schemas.microsoft.com/office/drawing/2014/chart" uri="{C3380CC4-5D6E-409C-BE32-E72D297353CC}">
              <c16:uniqueId val="{00000000-2B03-446E-BD4D-890CF93C59CD}"/>
            </c:ext>
          </c:extLst>
        </c:ser>
        <c:dLbls>
          <c:showLegendKey val="0"/>
          <c:showVal val="0"/>
          <c:showCatName val="0"/>
          <c:showSerName val="0"/>
          <c:showPercent val="0"/>
          <c:showBubbleSize val="0"/>
          <c:showLeaderLines val="1"/>
        </c:dLbls>
        <c:firstSliceAng val="0"/>
      </c:pieChart>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b="1">
                <a:solidFill>
                  <a:srgbClr val="012169"/>
                </a:solidFill>
                <a:latin typeface="Arial" panose="020B0604020202020204" pitchFamily="34" charset="0"/>
                <a:cs typeface="Arial" panose="020B0604020202020204" pitchFamily="34" charset="0"/>
              </a:rPr>
              <a:t>Children</a:t>
            </a:r>
            <a:r>
              <a:rPr lang="en-US" b="1" baseline="0">
                <a:solidFill>
                  <a:srgbClr val="012169"/>
                </a:solidFill>
                <a:latin typeface="Arial" panose="020B0604020202020204" pitchFamily="34" charset="0"/>
                <a:cs typeface="Arial" panose="020B0604020202020204" pitchFamily="34" charset="0"/>
              </a:rPr>
              <a:t> with Disabilities by Gender </a:t>
            </a:r>
            <a:endParaRPr lang="en-US" b="1">
              <a:solidFill>
                <a:srgbClr val="012169"/>
              </a:solidFill>
              <a:latin typeface="Arial" panose="020B0604020202020204" pitchFamily="34" charset="0"/>
              <a:cs typeface="Arial" panose="020B0604020202020204" pitchFamily="34" charset="0"/>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autoTitleDeleted val="0"/>
    <c:plotArea>
      <c:layout/>
      <c:pieChart>
        <c:varyColors val="1"/>
        <c:ser>
          <c:idx val="0"/>
          <c:order val="0"/>
          <c:tx>
            <c:strRef>
              <c:f>'3-5 Oct1 Child Count Subtotals'!$C$56</c:f>
              <c:strCache>
                <c:ptCount val="1"/>
                <c:pt idx="0">
                  <c:v>Percentage</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2-70E7-4295-8F32-39E99DFF1E51}"/>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1-70E7-4295-8F32-39E99DFF1E51}"/>
              </c:ext>
            </c:extLst>
          </c:dPt>
          <c:dLbls>
            <c:dLbl>
              <c:idx val="0"/>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extLst>
                <c:ext xmlns:c16="http://schemas.microsoft.com/office/drawing/2014/chart" uri="{C3380CC4-5D6E-409C-BE32-E72D297353CC}">
                  <c16:uniqueId val="{00000002-70E7-4295-8F32-39E99DFF1E51}"/>
                </c:ext>
              </c:extLst>
            </c:dLbl>
            <c:dLbl>
              <c:idx val="1"/>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extLst>
                <c:ext xmlns:c16="http://schemas.microsoft.com/office/drawing/2014/chart" uri="{C3380CC4-5D6E-409C-BE32-E72D297353CC}">
                  <c16:uniqueId val="{00000001-70E7-4295-8F32-39E99DFF1E51}"/>
                </c:ext>
              </c:extLst>
            </c:dLbl>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dLblPos val="in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'3-5 Oct1 Child Count Subtotals'!$A$57:$A$58</c:f>
              <c:strCache>
                <c:ptCount val="2"/>
                <c:pt idx="0">
                  <c:v>Male</c:v>
                </c:pt>
                <c:pt idx="1">
                  <c:v>Female</c:v>
                </c:pt>
              </c:strCache>
            </c:strRef>
          </c:cat>
          <c:val>
            <c:numRef>
              <c:f>'3-5 Oct1 Child Count Subtotals'!$C$57:$C$58</c:f>
              <c:numCache>
                <c:formatCode>0%</c:formatCode>
                <c:ptCount val="2"/>
                <c:pt idx="0">
                  <c:v>0.68517679057116954</c:v>
                </c:pt>
                <c:pt idx="1">
                  <c:v>0.31482320942883046</c:v>
                </c:pt>
              </c:numCache>
            </c:numRef>
          </c:val>
          <c:extLst>
            <c:ext xmlns:c16="http://schemas.microsoft.com/office/drawing/2014/chart" uri="{C3380CC4-5D6E-409C-BE32-E72D297353CC}">
              <c16:uniqueId val="{00000000-70E7-4295-8F32-39E99DFF1E51}"/>
            </c:ext>
          </c:extLst>
        </c:ser>
        <c:dLbls>
          <c:dLblPos val="inEnd"/>
          <c:showLegendKey val="0"/>
          <c:showVal val="1"/>
          <c:showCatName val="0"/>
          <c:showSerName val="0"/>
          <c:showPercent val="0"/>
          <c:showBubbleSize val="0"/>
          <c:showLeaderLines val="1"/>
        </c:dLbls>
        <c:firstSliceAng val="0"/>
      </c:pieChart>
      <c:spPr>
        <a:noFill/>
        <a:ln>
          <a:noFill/>
        </a:ln>
        <a:effectLst/>
      </c:spPr>
    </c:plotArea>
    <c:legend>
      <c:legendPos val="r"/>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sz="1400" b="1" i="0" u="none" strike="noStrike" baseline="0">
                <a:solidFill>
                  <a:srgbClr val="002060"/>
                </a:solidFill>
                <a:effectLst/>
                <a:latin typeface="Arial" panose="020B0604020202020204" pitchFamily="34" charset="0"/>
                <a:cs typeface="Arial" panose="020B0604020202020204" pitchFamily="34" charset="0"/>
              </a:rPr>
              <a:t>Student Percent by Age and Disability Category </a:t>
            </a:r>
            <a:endParaRPr lang="en-US">
              <a:solidFill>
                <a:srgbClr val="002060"/>
              </a:solidFill>
              <a:latin typeface="Arial" panose="020B0604020202020204" pitchFamily="34" charset="0"/>
              <a:cs typeface="Arial" panose="020B0604020202020204" pitchFamily="34" charset="0"/>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autoTitleDeleted val="0"/>
    <c:plotArea>
      <c:layout/>
      <c:barChart>
        <c:barDir val="col"/>
        <c:grouping val="clustered"/>
        <c:varyColors val="0"/>
        <c:ser>
          <c:idx val="0"/>
          <c:order val="0"/>
          <c:tx>
            <c:v>3</c:v>
          </c:tx>
          <c:spPr>
            <a:solidFill>
              <a:schemeClr val="accent1"/>
            </a:solidFill>
            <a:ln>
              <a:noFill/>
            </a:ln>
            <a:effectLst/>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01-2EF4-4083-9D02-A8DB098B267C}"/>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'3-5 Disability by Data'!$A$26:$A$38</c15:sqref>
                  </c15:fullRef>
                </c:ext>
              </c:extLst>
              <c:f>('3-5 Disability by Data'!$A$28,'3-5 Disability by Data'!$A$30,'3-5 Disability by Data'!$A$36)</c:f>
              <c:strCache>
                <c:ptCount val="3"/>
                <c:pt idx="0">
                  <c:v>Developmental Delay</c:v>
                </c:pt>
                <c:pt idx="1">
                  <c:v>Hearing Impairment</c:v>
                </c:pt>
                <c:pt idx="2">
                  <c:v>Speech or Language Impairment</c:v>
                </c:pt>
              </c:strCache>
            </c:strRef>
          </c:cat>
          <c:val>
            <c:numRef>
              <c:extLst>
                <c:ext xmlns:c15="http://schemas.microsoft.com/office/drawing/2012/chart" uri="{02D57815-91ED-43cb-92C2-25804820EDAC}">
                  <c15:fullRef>
                    <c15:sqref>'3-5 Disability by Data'!$B$26:$B$38</c15:sqref>
                  </c15:fullRef>
                </c:ext>
              </c:extLst>
              <c:f>('3-5 Disability by Data'!$B$28,'3-5 Disability by Data'!$B$30,'3-5 Disability by Data'!$B$36)</c:f>
              <c:numCache>
                <c:formatCode>0%</c:formatCode>
                <c:ptCount val="3"/>
                <c:pt idx="0">
                  <c:v>0.39031942633637551</c:v>
                </c:pt>
                <c:pt idx="1">
                  <c:v>0</c:v>
                </c:pt>
                <c:pt idx="2">
                  <c:v>0.32323232323232326</c:v>
                </c:pt>
              </c:numCache>
            </c:numRef>
          </c:val>
          <c:extLst>
            <c:ext xmlns:c16="http://schemas.microsoft.com/office/drawing/2014/chart" uri="{C3380CC4-5D6E-409C-BE32-E72D297353CC}">
              <c16:uniqueId val="{00000000-43BD-4E1C-BB3E-F311BD8EFA1B}"/>
            </c:ext>
          </c:extLst>
        </c:ser>
        <c:ser>
          <c:idx val="1"/>
          <c:order val="1"/>
          <c:tx>
            <c:strRef>
              <c:f>'3-5 Disability by Data'!$C$25</c:f>
              <c:strCache>
                <c:ptCount val="1"/>
                <c:pt idx="0">
                  <c:v>4</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'3-5 Disability by Data'!$A$26:$A$38</c15:sqref>
                  </c15:fullRef>
                </c:ext>
              </c:extLst>
              <c:f>('3-5 Disability by Data'!$A$28,'3-5 Disability by Data'!$A$30,'3-5 Disability by Data'!$A$36)</c:f>
              <c:strCache>
                <c:ptCount val="3"/>
                <c:pt idx="0">
                  <c:v>Developmental Delay</c:v>
                </c:pt>
                <c:pt idx="1">
                  <c:v>Hearing Impairment</c:v>
                </c:pt>
                <c:pt idx="2">
                  <c:v>Speech or Language Impairment</c:v>
                </c:pt>
              </c:strCache>
            </c:strRef>
          </c:cat>
          <c:val>
            <c:numRef>
              <c:extLst>
                <c:ext xmlns:c15="http://schemas.microsoft.com/office/drawing/2012/chart" uri="{02D57815-91ED-43cb-92C2-25804820EDAC}">
                  <c15:fullRef>
                    <c15:sqref>'3-5 Disability by Data'!$C$26:$C$38</c15:sqref>
                  </c15:fullRef>
                </c:ext>
              </c:extLst>
              <c:f>('3-5 Disability by Data'!$C$28,'3-5 Disability by Data'!$C$30,'3-5 Disability by Data'!$C$36)</c:f>
              <c:numCache>
                <c:formatCode>0%</c:formatCode>
                <c:ptCount val="3"/>
                <c:pt idx="0">
                  <c:v>0.56013689700130376</c:v>
                </c:pt>
                <c:pt idx="1">
                  <c:v>0.51260504201680668</c:v>
                </c:pt>
                <c:pt idx="2">
                  <c:v>0.62141414141414142</c:v>
                </c:pt>
              </c:numCache>
            </c:numRef>
          </c:val>
          <c:extLst>
            <c:ext xmlns:c15="http://schemas.microsoft.com/office/drawing/2012/chart" uri="{02D57815-91ED-43cb-92C2-25804820EDAC}">
              <c15:categoryFilterExceptions>
                <c15:categoryFilterException>
                  <c15:sqref>'3-5 Disability by Data'!$C$38</c15:sqref>
                  <c15:dLbl>
                    <c:idx val="2"/>
                    <c:delete val="1"/>
                    <c:extLst>
                      <c:ext uri="{CE6537A1-D6FC-4f65-9D91-7224C49458BB}"/>
                      <c:ext xmlns:c16="http://schemas.microsoft.com/office/drawing/2014/chart" uri="{C3380CC4-5D6E-409C-BE32-E72D297353CC}">
                        <c16:uniqueId val="{00000000-845E-49E2-8D31-706ECEFFEA8F}"/>
                      </c:ext>
                    </c:extLst>
                  </c15:dLbl>
                </c15:categoryFilterException>
              </c15:categoryFilterExceptions>
            </c:ext>
            <c:ext xmlns:c16="http://schemas.microsoft.com/office/drawing/2014/chart" uri="{C3380CC4-5D6E-409C-BE32-E72D297353CC}">
              <c16:uniqueId val="{00000001-43BD-4E1C-BB3E-F311BD8EFA1B}"/>
            </c:ext>
          </c:extLst>
        </c:ser>
        <c:ser>
          <c:idx val="2"/>
          <c:order val="2"/>
          <c:tx>
            <c:strRef>
              <c:f>'3-5 Disability by Data'!$D$25</c:f>
              <c:strCache>
                <c:ptCount val="1"/>
                <c:pt idx="0">
                  <c:v>5 In Preschool</c:v>
                </c:pt>
              </c:strCache>
            </c:strRef>
          </c:tx>
          <c:spPr>
            <a:solidFill>
              <a:schemeClr val="accent3"/>
            </a:solidFill>
            <a:ln>
              <a:noFill/>
            </a:ln>
            <a:effectLst/>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00-2EF4-4083-9D02-A8DB098B267C}"/>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'3-5 Disability by Data'!$A$26:$A$38</c15:sqref>
                  </c15:fullRef>
                </c:ext>
              </c:extLst>
              <c:f>('3-5 Disability by Data'!$A$28,'3-5 Disability by Data'!$A$30,'3-5 Disability by Data'!$A$36)</c:f>
              <c:strCache>
                <c:ptCount val="3"/>
                <c:pt idx="0">
                  <c:v>Developmental Delay</c:v>
                </c:pt>
                <c:pt idx="1">
                  <c:v>Hearing Impairment</c:v>
                </c:pt>
                <c:pt idx="2">
                  <c:v>Speech or Language Impairment</c:v>
                </c:pt>
              </c:strCache>
            </c:strRef>
          </c:cat>
          <c:val>
            <c:numRef>
              <c:extLst>
                <c:ext xmlns:c15="http://schemas.microsoft.com/office/drawing/2012/chart" uri="{02D57815-91ED-43cb-92C2-25804820EDAC}">
                  <c15:fullRef>
                    <c15:sqref>'3-5 Disability by Data'!$D$26:$D$38</c15:sqref>
                  </c15:fullRef>
                </c:ext>
              </c:extLst>
              <c:f>('3-5 Disability by Data'!$D$28,'3-5 Disability by Data'!$D$30,'3-5 Disability by Data'!$D$36)</c:f>
              <c:numCache>
                <c:formatCode>0%</c:formatCode>
                <c:ptCount val="3"/>
                <c:pt idx="0">
                  <c:v>4.9543676662320728E-2</c:v>
                </c:pt>
                <c:pt idx="1">
                  <c:v>0</c:v>
                </c:pt>
                <c:pt idx="2">
                  <c:v>5.5353535353535356E-2</c:v>
                </c:pt>
              </c:numCache>
            </c:numRef>
          </c:val>
          <c:extLst>
            <c:ext xmlns:c15="http://schemas.microsoft.com/office/drawing/2012/chart" uri="{02D57815-91ED-43cb-92C2-25804820EDAC}">
              <c15:categoryFilterExceptions>
                <c15:categoryFilterException>
                  <c15:sqref>'3-5 Disability by Data'!$D$38</c15:sqref>
                  <c15:dLbl>
                    <c:idx val="2"/>
                    <c:delete val="1"/>
                    <c:extLst>
                      <c:ext uri="{CE6537A1-D6FC-4f65-9D91-7224C49458BB}"/>
                      <c:ext xmlns:c16="http://schemas.microsoft.com/office/drawing/2014/chart" uri="{C3380CC4-5D6E-409C-BE32-E72D297353CC}">
                        <c16:uniqueId val="{00000001-845E-49E2-8D31-706ECEFFEA8F}"/>
                      </c:ext>
                    </c:extLst>
                  </c15:dLbl>
                </c15:categoryFilterException>
              </c15:categoryFilterExceptions>
            </c:ext>
            <c:ext xmlns:c16="http://schemas.microsoft.com/office/drawing/2014/chart" uri="{C3380CC4-5D6E-409C-BE32-E72D297353CC}">
              <c16:uniqueId val="{00000002-43BD-4E1C-BB3E-F311BD8EFA1B}"/>
            </c:ext>
          </c:extLst>
        </c:ser>
        <c:dLbls>
          <c:dLblPos val="outEnd"/>
          <c:showLegendKey val="0"/>
          <c:showVal val="1"/>
          <c:showCatName val="0"/>
          <c:showSerName val="0"/>
          <c:showPercent val="0"/>
          <c:showBubbleSize val="0"/>
        </c:dLbls>
        <c:gapWidth val="182"/>
        <c:axId val="141883296"/>
        <c:axId val="141882464"/>
        <c:extLst>
          <c:ext xmlns:c15="http://schemas.microsoft.com/office/drawing/2012/chart" uri="{02D57815-91ED-43cb-92C2-25804820EDAC}">
            <c15:filteredBarSeries>
              <c15:ser>
                <c:idx val="3"/>
                <c:order val="3"/>
                <c:tx>
                  <c:strRef>
                    <c:extLst>
                      <c:ext uri="{02D57815-91ED-43cb-92C2-25804820EDAC}">
                        <c15:formulaRef>
                          <c15:sqref>'3-5 Disability by Data'!$E$25</c15:sqref>
                        </c15:formulaRef>
                      </c:ext>
                    </c:extLst>
                    <c:strCache>
                      <c:ptCount val="1"/>
                      <c:pt idx="0">
                        <c:v>Calculated Total</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uri="{02D57815-91ED-43cb-92C2-25804820EDAC}">
                        <c15:fullRef>
                          <c15:sqref>'3-5 Disability by Data'!$A$26:$A$38</c15:sqref>
                        </c15:fullRef>
                        <c15:formulaRef>
                          <c15:sqref>('3-5 Disability by Data'!$A$28,'3-5 Disability by Data'!$A$30,'3-5 Disability by Data'!$A$36)</c15:sqref>
                        </c15:formulaRef>
                      </c:ext>
                    </c:extLst>
                    <c:strCache>
                      <c:ptCount val="3"/>
                      <c:pt idx="0">
                        <c:v>Developmental Delay</c:v>
                      </c:pt>
                      <c:pt idx="1">
                        <c:v>Hearing Impairment</c:v>
                      </c:pt>
                      <c:pt idx="2">
                        <c:v>Speech or Language Impairment</c:v>
                      </c:pt>
                    </c:strCache>
                  </c:strRef>
                </c:cat>
                <c:val>
                  <c:numRef>
                    <c:extLst>
                      <c:ext uri="{02D57815-91ED-43cb-92C2-25804820EDAC}">
                        <c15:fullRef>
                          <c15:sqref>'3-5 Disability by Data'!$E$26:$E$38</c15:sqref>
                        </c15:fullRef>
                        <c15:formulaRef>
                          <c15:sqref>('3-5 Disability by Data'!$E$28,'3-5 Disability by Data'!$E$30,'3-5 Disability by Data'!$E$36)</c15:sqref>
                        </c15:formulaRef>
                      </c:ext>
                    </c:extLst>
                    <c:numCache>
                      <c:formatCode>0%</c:formatCode>
                      <c:ptCount val="3"/>
                      <c:pt idx="0">
                        <c:v>0.69537624660018127</c:v>
                      </c:pt>
                      <c:pt idx="1">
                        <c:v>1.3485947416137806E-2</c:v>
                      </c:pt>
                      <c:pt idx="2">
                        <c:v>0.2804850407978241</c:v>
                      </c:pt>
                    </c:numCache>
                  </c:numRef>
                </c:val>
                <c:extLst>
                  <c:ext xmlns:c16="http://schemas.microsoft.com/office/drawing/2014/chart" uri="{C3380CC4-5D6E-409C-BE32-E72D297353CC}">
                    <c16:uniqueId val="{00000000-F7CD-44BD-9FA0-3C0451E25936}"/>
                  </c:ext>
                </c:extLst>
              </c15:ser>
            </c15:filteredBarSeries>
          </c:ext>
        </c:extLst>
      </c:barChart>
      <c:catAx>
        <c:axId val="1418832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41882464"/>
        <c:crosses val="autoZero"/>
        <c:auto val="1"/>
        <c:lblAlgn val="ctr"/>
        <c:lblOffset val="100"/>
        <c:noMultiLvlLbl val="0"/>
      </c:catAx>
      <c:valAx>
        <c:axId val="14188246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4188329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5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sz="1450" b="1">
                <a:solidFill>
                  <a:srgbClr val="012169"/>
                </a:solidFill>
                <a:latin typeface="Arial" panose="020B0604020202020204" pitchFamily="34" charset="0"/>
                <a:cs typeface="Arial" panose="020B0604020202020204" pitchFamily="34" charset="0"/>
              </a:rPr>
              <a:t>Student Percent by Race/Ethnicity </a:t>
            </a:r>
            <a:r>
              <a:rPr lang="en-US" sz="1450" b="1" baseline="0">
                <a:solidFill>
                  <a:srgbClr val="012169"/>
                </a:solidFill>
                <a:latin typeface="Arial" panose="020B0604020202020204" pitchFamily="34" charset="0"/>
                <a:cs typeface="Arial" panose="020B0604020202020204" pitchFamily="34" charset="0"/>
              </a:rPr>
              <a:t>and Disability Category </a:t>
            </a:r>
            <a:endParaRPr lang="en-US" sz="1450" b="1">
              <a:solidFill>
                <a:srgbClr val="012169"/>
              </a:solidFill>
              <a:latin typeface="Arial" panose="020B0604020202020204" pitchFamily="34" charset="0"/>
              <a:cs typeface="Arial" panose="020B0604020202020204" pitchFamily="34" charset="0"/>
            </a:endParaRPr>
          </a:p>
        </c:rich>
      </c:tx>
      <c:overlay val="0"/>
      <c:spPr>
        <a:noFill/>
        <a:ln>
          <a:noFill/>
        </a:ln>
        <a:effectLst/>
      </c:spPr>
      <c:txPr>
        <a:bodyPr rot="0" spcFirstLastPara="1" vertOverflow="ellipsis" vert="horz" wrap="square" anchor="ctr" anchorCtr="1"/>
        <a:lstStyle/>
        <a:p>
          <a:pPr>
            <a:defRPr sz="145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autoTitleDeleted val="0"/>
    <c:plotArea>
      <c:layout/>
      <c:barChart>
        <c:barDir val="bar"/>
        <c:grouping val="clustered"/>
        <c:varyColors val="0"/>
        <c:ser>
          <c:idx val="0"/>
          <c:order val="0"/>
          <c:tx>
            <c:strRef>
              <c:f>'3-5 Disability by Data'!$B$59</c:f>
              <c:strCache>
                <c:ptCount val="1"/>
                <c:pt idx="0">
                  <c:v>American Indian or Alaska Native</c:v>
                </c:pt>
              </c:strCache>
            </c:strRef>
          </c:tx>
          <c:spPr>
            <a:solidFill>
              <a:schemeClr val="accent1"/>
            </a:solidFill>
            <a:ln>
              <a:noFill/>
            </a:ln>
            <a:effectLst/>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00-329B-4297-8DD1-ED804528E542}"/>
                </c:ext>
              </c:extLst>
            </c:dLbl>
            <c:dLbl>
              <c:idx val="3"/>
              <c:delete val="1"/>
              <c:extLst>
                <c:ext xmlns:c15="http://schemas.microsoft.com/office/drawing/2012/chart" uri="{CE6537A1-D6FC-4f65-9D91-7224C49458BB}"/>
                <c:ext xmlns:c16="http://schemas.microsoft.com/office/drawing/2014/chart" uri="{C3380CC4-5D6E-409C-BE32-E72D297353CC}">
                  <c16:uniqueId val="{00000006-329B-4297-8DD1-ED804528E542}"/>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'3-5 Disability by Data'!$A$60:$A$72</c15:sqref>
                  </c15:fullRef>
                </c:ext>
              </c:extLst>
              <c:f>('3-5 Disability by Data'!$A$62,'3-5 Disability by Data'!$A$64,'3-5 Disability by Data'!$A$70,'3-5 Disability by Data'!$A$72)</c:f>
              <c:strCache>
                <c:ptCount val="4"/>
                <c:pt idx="0">
                  <c:v>Developmental Delay</c:v>
                </c:pt>
                <c:pt idx="1">
                  <c:v>Hearing Impairment</c:v>
                </c:pt>
                <c:pt idx="2">
                  <c:v>Specific Learning Disability</c:v>
                </c:pt>
                <c:pt idx="3">
                  <c:v>Visual Impairment</c:v>
                </c:pt>
              </c:strCache>
            </c:strRef>
          </c:cat>
          <c:val>
            <c:numRef>
              <c:extLst>
                <c:ext xmlns:c15="http://schemas.microsoft.com/office/drawing/2012/chart" uri="{02D57815-91ED-43cb-92C2-25804820EDAC}">
                  <c15:fullRef>
                    <c15:sqref>'3-5 Disability by Data'!$B$60:$B$72</c15:sqref>
                  </c15:fullRef>
                </c:ext>
              </c:extLst>
              <c:f>('3-5 Disability by Data'!$B$62,'3-5 Disability by Data'!$B$64,'3-5 Disability by Data'!$B$70,'3-5 Disability by Data'!$B$72)</c:f>
              <c:numCache>
                <c:formatCode>0%</c:formatCode>
                <c:ptCount val="4"/>
                <c:pt idx="0">
                  <c:v>0.62056737588652477</c:v>
                </c:pt>
                <c:pt idx="1">
                  <c:v>0</c:v>
                </c:pt>
                <c:pt idx="2">
                  <c:v>0.34397163120567376</c:v>
                </c:pt>
                <c:pt idx="3">
                  <c:v>0</c:v>
                </c:pt>
              </c:numCache>
            </c:numRef>
          </c:val>
          <c:extLst>
            <c:ext xmlns:c16="http://schemas.microsoft.com/office/drawing/2014/chart" uri="{C3380CC4-5D6E-409C-BE32-E72D297353CC}">
              <c16:uniqueId val="{00000000-4255-40A2-A9D4-0642C443A964}"/>
            </c:ext>
          </c:extLst>
        </c:ser>
        <c:ser>
          <c:idx val="1"/>
          <c:order val="1"/>
          <c:tx>
            <c:strRef>
              <c:f>'3-5 Disability by Data'!$C$59</c:f>
              <c:strCache>
                <c:ptCount val="1"/>
                <c:pt idx="0">
                  <c:v>Asian</c:v>
                </c:pt>
              </c:strCache>
            </c:strRef>
          </c:tx>
          <c:spPr>
            <a:solidFill>
              <a:schemeClr val="accent2"/>
            </a:solidFill>
            <a:ln>
              <a:noFill/>
            </a:ln>
            <a:effectLst/>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01-329B-4297-8DD1-ED804528E542}"/>
                </c:ext>
              </c:extLst>
            </c:dLbl>
            <c:dLbl>
              <c:idx val="2"/>
              <c:delete val="1"/>
              <c:extLst>
                <c:ext xmlns:c15="http://schemas.microsoft.com/office/drawing/2012/chart" uri="{CE6537A1-D6FC-4f65-9D91-7224C49458BB}"/>
                <c:ext xmlns:c16="http://schemas.microsoft.com/office/drawing/2014/chart" uri="{C3380CC4-5D6E-409C-BE32-E72D297353CC}">
                  <c16:uniqueId val="{00000005-329B-4297-8DD1-ED804528E542}"/>
                </c:ext>
              </c:extLst>
            </c:dLbl>
            <c:dLbl>
              <c:idx val="3"/>
              <c:delete val="1"/>
              <c:extLst>
                <c:ext xmlns:c15="http://schemas.microsoft.com/office/drawing/2012/chart" uri="{CE6537A1-D6FC-4f65-9D91-7224C49458BB}"/>
                <c:ext xmlns:c16="http://schemas.microsoft.com/office/drawing/2014/chart" uri="{C3380CC4-5D6E-409C-BE32-E72D297353CC}">
                  <c16:uniqueId val="{00000007-329B-4297-8DD1-ED804528E542}"/>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'3-5 Disability by Data'!$A$60:$A$72</c15:sqref>
                  </c15:fullRef>
                </c:ext>
              </c:extLst>
              <c:f>('3-5 Disability by Data'!$A$62,'3-5 Disability by Data'!$A$64,'3-5 Disability by Data'!$A$70,'3-5 Disability by Data'!$A$72)</c:f>
              <c:strCache>
                <c:ptCount val="4"/>
                <c:pt idx="0">
                  <c:v>Developmental Delay</c:v>
                </c:pt>
                <c:pt idx="1">
                  <c:v>Hearing Impairment</c:v>
                </c:pt>
                <c:pt idx="2">
                  <c:v>Specific Learning Disability</c:v>
                </c:pt>
                <c:pt idx="3">
                  <c:v>Visual Impairment</c:v>
                </c:pt>
              </c:strCache>
            </c:strRef>
          </c:cat>
          <c:val>
            <c:numRef>
              <c:extLst>
                <c:ext xmlns:c15="http://schemas.microsoft.com/office/drawing/2012/chart" uri="{02D57815-91ED-43cb-92C2-25804820EDAC}">
                  <c15:fullRef>
                    <c15:sqref>'3-5 Disability by Data'!$C$60:$C$72</c15:sqref>
                  </c15:fullRef>
                </c:ext>
              </c:extLst>
              <c:f>('3-5 Disability by Data'!$C$62,'3-5 Disability by Data'!$C$64,'3-5 Disability by Data'!$C$70,'3-5 Disability by Data'!$C$72)</c:f>
              <c:numCache>
                <c:formatCode>0%</c:formatCode>
                <c:ptCount val="4"/>
                <c:pt idx="0">
                  <c:v>0.76886792452830188</c:v>
                </c:pt>
                <c:pt idx="1">
                  <c:v>0</c:v>
                </c:pt>
                <c:pt idx="2">
                  <c:v>0</c:v>
                </c:pt>
                <c:pt idx="3">
                  <c:v>0</c:v>
                </c:pt>
              </c:numCache>
            </c:numRef>
          </c:val>
          <c:extLst>
            <c:ext xmlns:c16="http://schemas.microsoft.com/office/drawing/2014/chart" uri="{C3380CC4-5D6E-409C-BE32-E72D297353CC}">
              <c16:uniqueId val="{00000001-4255-40A2-A9D4-0642C443A964}"/>
            </c:ext>
          </c:extLst>
        </c:ser>
        <c:ser>
          <c:idx val="2"/>
          <c:order val="2"/>
          <c:tx>
            <c:strRef>
              <c:f>'3-5 Disability by Data'!$D$59</c:f>
              <c:strCache>
                <c:ptCount val="1"/>
                <c:pt idx="0">
                  <c:v>Black or African American</c:v>
                </c:pt>
              </c:strCache>
            </c:strRef>
          </c:tx>
          <c:spPr>
            <a:solidFill>
              <a:schemeClr val="accent3"/>
            </a:solidFill>
            <a:ln>
              <a:noFill/>
            </a:ln>
            <a:effectLst/>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02-329B-4297-8DD1-ED804528E542}"/>
                </c:ext>
              </c:extLst>
            </c:dLbl>
            <c:dLbl>
              <c:idx val="3"/>
              <c:delete val="1"/>
              <c:extLst>
                <c:ext xmlns:c15="http://schemas.microsoft.com/office/drawing/2012/chart" uri="{CE6537A1-D6FC-4f65-9D91-7224C49458BB}"/>
                <c:ext xmlns:c16="http://schemas.microsoft.com/office/drawing/2014/chart" uri="{C3380CC4-5D6E-409C-BE32-E72D297353CC}">
                  <c16:uniqueId val="{00000008-329B-4297-8DD1-ED804528E542}"/>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'3-5 Disability by Data'!$A$60:$A$72</c15:sqref>
                  </c15:fullRef>
                </c:ext>
              </c:extLst>
              <c:f>('3-5 Disability by Data'!$A$62,'3-5 Disability by Data'!$A$64,'3-5 Disability by Data'!$A$70,'3-5 Disability by Data'!$A$72)</c:f>
              <c:strCache>
                <c:ptCount val="4"/>
                <c:pt idx="0">
                  <c:v>Developmental Delay</c:v>
                </c:pt>
                <c:pt idx="1">
                  <c:v>Hearing Impairment</c:v>
                </c:pt>
                <c:pt idx="2">
                  <c:v>Specific Learning Disability</c:v>
                </c:pt>
                <c:pt idx="3">
                  <c:v>Visual Impairment</c:v>
                </c:pt>
              </c:strCache>
            </c:strRef>
          </c:cat>
          <c:val>
            <c:numRef>
              <c:extLst>
                <c:ext xmlns:c15="http://schemas.microsoft.com/office/drawing/2012/chart" uri="{02D57815-91ED-43cb-92C2-25804820EDAC}">
                  <c15:fullRef>
                    <c15:sqref>'3-5 Disability by Data'!$D$60:$D$72</c15:sqref>
                  </c15:fullRef>
                </c:ext>
              </c:extLst>
              <c:f>('3-5 Disability by Data'!$D$62,'3-5 Disability by Data'!$D$64,'3-5 Disability by Data'!$D$70,'3-5 Disability by Data'!$D$72)</c:f>
              <c:numCache>
                <c:formatCode>0%</c:formatCode>
                <c:ptCount val="4"/>
                <c:pt idx="0">
                  <c:v>0.78997613365155128</c:v>
                </c:pt>
                <c:pt idx="1">
                  <c:v>0</c:v>
                </c:pt>
                <c:pt idx="2">
                  <c:v>0.1766109785202864</c:v>
                </c:pt>
                <c:pt idx="3">
                  <c:v>0</c:v>
                </c:pt>
              </c:numCache>
            </c:numRef>
          </c:val>
          <c:extLst>
            <c:ext xmlns:c16="http://schemas.microsoft.com/office/drawing/2014/chart" uri="{C3380CC4-5D6E-409C-BE32-E72D297353CC}">
              <c16:uniqueId val="{00000002-4255-40A2-A9D4-0642C443A964}"/>
            </c:ext>
          </c:extLst>
        </c:ser>
        <c:ser>
          <c:idx val="3"/>
          <c:order val="3"/>
          <c:tx>
            <c:strRef>
              <c:f>'3-5 Disability by Data'!$E$59</c:f>
              <c:strCache>
                <c:ptCount val="1"/>
                <c:pt idx="0">
                  <c:v>Hispanic/
Latino</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'3-5 Disability by Data'!$A$60:$A$72</c15:sqref>
                  </c15:fullRef>
                </c:ext>
              </c:extLst>
              <c:f>('3-5 Disability by Data'!$A$62,'3-5 Disability by Data'!$A$64,'3-5 Disability by Data'!$A$70,'3-5 Disability by Data'!$A$72)</c:f>
              <c:strCache>
                <c:ptCount val="4"/>
                <c:pt idx="0">
                  <c:v>Developmental Delay</c:v>
                </c:pt>
                <c:pt idx="1">
                  <c:v>Hearing Impairment</c:v>
                </c:pt>
                <c:pt idx="2">
                  <c:v>Specific Learning Disability</c:v>
                </c:pt>
                <c:pt idx="3">
                  <c:v>Visual Impairment</c:v>
                </c:pt>
              </c:strCache>
            </c:strRef>
          </c:cat>
          <c:val>
            <c:numRef>
              <c:extLst>
                <c:ext xmlns:c15="http://schemas.microsoft.com/office/drawing/2012/chart" uri="{02D57815-91ED-43cb-92C2-25804820EDAC}">
                  <c15:fullRef>
                    <c15:sqref>'3-5 Disability by Data'!$E$60:$E$72</c15:sqref>
                  </c15:fullRef>
                </c:ext>
              </c:extLst>
              <c:f>('3-5 Disability by Data'!$E$62,'3-5 Disability by Data'!$E$64,'3-5 Disability by Data'!$E$70,'3-5 Disability by Data'!$E$72)</c:f>
              <c:numCache>
                <c:formatCode>0%</c:formatCode>
                <c:ptCount val="4"/>
                <c:pt idx="0">
                  <c:v>0.71467526028755579</c:v>
                </c:pt>
                <c:pt idx="1">
                  <c:v>1.5369360436291522E-2</c:v>
                </c:pt>
                <c:pt idx="2">
                  <c:v>0.26028755577590479</c:v>
                </c:pt>
                <c:pt idx="3">
                  <c:v>8.4283589489340602E-3</c:v>
                </c:pt>
              </c:numCache>
            </c:numRef>
          </c:val>
          <c:extLst>
            <c:ext xmlns:c16="http://schemas.microsoft.com/office/drawing/2014/chart" uri="{C3380CC4-5D6E-409C-BE32-E72D297353CC}">
              <c16:uniqueId val="{00000003-4255-40A2-A9D4-0642C443A964}"/>
            </c:ext>
          </c:extLst>
        </c:ser>
        <c:ser>
          <c:idx val="4"/>
          <c:order val="4"/>
          <c:tx>
            <c:strRef>
              <c:f>'3-5 Disability by Data'!$F$59</c:f>
              <c:strCache>
                <c:ptCount val="1"/>
                <c:pt idx="0">
                  <c:v>Native Hawaiian or Other Pacific Islander</c:v>
                </c:pt>
              </c:strCache>
            </c:strRef>
          </c:tx>
          <c:spPr>
            <a:solidFill>
              <a:schemeClr val="accent5"/>
            </a:solidFill>
            <a:ln>
              <a:noFill/>
            </a:ln>
            <a:effectLst/>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03-329B-4297-8DD1-ED804528E542}"/>
                </c:ext>
              </c:extLst>
            </c:dLbl>
            <c:dLbl>
              <c:idx val="2"/>
              <c:delete val="1"/>
              <c:extLst>
                <c:ext xmlns:c15="http://schemas.microsoft.com/office/drawing/2012/chart" uri="{CE6537A1-D6FC-4f65-9D91-7224C49458BB}"/>
                <c:ext xmlns:c16="http://schemas.microsoft.com/office/drawing/2014/chart" uri="{C3380CC4-5D6E-409C-BE32-E72D297353CC}">
                  <c16:uniqueId val="{0000000B-329B-4297-8DD1-ED804528E542}"/>
                </c:ext>
              </c:extLst>
            </c:dLbl>
            <c:dLbl>
              <c:idx val="3"/>
              <c:delete val="1"/>
              <c:extLst>
                <c:ext xmlns:c15="http://schemas.microsoft.com/office/drawing/2012/chart" uri="{CE6537A1-D6FC-4f65-9D91-7224C49458BB}"/>
                <c:ext xmlns:c16="http://schemas.microsoft.com/office/drawing/2014/chart" uri="{C3380CC4-5D6E-409C-BE32-E72D297353CC}">
                  <c16:uniqueId val="{00000009-329B-4297-8DD1-ED804528E542}"/>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'3-5 Disability by Data'!$A$60:$A$72</c15:sqref>
                  </c15:fullRef>
                </c:ext>
              </c:extLst>
              <c:f>('3-5 Disability by Data'!$A$62,'3-5 Disability by Data'!$A$64,'3-5 Disability by Data'!$A$70,'3-5 Disability by Data'!$A$72)</c:f>
              <c:strCache>
                <c:ptCount val="4"/>
                <c:pt idx="0">
                  <c:v>Developmental Delay</c:v>
                </c:pt>
                <c:pt idx="1">
                  <c:v>Hearing Impairment</c:v>
                </c:pt>
                <c:pt idx="2">
                  <c:v>Specific Learning Disability</c:v>
                </c:pt>
                <c:pt idx="3">
                  <c:v>Visual Impairment</c:v>
                </c:pt>
              </c:strCache>
            </c:strRef>
          </c:cat>
          <c:val>
            <c:numRef>
              <c:extLst>
                <c:ext xmlns:c15="http://schemas.microsoft.com/office/drawing/2012/chart" uri="{02D57815-91ED-43cb-92C2-25804820EDAC}">
                  <c15:fullRef>
                    <c15:sqref>'3-5 Disability by Data'!$F$60:$F$72</c15:sqref>
                  </c15:fullRef>
                </c:ext>
              </c:extLst>
              <c:f>('3-5 Disability by Data'!$F$62,'3-5 Disability by Data'!$F$64,'3-5 Disability by Data'!$F$70,'3-5 Disability by Data'!$F$72)</c:f>
              <c:numCache>
                <c:formatCode>0%</c:formatCode>
                <c:ptCount val="4"/>
                <c:pt idx="0">
                  <c:v>0.66666666666666663</c:v>
                </c:pt>
                <c:pt idx="1">
                  <c:v>0</c:v>
                </c:pt>
                <c:pt idx="2">
                  <c:v>0</c:v>
                </c:pt>
                <c:pt idx="3">
                  <c:v>0</c:v>
                </c:pt>
              </c:numCache>
            </c:numRef>
          </c:val>
          <c:extLst>
            <c:ext xmlns:c16="http://schemas.microsoft.com/office/drawing/2014/chart" uri="{C3380CC4-5D6E-409C-BE32-E72D297353CC}">
              <c16:uniqueId val="{00000004-4255-40A2-A9D4-0642C443A964}"/>
            </c:ext>
          </c:extLst>
        </c:ser>
        <c:ser>
          <c:idx val="5"/>
          <c:order val="5"/>
          <c:tx>
            <c:strRef>
              <c:f>'3-5 Disability by Data'!$G$59</c:f>
              <c:strCache>
                <c:ptCount val="1"/>
                <c:pt idx="0">
                  <c:v>Two or more races</c:v>
                </c:pt>
              </c:strCache>
            </c:strRef>
          </c:tx>
          <c:spPr>
            <a:solidFill>
              <a:schemeClr val="accent6"/>
            </a:solidFill>
            <a:ln>
              <a:noFill/>
            </a:ln>
            <a:effectLst/>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04-329B-4297-8DD1-ED804528E542}"/>
                </c:ext>
              </c:extLst>
            </c:dLbl>
            <c:dLbl>
              <c:idx val="3"/>
              <c:delete val="1"/>
              <c:extLst>
                <c:ext xmlns:c15="http://schemas.microsoft.com/office/drawing/2012/chart" uri="{CE6537A1-D6FC-4f65-9D91-7224C49458BB}"/>
                <c:ext xmlns:c16="http://schemas.microsoft.com/office/drawing/2014/chart" uri="{C3380CC4-5D6E-409C-BE32-E72D297353CC}">
                  <c16:uniqueId val="{0000000A-329B-4297-8DD1-ED804528E542}"/>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'3-5 Disability by Data'!$A$60:$A$72</c15:sqref>
                  </c15:fullRef>
                </c:ext>
              </c:extLst>
              <c:f>('3-5 Disability by Data'!$A$62,'3-5 Disability by Data'!$A$64,'3-5 Disability by Data'!$A$70,'3-5 Disability by Data'!$A$72)</c:f>
              <c:strCache>
                <c:ptCount val="4"/>
                <c:pt idx="0">
                  <c:v>Developmental Delay</c:v>
                </c:pt>
                <c:pt idx="1">
                  <c:v>Hearing Impairment</c:v>
                </c:pt>
                <c:pt idx="2">
                  <c:v>Specific Learning Disability</c:v>
                </c:pt>
                <c:pt idx="3">
                  <c:v>Visual Impairment</c:v>
                </c:pt>
              </c:strCache>
            </c:strRef>
          </c:cat>
          <c:val>
            <c:numRef>
              <c:extLst>
                <c:ext xmlns:c15="http://schemas.microsoft.com/office/drawing/2012/chart" uri="{02D57815-91ED-43cb-92C2-25804820EDAC}">
                  <c15:fullRef>
                    <c15:sqref>'3-5 Disability by Data'!$G$60:$G$72</c15:sqref>
                  </c15:fullRef>
                </c:ext>
              </c:extLst>
              <c:f>('3-5 Disability by Data'!$G$62,'3-5 Disability by Data'!$G$64,'3-5 Disability by Data'!$G$70,'3-5 Disability by Data'!$G$72)</c:f>
              <c:numCache>
                <c:formatCode>0%</c:formatCode>
                <c:ptCount val="4"/>
                <c:pt idx="0">
                  <c:v>0.72180451127819545</c:v>
                </c:pt>
                <c:pt idx="1">
                  <c:v>0</c:v>
                </c:pt>
                <c:pt idx="2">
                  <c:v>0.26315789473684209</c:v>
                </c:pt>
                <c:pt idx="3">
                  <c:v>0</c:v>
                </c:pt>
              </c:numCache>
            </c:numRef>
          </c:val>
          <c:extLst>
            <c:ext xmlns:c16="http://schemas.microsoft.com/office/drawing/2014/chart" uri="{C3380CC4-5D6E-409C-BE32-E72D297353CC}">
              <c16:uniqueId val="{00000005-4255-40A2-A9D4-0642C443A964}"/>
            </c:ext>
          </c:extLst>
        </c:ser>
        <c:ser>
          <c:idx val="6"/>
          <c:order val="6"/>
          <c:tx>
            <c:strRef>
              <c:f>'3-5 Disability by Data'!$H$59</c:f>
              <c:strCache>
                <c:ptCount val="1"/>
                <c:pt idx="0">
                  <c:v>White</c:v>
                </c:pt>
              </c:strCache>
            </c:strRef>
          </c:tx>
          <c:spPr>
            <a:solidFill>
              <a:schemeClr val="accent1">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'3-5 Disability by Data'!$A$60:$A$72</c15:sqref>
                  </c15:fullRef>
                </c:ext>
              </c:extLst>
              <c:f>('3-5 Disability by Data'!$A$62,'3-5 Disability by Data'!$A$64,'3-5 Disability by Data'!$A$70,'3-5 Disability by Data'!$A$72)</c:f>
              <c:strCache>
                <c:ptCount val="4"/>
                <c:pt idx="0">
                  <c:v>Developmental Delay</c:v>
                </c:pt>
                <c:pt idx="1">
                  <c:v>Hearing Impairment</c:v>
                </c:pt>
                <c:pt idx="2">
                  <c:v>Specific Learning Disability</c:v>
                </c:pt>
                <c:pt idx="3">
                  <c:v>Visual Impairment</c:v>
                </c:pt>
              </c:strCache>
            </c:strRef>
          </c:cat>
          <c:val>
            <c:numRef>
              <c:extLst>
                <c:ext xmlns:c15="http://schemas.microsoft.com/office/drawing/2012/chart" uri="{02D57815-91ED-43cb-92C2-25804820EDAC}">
                  <c15:fullRef>
                    <c15:sqref>'3-5 Disability by Data'!$H$60:$H$72</c15:sqref>
                  </c15:fullRef>
                </c:ext>
              </c:extLst>
              <c:f>('3-5 Disability by Data'!$H$62,'3-5 Disability by Data'!$H$64,'3-5 Disability by Data'!$H$70,'3-5 Disability by Data'!$H$72)</c:f>
              <c:numCache>
                <c:formatCode>0%</c:formatCode>
                <c:ptCount val="4"/>
                <c:pt idx="0">
                  <c:v>0.66009852216748766</c:v>
                </c:pt>
                <c:pt idx="1">
                  <c:v>1.1011301072153E-2</c:v>
                </c:pt>
                <c:pt idx="2">
                  <c:v>0.31787887568820633</c:v>
                </c:pt>
                <c:pt idx="3">
                  <c:v>1.0141987829614604E-2</c:v>
                </c:pt>
              </c:numCache>
            </c:numRef>
          </c:val>
          <c:extLst>
            <c:ext xmlns:c16="http://schemas.microsoft.com/office/drawing/2014/chart" uri="{C3380CC4-5D6E-409C-BE32-E72D297353CC}">
              <c16:uniqueId val="{00000006-4255-40A2-A9D4-0642C443A964}"/>
            </c:ext>
          </c:extLst>
        </c:ser>
        <c:dLbls>
          <c:dLblPos val="outEnd"/>
          <c:showLegendKey val="0"/>
          <c:showVal val="1"/>
          <c:showCatName val="0"/>
          <c:showSerName val="0"/>
          <c:showPercent val="0"/>
          <c:showBubbleSize val="0"/>
        </c:dLbls>
        <c:gapWidth val="150"/>
        <c:axId val="1445202911"/>
        <c:axId val="1445201247"/>
        <c:extLst>
          <c:ext xmlns:c15="http://schemas.microsoft.com/office/drawing/2012/chart" uri="{02D57815-91ED-43cb-92C2-25804820EDAC}">
            <c15:filteredBarSeries>
              <c15:ser>
                <c:idx val="7"/>
                <c:order val="7"/>
                <c:tx>
                  <c:strRef>
                    <c:extLst>
                      <c:ext uri="{02D57815-91ED-43cb-92C2-25804820EDAC}">
                        <c15:formulaRef>
                          <c15:sqref>'3-5 Disability by Data'!$I$59</c15:sqref>
                        </c15:formulaRef>
                      </c:ext>
                    </c:extLst>
                    <c:strCache>
                      <c:ptCount val="1"/>
                      <c:pt idx="0">
                        <c:v>Calculated Total</c:v>
                      </c:pt>
                    </c:strCache>
                  </c:strRef>
                </c:tx>
                <c:spPr>
                  <a:solidFill>
                    <a:schemeClr val="accent2">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uri="{02D57815-91ED-43cb-92C2-25804820EDAC}">
                        <c15:fullRef>
                          <c15:sqref>'3-5 Disability by Data'!$A$60:$A$72</c15:sqref>
                        </c15:fullRef>
                        <c15:formulaRef>
                          <c15:sqref>('3-5 Disability by Data'!$A$62,'3-5 Disability by Data'!$A$64,'3-5 Disability by Data'!$A$70,'3-5 Disability by Data'!$A$72)</c15:sqref>
                        </c15:formulaRef>
                      </c:ext>
                    </c:extLst>
                    <c:strCache>
                      <c:ptCount val="4"/>
                      <c:pt idx="0">
                        <c:v>Developmental Delay</c:v>
                      </c:pt>
                      <c:pt idx="1">
                        <c:v>Hearing Impairment</c:v>
                      </c:pt>
                      <c:pt idx="2">
                        <c:v>Specific Learning Disability</c:v>
                      </c:pt>
                      <c:pt idx="3">
                        <c:v>Visual Impairment</c:v>
                      </c:pt>
                    </c:strCache>
                  </c:strRef>
                </c:cat>
                <c:val>
                  <c:numRef>
                    <c:extLst>
                      <c:ext uri="{02D57815-91ED-43cb-92C2-25804820EDAC}">
                        <c15:fullRef>
                          <c15:sqref>'3-5 Disability by Data'!$I$60:$I$72</c15:sqref>
                        </c15:fullRef>
                        <c15:formulaRef>
                          <c15:sqref>('3-5 Disability by Data'!$I$62,'3-5 Disability by Data'!$I$64,'3-5 Disability by Data'!$I$70,'3-5 Disability by Data'!$I$72)</c15:sqref>
                        </c15:formulaRef>
                      </c:ext>
                    </c:extLst>
                    <c:numCache>
                      <c:formatCode>0%</c:formatCode>
                      <c:ptCount val="4"/>
                      <c:pt idx="0">
                        <c:v>0.69616519174041303</c:v>
                      </c:pt>
                      <c:pt idx="1">
                        <c:v>1.3501248014522351E-2</c:v>
                      </c:pt>
                      <c:pt idx="2">
                        <c:v>0.28080326752893126</c:v>
                      </c:pt>
                      <c:pt idx="3">
                        <c:v>9.5302927161334244E-3</c:v>
                      </c:pt>
                    </c:numCache>
                  </c:numRef>
                </c:val>
                <c:extLst>
                  <c:ext xmlns:c16="http://schemas.microsoft.com/office/drawing/2014/chart" uri="{C3380CC4-5D6E-409C-BE32-E72D297353CC}">
                    <c16:uniqueId val="{00000007-4255-40A2-A9D4-0642C443A964}"/>
                  </c:ext>
                </c:extLst>
              </c15:ser>
            </c15:filteredBarSeries>
          </c:ext>
        </c:extLst>
      </c:barChart>
      <c:catAx>
        <c:axId val="1445202911"/>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445201247"/>
        <c:crosses val="autoZero"/>
        <c:auto val="1"/>
        <c:lblAlgn val="ctr"/>
        <c:lblOffset val="100"/>
        <c:noMultiLvlLbl val="0"/>
      </c:catAx>
      <c:valAx>
        <c:axId val="1445201247"/>
        <c:scaling>
          <c:orientation val="minMax"/>
          <c:max val="1"/>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44520291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b="1">
                <a:solidFill>
                  <a:srgbClr val="012169"/>
                </a:solidFill>
                <a:latin typeface="Arial" panose="020B0604020202020204" pitchFamily="34" charset="0"/>
                <a:cs typeface="Arial" panose="020B0604020202020204" pitchFamily="34" charset="0"/>
              </a:rPr>
              <a:t>Student Count by Least</a:t>
            </a:r>
            <a:r>
              <a:rPr lang="en-US" b="1" baseline="0">
                <a:solidFill>
                  <a:srgbClr val="012169"/>
                </a:solidFill>
                <a:latin typeface="Arial" panose="020B0604020202020204" pitchFamily="34" charset="0"/>
                <a:cs typeface="Arial" panose="020B0604020202020204" pitchFamily="34" charset="0"/>
              </a:rPr>
              <a:t> Restrictive Environment</a:t>
            </a:r>
            <a:endParaRPr lang="en-US" b="1">
              <a:solidFill>
                <a:srgbClr val="012169"/>
              </a:solidFill>
              <a:latin typeface="Arial" panose="020B0604020202020204" pitchFamily="34" charset="0"/>
              <a:cs typeface="Arial" panose="020B0604020202020204" pitchFamily="34" charset="0"/>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autoTitleDeleted val="0"/>
    <c:plotArea>
      <c:layout/>
      <c:barChart>
        <c:barDir val="bar"/>
        <c:grouping val="clustered"/>
        <c:varyColors val="0"/>
        <c:ser>
          <c:idx val="0"/>
          <c:order val="0"/>
          <c:tx>
            <c:strRef>
              <c:f>'3-5 Data by Environment'!$B$22</c:f>
              <c:strCache>
                <c:ptCount val="1"/>
                <c:pt idx="0">
                  <c:v>3</c:v>
                </c:pt>
              </c:strCache>
            </c:strRef>
          </c:tx>
          <c:spPr>
            <a:solidFill>
              <a:schemeClr val="accent1"/>
            </a:solidFill>
            <a:ln>
              <a:noFill/>
            </a:ln>
            <a:effectLst/>
          </c:spPr>
          <c:invertIfNegative val="0"/>
          <c:dLbls>
            <c:dLbl>
              <c:idx val="3"/>
              <c:delete val="1"/>
              <c:extLst>
                <c:ext xmlns:c15="http://schemas.microsoft.com/office/drawing/2012/chart" uri="{CE6537A1-D6FC-4f65-9D91-7224C49458BB}"/>
                <c:ext xmlns:c16="http://schemas.microsoft.com/office/drawing/2014/chart" uri="{C3380CC4-5D6E-409C-BE32-E72D297353CC}">
                  <c16:uniqueId val="{00000000-AE5D-45B8-AF41-5D3C16D174C5}"/>
                </c:ext>
              </c:extLst>
            </c:dLbl>
            <c:dLbl>
              <c:idx val="5"/>
              <c:delete val="1"/>
              <c:extLst>
                <c:ext xmlns:c15="http://schemas.microsoft.com/office/drawing/2012/chart" uri="{CE6537A1-D6FC-4f65-9D91-7224C49458BB}"/>
                <c:ext xmlns:c16="http://schemas.microsoft.com/office/drawing/2014/chart" uri="{C3380CC4-5D6E-409C-BE32-E72D297353CC}">
                  <c16:uniqueId val="{00000001-AE5D-45B8-AF41-5D3C16D174C5}"/>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'3-5 Data by Environment'!$A$23:$A$31</c15:sqref>
                  </c15:fullRef>
                </c:ext>
              </c:extLst>
              <c:f>('3-5 Data by Environment'!$A$23:$A$28,'3-5 Data by Environment'!$A$31)</c:f>
              <c:strCache>
                <c:ptCount val="7"/>
                <c:pt idx="0">
                  <c:v>(A1) Children attending a Regular Early Childhood Program at least 10 hrs. per week and receiving the majority of hours of special education and related services in the Regular Early Childhood Program</c:v>
                </c:pt>
                <c:pt idx="1">
                  <c:v>(A2) Children attending a Regular Early Childhood Program at least 10 hrs. per week and receiving the majority of hours of special education and related services in some Other Location</c:v>
                </c:pt>
                <c:pt idx="2">
                  <c:v>(B1) Children attending a Regular Early Childhood Program less than 10 hrs. per week and receiving the majority of hours of special education and related services in the Regular Early Childhood Program</c:v>
                </c:pt>
                <c:pt idx="3">
                  <c:v>(B2) Children attending a Regular Early Childhood Program less than 10 hrs. per week and receiving the majority of hours of special education and related services in some Other Location</c:v>
                </c:pt>
                <c:pt idx="4">
                  <c:v>(C1)  Children attending a Special Education Program (NOT in any Regular Early Childhood Program) specifically, a Separate Special Education Class</c:v>
                </c:pt>
                <c:pt idx="5">
                  <c:v>(C2)  Children attending a Special Education Program (NOT in any Regular Early Childhood Program) specifically, a Separate School</c:v>
                </c:pt>
                <c:pt idx="6">
                  <c:v>(D2) Children attending neither a Regular Early Childhood Program nor a Special Education Program (not included in (A), (B), or (C))and receiving the majority of hours of special education and related services at the Service Provider Location or some Other Location not in any other category</c:v>
                </c:pt>
              </c:strCache>
            </c:strRef>
          </c:cat>
          <c:val>
            <c:numRef>
              <c:extLst>
                <c:ext xmlns:c15="http://schemas.microsoft.com/office/drawing/2012/chart" uri="{02D57815-91ED-43cb-92C2-25804820EDAC}">
                  <c15:fullRef>
                    <c15:sqref>'3-5 Data by Environment'!$B$23:$B$31</c15:sqref>
                  </c15:fullRef>
                </c:ext>
              </c:extLst>
              <c:f>('3-5 Data by Environment'!$B$23:$B$28,'3-5 Data by Environment'!$B$31)</c:f>
              <c:numCache>
                <c:formatCode>0%</c:formatCode>
                <c:ptCount val="7"/>
                <c:pt idx="0">
                  <c:v>0.30097087378640774</c:v>
                </c:pt>
                <c:pt idx="1">
                  <c:v>3.0946601941747573E-2</c:v>
                </c:pt>
                <c:pt idx="2">
                  <c:v>2.1844660194174758E-2</c:v>
                </c:pt>
                <c:pt idx="3">
                  <c:v>0</c:v>
                </c:pt>
                <c:pt idx="4">
                  <c:v>0.58100728155339809</c:v>
                </c:pt>
                <c:pt idx="5">
                  <c:v>0</c:v>
                </c:pt>
                <c:pt idx="6">
                  <c:v>3.6104368932038833E-2</c:v>
                </c:pt>
              </c:numCache>
            </c:numRef>
          </c:val>
          <c:extLst>
            <c:ext xmlns:c16="http://schemas.microsoft.com/office/drawing/2014/chart" uri="{C3380CC4-5D6E-409C-BE32-E72D297353CC}">
              <c16:uniqueId val="{00000000-5697-4D75-A6C9-1F4253F1A548}"/>
            </c:ext>
          </c:extLst>
        </c:ser>
        <c:ser>
          <c:idx val="1"/>
          <c:order val="1"/>
          <c:tx>
            <c:strRef>
              <c:f>'3-5 Data by Environment'!$C$22</c:f>
              <c:strCache>
                <c:ptCount val="1"/>
                <c:pt idx="0">
                  <c:v>4</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'3-5 Data by Environment'!$A$23:$A$31</c15:sqref>
                  </c15:fullRef>
                </c:ext>
              </c:extLst>
              <c:f>('3-5 Data by Environment'!$A$23:$A$28,'3-5 Data by Environment'!$A$31)</c:f>
              <c:strCache>
                <c:ptCount val="7"/>
                <c:pt idx="0">
                  <c:v>(A1) Children attending a Regular Early Childhood Program at least 10 hrs. per week and receiving the majority of hours of special education and related services in the Regular Early Childhood Program</c:v>
                </c:pt>
                <c:pt idx="1">
                  <c:v>(A2) Children attending a Regular Early Childhood Program at least 10 hrs. per week and receiving the majority of hours of special education and related services in some Other Location</c:v>
                </c:pt>
                <c:pt idx="2">
                  <c:v>(B1) Children attending a Regular Early Childhood Program less than 10 hrs. per week and receiving the majority of hours of special education and related services in the Regular Early Childhood Program</c:v>
                </c:pt>
                <c:pt idx="3">
                  <c:v>(B2) Children attending a Regular Early Childhood Program less than 10 hrs. per week and receiving the majority of hours of special education and related services in some Other Location</c:v>
                </c:pt>
                <c:pt idx="4">
                  <c:v>(C1)  Children attending a Special Education Program (NOT in any Regular Early Childhood Program) specifically, a Separate Special Education Class</c:v>
                </c:pt>
                <c:pt idx="5">
                  <c:v>(C2)  Children attending a Special Education Program (NOT in any Regular Early Childhood Program) specifically, a Separate School</c:v>
                </c:pt>
                <c:pt idx="6">
                  <c:v>(D2) Children attending neither a Regular Early Childhood Program nor a Special Education Program (not included in (A), (B), or (C))and receiving the majority of hours of special education and related services at the Service Provider Location or some Other Location not in any other category</c:v>
                </c:pt>
              </c:strCache>
            </c:strRef>
          </c:cat>
          <c:val>
            <c:numRef>
              <c:extLst>
                <c:ext xmlns:c15="http://schemas.microsoft.com/office/drawing/2012/chart" uri="{02D57815-91ED-43cb-92C2-25804820EDAC}">
                  <c15:fullRef>
                    <c15:sqref>'3-5 Data by Environment'!$C$23:$C$31</c15:sqref>
                  </c15:fullRef>
                </c:ext>
              </c:extLst>
              <c:f>('3-5 Data by Environment'!$C$23:$C$28,'3-5 Data by Environment'!$C$31)</c:f>
              <c:numCache>
                <c:formatCode>0%</c:formatCode>
                <c:ptCount val="7"/>
                <c:pt idx="0">
                  <c:v>0.34710743801652894</c:v>
                </c:pt>
                <c:pt idx="1">
                  <c:v>3.699330972058245E-2</c:v>
                </c:pt>
                <c:pt idx="2">
                  <c:v>2.1251475796930343E-2</c:v>
                </c:pt>
                <c:pt idx="3">
                  <c:v>1.1216056670602124E-2</c:v>
                </c:pt>
                <c:pt idx="4">
                  <c:v>0.52439984258166072</c:v>
                </c:pt>
                <c:pt idx="5">
                  <c:v>1.0625737898465172E-2</c:v>
                </c:pt>
                <c:pt idx="6">
                  <c:v>4.6438410074773714E-2</c:v>
                </c:pt>
              </c:numCache>
            </c:numRef>
          </c:val>
          <c:extLst>
            <c:ext xmlns:c16="http://schemas.microsoft.com/office/drawing/2014/chart" uri="{C3380CC4-5D6E-409C-BE32-E72D297353CC}">
              <c16:uniqueId val="{00000001-5697-4D75-A6C9-1F4253F1A548}"/>
            </c:ext>
          </c:extLst>
        </c:ser>
        <c:ser>
          <c:idx val="2"/>
          <c:order val="2"/>
          <c:tx>
            <c:strRef>
              <c:f>'3-5 Data by Environment'!$D$22</c:f>
              <c:strCache>
                <c:ptCount val="1"/>
                <c:pt idx="0">
                  <c:v>5 in Preschool</c:v>
                </c:pt>
              </c:strCache>
            </c:strRef>
          </c:tx>
          <c:spPr>
            <a:solidFill>
              <a:schemeClr val="accent3"/>
            </a:solidFill>
            <a:ln>
              <a:noFill/>
            </a:ln>
            <a:effectLst/>
          </c:spPr>
          <c:invertIfNegative val="0"/>
          <c:dLbls>
            <c:dLbl>
              <c:idx val="3"/>
              <c:delete val="1"/>
              <c:extLst>
                <c:ext xmlns:c15="http://schemas.microsoft.com/office/drawing/2012/chart" uri="{CE6537A1-D6FC-4f65-9D91-7224C49458BB}"/>
                <c:ext xmlns:c16="http://schemas.microsoft.com/office/drawing/2014/chart" uri="{C3380CC4-5D6E-409C-BE32-E72D297353CC}">
                  <c16:uniqueId val="{00000001-545F-4692-A5D2-CFEC0A2E619A}"/>
                </c:ext>
              </c:extLst>
            </c:dLbl>
            <c:dLbl>
              <c:idx val="5"/>
              <c:delete val="1"/>
              <c:extLst>
                <c:ext xmlns:c15="http://schemas.microsoft.com/office/drawing/2012/chart" uri="{CE6537A1-D6FC-4f65-9D91-7224C49458BB}"/>
                <c:ext xmlns:c16="http://schemas.microsoft.com/office/drawing/2014/chart" uri="{C3380CC4-5D6E-409C-BE32-E72D297353CC}">
                  <c16:uniqueId val="{00000002-AE5D-45B8-AF41-5D3C16D174C5}"/>
                </c:ext>
              </c:extLst>
            </c:dLbl>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'3-5 Data by Environment'!$A$23:$A$31</c15:sqref>
                  </c15:fullRef>
                </c:ext>
              </c:extLst>
              <c:f>('3-5 Data by Environment'!$A$23:$A$28,'3-5 Data by Environment'!$A$31)</c:f>
              <c:strCache>
                <c:ptCount val="7"/>
                <c:pt idx="0">
                  <c:v>(A1) Children attending a Regular Early Childhood Program at least 10 hrs. per week and receiving the majority of hours of special education and related services in the Regular Early Childhood Program</c:v>
                </c:pt>
                <c:pt idx="1">
                  <c:v>(A2) Children attending a Regular Early Childhood Program at least 10 hrs. per week and receiving the majority of hours of special education and related services in some Other Location</c:v>
                </c:pt>
                <c:pt idx="2">
                  <c:v>(B1) Children attending a Regular Early Childhood Program less than 10 hrs. per week and receiving the majority of hours of special education and related services in the Regular Early Childhood Program</c:v>
                </c:pt>
                <c:pt idx="3">
                  <c:v>(B2) Children attending a Regular Early Childhood Program less than 10 hrs. per week and receiving the majority of hours of special education and related services in some Other Location</c:v>
                </c:pt>
                <c:pt idx="4">
                  <c:v>(C1)  Children attending a Special Education Program (NOT in any Regular Early Childhood Program) specifically, a Separate Special Education Class</c:v>
                </c:pt>
                <c:pt idx="5">
                  <c:v>(C2)  Children attending a Special Education Program (NOT in any Regular Early Childhood Program) specifically, a Separate School</c:v>
                </c:pt>
                <c:pt idx="6">
                  <c:v>(D2) Children attending neither a Regular Early Childhood Program nor a Special Education Program (not included in (A), (B), or (C))and receiving the majority of hours of special education and related services at the Service Provider Location or some Other Location not in any other category</c:v>
                </c:pt>
              </c:strCache>
            </c:strRef>
          </c:cat>
          <c:val>
            <c:numRef>
              <c:extLst>
                <c:ext xmlns:c15="http://schemas.microsoft.com/office/drawing/2012/chart" uri="{02D57815-91ED-43cb-92C2-25804820EDAC}">
                  <c15:fullRef>
                    <c15:sqref>'3-5 Data by Environment'!$D$23:$D$31</c15:sqref>
                  </c15:fullRef>
                </c:ext>
              </c:extLst>
              <c:f>('3-5 Data by Environment'!$D$23:$D$28,'3-5 Data by Environment'!$D$31)</c:f>
              <c:numCache>
                <c:formatCode>0%</c:formatCode>
                <c:ptCount val="7"/>
                <c:pt idx="0">
                  <c:v>0.35426008968609868</c:v>
                </c:pt>
                <c:pt idx="1">
                  <c:v>4.0358744394618833E-2</c:v>
                </c:pt>
                <c:pt idx="2">
                  <c:v>3.1390134529147982E-2</c:v>
                </c:pt>
                <c:pt idx="3">
                  <c:v>0</c:v>
                </c:pt>
                <c:pt idx="4">
                  <c:v>0.53139013452914796</c:v>
                </c:pt>
                <c:pt idx="5">
                  <c:v>0</c:v>
                </c:pt>
                <c:pt idx="6">
                  <c:v>2.4663677130044841E-2</c:v>
                </c:pt>
              </c:numCache>
            </c:numRef>
          </c:val>
          <c:extLst>
            <c:ext xmlns:c16="http://schemas.microsoft.com/office/drawing/2014/chart" uri="{C3380CC4-5D6E-409C-BE32-E72D297353CC}">
              <c16:uniqueId val="{00000002-5697-4D75-A6C9-1F4253F1A548}"/>
            </c:ext>
          </c:extLst>
        </c:ser>
        <c:dLbls>
          <c:dLblPos val="outEnd"/>
          <c:showLegendKey val="0"/>
          <c:showVal val="1"/>
          <c:showCatName val="0"/>
          <c:showSerName val="0"/>
          <c:showPercent val="0"/>
          <c:showBubbleSize val="0"/>
        </c:dLbls>
        <c:gapWidth val="182"/>
        <c:axId val="1640092623"/>
        <c:axId val="1640098863"/>
      </c:barChart>
      <c:catAx>
        <c:axId val="1640092623"/>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640098863"/>
        <c:crosses val="autoZero"/>
        <c:auto val="1"/>
        <c:lblAlgn val="ctr"/>
        <c:lblOffset val="100"/>
        <c:noMultiLvlLbl val="0"/>
      </c:catAx>
      <c:valAx>
        <c:axId val="1640098863"/>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640092623"/>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b="1">
                <a:solidFill>
                  <a:srgbClr val="012169"/>
                </a:solidFill>
                <a:latin typeface="Arial" panose="020B0604020202020204" pitchFamily="34" charset="0"/>
                <a:cs typeface="Arial" panose="020B0604020202020204" pitchFamily="34" charset="0"/>
              </a:rPr>
              <a:t>Percent</a:t>
            </a:r>
            <a:r>
              <a:rPr lang="en-US" b="1" baseline="0">
                <a:solidFill>
                  <a:srgbClr val="012169"/>
                </a:solidFill>
                <a:latin typeface="Arial" panose="020B0604020202020204" pitchFamily="34" charset="0"/>
                <a:cs typeface="Arial" panose="020B0604020202020204" pitchFamily="34" charset="0"/>
              </a:rPr>
              <a:t> of Students by Least Restrictive Environment and Gender Aged 3-5</a:t>
            </a:r>
            <a:endParaRPr lang="en-US" b="1">
              <a:solidFill>
                <a:srgbClr val="012169"/>
              </a:solidFill>
              <a:latin typeface="Arial" panose="020B0604020202020204" pitchFamily="34" charset="0"/>
              <a:cs typeface="Arial" panose="020B0604020202020204" pitchFamily="34" charset="0"/>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autoTitleDeleted val="0"/>
    <c:plotArea>
      <c:layout/>
      <c:barChart>
        <c:barDir val="bar"/>
        <c:grouping val="clustered"/>
        <c:varyColors val="0"/>
        <c:ser>
          <c:idx val="0"/>
          <c:order val="0"/>
          <c:tx>
            <c:strRef>
              <c:f>'3-5 Data by Environment'!$B$74</c:f>
              <c:strCache>
                <c:ptCount val="1"/>
                <c:pt idx="0">
                  <c:v>Male</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'3-5 Data by Environment'!$A$75:$A$83</c15:sqref>
                  </c15:fullRef>
                </c:ext>
              </c:extLst>
              <c:f>('3-5 Data by Environment'!$A$75:$A$80,'3-5 Data by Environment'!$A$83)</c:f>
              <c:strCache>
                <c:ptCount val="7"/>
                <c:pt idx="0">
                  <c:v>(A1) Children attending a Regular Early Childhood Program at least 10 hrs. per week and receiving the majority of hours of special education and related services in the Regular Early Childhood Program</c:v>
                </c:pt>
                <c:pt idx="1">
                  <c:v>(A2) Children attending a Regular Early Childhood Program at least 10 hrs. per week and receiving the majority of hours of special education and related services in some Other Location </c:v>
                </c:pt>
                <c:pt idx="2">
                  <c:v>(B1) Children attending a Regular Early Childhood Program less than 10 hrs. per week and receiving the majority of hours of special education and related services in the Regular Early Childhood Program</c:v>
                </c:pt>
                <c:pt idx="3">
                  <c:v>(B2) Children attending a Regular Early Childhood Program less than 10 hrs. per week and receiving the majority of hours of special education and related services in some Other Location</c:v>
                </c:pt>
                <c:pt idx="4">
                  <c:v>(C1)  Children attending a Special Education Program (NOT in any Regular Early Childhood Program) specifically, a Separate Special Education Class</c:v>
                </c:pt>
                <c:pt idx="5">
                  <c:v>(C2)  Children attending a Special Education Program (NOT in any Regular Early Childhood Program) specifically, a Separate School</c:v>
                </c:pt>
                <c:pt idx="6">
                  <c:v>(D2) Children attending neither a Regular Early Childhood Program nor a Special Education Program (not included in (A), (B), or (C))and receiving the majority of hours of special education and related services at the Service Provider Location or some Other Location not in any other category</c:v>
                </c:pt>
              </c:strCache>
            </c:strRef>
          </c:cat>
          <c:val>
            <c:numRef>
              <c:extLst>
                <c:ext xmlns:c15="http://schemas.microsoft.com/office/drawing/2012/chart" uri="{02D57815-91ED-43cb-92C2-25804820EDAC}">
                  <c15:fullRef>
                    <c15:sqref>'3-5 Data by Environment'!$B$75:$B$83</c15:sqref>
                  </c15:fullRef>
                </c:ext>
              </c:extLst>
              <c:f>('3-5 Data by Environment'!$B$75:$B$80,'3-5 Data by Environment'!$B$83)</c:f>
              <c:numCache>
                <c:formatCode>0%</c:formatCode>
                <c:ptCount val="7"/>
                <c:pt idx="0">
                  <c:v>0.3208733046642408</c:v>
                </c:pt>
                <c:pt idx="1">
                  <c:v>3.2748924909030766E-2</c:v>
                </c:pt>
                <c:pt idx="2">
                  <c:v>2.4478994376447238E-2</c:v>
                </c:pt>
                <c:pt idx="3">
                  <c:v>1.1412504134965267E-2</c:v>
                </c:pt>
                <c:pt idx="4">
                  <c:v>0.56070129010916303</c:v>
                </c:pt>
                <c:pt idx="5">
                  <c:v>1.0254713860403573E-2</c:v>
                </c:pt>
                <c:pt idx="6">
                  <c:v>3.8207079060535894E-2</c:v>
                </c:pt>
              </c:numCache>
            </c:numRef>
          </c:val>
          <c:extLst>
            <c:ext xmlns:c16="http://schemas.microsoft.com/office/drawing/2014/chart" uri="{C3380CC4-5D6E-409C-BE32-E72D297353CC}">
              <c16:uniqueId val="{00000000-48ED-4A96-8E63-C9585007085D}"/>
            </c:ext>
          </c:extLst>
        </c:ser>
        <c:ser>
          <c:idx val="1"/>
          <c:order val="1"/>
          <c:tx>
            <c:strRef>
              <c:f>'3-5 Data by Environment'!$C$74</c:f>
              <c:strCache>
                <c:ptCount val="1"/>
                <c:pt idx="0">
                  <c:v>Female</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'3-5 Data by Environment'!$A$75:$A$83</c15:sqref>
                  </c15:fullRef>
                </c:ext>
              </c:extLst>
              <c:f>('3-5 Data by Environment'!$A$75:$A$80,'3-5 Data by Environment'!$A$83)</c:f>
              <c:strCache>
                <c:ptCount val="7"/>
                <c:pt idx="0">
                  <c:v>(A1) Children attending a Regular Early Childhood Program at least 10 hrs. per week and receiving the majority of hours of special education and related services in the Regular Early Childhood Program</c:v>
                </c:pt>
                <c:pt idx="1">
                  <c:v>(A2) Children attending a Regular Early Childhood Program at least 10 hrs. per week and receiving the majority of hours of special education and related services in some Other Location </c:v>
                </c:pt>
                <c:pt idx="2">
                  <c:v>(B1) Children attending a Regular Early Childhood Program less than 10 hrs. per week and receiving the majority of hours of special education and related services in the Regular Early Childhood Program</c:v>
                </c:pt>
                <c:pt idx="3">
                  <c:v>(B2) Children attending a Regular Early Childhood Program less than 10 hrs. per week and receiving the majority of hours of special education and related services in some Other Location</c:v>
                </c:pt>
                <c:pt idx="4">
                  <c:v>(C1)  Children attending a Special Education Program (NOT in any Regular Early Childhood Program) specifically, a Separate Special Education Class</c:v>
                </c:pt>
                <c:pt idx="5">
                  <c:v>(C2)  Children attending a Special Education Program (NOT in any Regular Early Childhood Program) specifically, a Separate School</c:v>
                </c:pt>
                <c:pt idx="6">
                  <c:v>(D2) Children attending neither a Regular Early Childhood Program nor a Special Education Program (not included in (A), (B), or (C))and receiving the majority of hours of special education and related services at the Service Provider Location or some Other Location not in any other category</c:v>
                </c:pt>
              </c:strCache>
            </c:strRef>
          </c:cat>
          <c:val>
            <c:numRef>
              <c:extLst>
                <c:ext xmlns:c15="http://schemas.microsoft.com/office/drawing/2012/chart" uri="{02D57815-91ED-43cb-92C2-25804820EDAC}">
                  <c15:fullRef>
                    <c15:sqref>'3-5 Data by Environment'!$C$75:$C$83</c15:sqref>
                  </c15:fullRef>
                </c:ext>
              </c:extLst>
              <c:f>('3-5 Data by Environment'!$C$75:$C$80,'3-5 Data by Environment'!$C$83)</c:f>
              <c:numCache>
                <c:formatCode>0%</c:formatCode>
                <c:ptCount val="7"/>
                <c:pt idx="0">
                  <c:v>0.35061195104391651</c:v>
                </c:pt>
                <c:pt idx="1">
                  <c:v>3.9596832253419728E-2</c:v>
                </c:pt>
                <c:pt idx="2">
                  <c:v>1.6558675305975521E-2</c:v>
                </c:pt>
                <c:pt idx="3">
                  <c:v>1.1159107271418287E-2</c:v>
                </c:pt>
                <c:pt idx="4">
                  <c:v>0.51367890568754504</c:v>
                </c:pt>
                <c:pt idx="5">
                  <c:v>1.7278617710583154E-2</c:v>
                </c:pt>
                <c:pt idx="6">
                  <c:v>4.859611231101512E-2</c:v>
                </c:pt>
              </c:numCache>
            </c:numRef>
          </c:val>
          <c:extLst>
            <c:ext xmlns:c16="http://schemas.microsoft.com/office/drawing/2014/chart" uri="{C3380CC4-5D6E-409C-BE32-E72D297353CC}">
              <c16:uniqueId val="{00000001-48ED-4A96-8E63-C9585007085D}"/>
            </c:ext>
          </c:extLst>
        </c:ser>
        <c:dLbls>
          <c:dLblPos val="outEnd"/>
          <c:showLegendKey val="0"/>
          <c:showVal val="1"/>
          <c:showCatName val="0"/>
          <c:showSerName val="0"/>
          <c:showPercent val="0"/>
          <c:showBubbleSize val="0"/>
        </c:dLbls>
        <c:gapWidth val="182"/>
        <c:overlap val="-32"/>
        <c:axId val="1649181615"/>
        <c:axId val="1649184111"/>
      </c:barChart>
      <c:catAx>
        <c:axId val="1649181615"/>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649184111"/>
        <c:crosses val="autoZero"/>
        <c:auto val="1"/>
        <c:lblAlgn val="ctr"/>
        <c:lblOffset val="100"/>
        <c:noMultiLvlLbl val="0"/>
      </c:catAx>
      <c:valAx>
        <c:axId val="1649184111"/>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49181615"/>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b="1">
                <a:solidFill>
                  <a:srgbClr val="012169"/>
                </a:solidFill>
                <a:latin typeface="Arial" panose="020B0604020202020204" pitchFamily="34" charset="0"/>
                <a:cs typeface="Arial" panose="020B0604020202020204" pitchFamily="34" charset="0"/>
              </a:rPr>
              <a:t>Student</a:t>
            </a:r>
            <a:r>
              <a:rPr lang="en-US" b="1" baseline="0">
                <a:solidFill>
                  <a:srgbClr val="012169"/>
                </a:solidFill>
                <a:latin typeface="Arial" panose="020B0604020202020204" pitchFamily="34" charset="0"/>
                <a:cs typeface="Arial" panose="020B0604020202020204" pitchFamily="34" charset="0"/>
              </a:rPr>
              <a:t> Percent by Least Restrictive Environment and Disability</a:t>
            </a:r>
            <a:endParaRPr lang="en-US" b="1">
              <a:solidFill>
                <a:srgbClr val="012169"/>
              </a:solidFill>
              <a:latin typeface="Arial" panose="020B0604020202020204" pitchFamily="34" charset="0"/>
              <a:cs typeface="Arial" panose="020B0604020202020204" pitchFamily="34" charset="0"/>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autoTitleDeleted val="0"/>
    <c:plotArea>
      <c:layout/>
      <c:barChart>
        <c:barDir val="col"/>
        <c:grouping val="clustered"/>
        <c:varyColors val="0"/>
        <c:ser>
          <c:idx val="2"/>
          <c:order val="2"/>
          <c:tx>
            <c:strRef>
              <c:f>'3-5 Data by Environment'!$D$100</c:f>
              <c:strCache>
                <c:ptCount val="1"/>
                <c:pt idx="0">
                  <c:v>Developmental Delay</c:v>
                </c:pt>
              </c:strCache>
            </c:strRef>
          </c:tx>
          <c:spPr>
            <a:solidFill>
              <a:schemeClr val="accent3"/>
            </a:solidFill>
            <a:ln>
              <a:noFill/>
            </a:ln>
            <a:effectLst/>
          </c:spPr>
          <c:invertIfNegative val="0"/>
          <c:dLbls>
            <c:dLbl>
              <c:idx val="2"/>
              <c:delete val="1"/>
              <c:extLst>
                <c:ext xmlns:c15="http://schemas.microsoft.com/office/drawing/2012/chart" uri="{CE6537A1-D6FC-4f65-9D91-7224C49458BB}"/>
                <c:ext xmlns:c16="http://schemas.microsoft.com/office/drawing/2014/chart" uri="{C3380CC4-5D6E-409C-BE32-E72D297353CC}">
                  <c16:uniqueId val="{00000000-E73D-4891-B7F4-87B069EE3E8C}"/>
                </c:ext>
              </c:extLst>
            </c:dLbl>
            <c:dLbl>
              <c:idx val="3"/>
              <c:delete val="1"/>
              <c:extLst>
                <c:ext xmlns:c15="http://schemas.microsoft.com/office/drawing/2012/chart" uri="{CE6537A1-D6FC-4f65-9D91-7224C49458BB}"/>
                <c:ext xmlns:c16="http://schemas.microsoft.com/office/drawing/2014/chart" uri="{C3380CC4-5D6E-409C-BE32-E72D297353CC}">
                  <c16:uniqueId val="{00000001-E73D-4891-B7F4-87B069EE3E8C}"/>
                </c:ext>
              </c:extLst>
            </c:dLbl>
            <c:dLbl>
              <c:idx val="5"/>
              <c:delete val="1"/>
              <c:extLst>
                <c:ext xmlns:c15="http://schemas.microsoft.com/office/drawing/2012/chart" uri="{CE6537A1-D6FC-4f65-9D91-7224C49458BB}"/>
                <c:ext xmlns:c16="http://schemas.microsoft.com/office/drawing/2014/chart" uri="{C3380CC4-5D6E-409C-BE32-E72D297353CC}">
                  <c16:uniqueId val="{00000008-F445-4FD2-8F5F-1694326503F0}"/>
                </c:ext>
              </c:extLst>
            </c:dLbl>
            <c:dLbl>
              <c:idx val="6"/>
              <c:delete val="1"/>
              <c:extLst>
                <c:ext xmlns:c15="http://schemas.microsoft.com/office/drawing/2012/chart" uri="{CE6537A1-D6FC-4f65-9D91-7224C49458BB}"/>
                <c:ext xmlns:c16="http://schemas.microsoft.com/office/drawing/2014/chart" uri="{C3380CC4-5D6E-409C-BE32-E72D297353CC}">
                  <c16:uniqueId val="{00000003-E73D-4891-B7F4-87B069EE3E8C}"/>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'3-5 Data by Environment'!$A$101:$A$109</c15:sqref>
                  </c15:fullRef>
                </c:ext>
              </c:extLst>
              <c:f>('3-5 Data by Environment'!$A$101:$A$106,'3-5 Data by Environment'!$A$109)</c:f>
              <c:strCache>
                <c:ptCount val="7"/>
                <c:pt idx="0">
                  <c:v>(A1) Children attending a Regular Early Childhood Program at least 10 hrs. per week and receiving the majority of hours of special education and related services in the Regular Early Childhood Program</c:v>
                </c:pt>
                <c:pt idx="1">
                  <c:v>(A2) Children attending a Regular Early Childhood Program at least 10 hrs. per week and receiving the majority of hours of special education and related services in some Other Location </c:v>
                </c:pt>
                <c:pt idx="2">
                  <c:v>(B1) Children attending a Regular Early Childhood Program less than 10 hrs. per week and receiving the majority of hours of special education and related services in the Regular Early Childhood Program</c:v>
                </c:pt>
                <c:pt idx="3">
                  <c:v>(B2) Children attending a Regular Early Childhood Program less than 10 hrs. per week and receiving the majority of hours of special education and related services in some Other Location</c:v>
                </c:pt>
                <c:pt idx="4">
                  <c:v>(C1)  Children attending a Special Education Program (NOT in any Regular Early Childhood Program) specifically, a Separate Special Education Class</c:v>
                </c:pt>
                <c:pt idx="5">
                  <c:v>(C2)  Children attending a Special Education Program (NOT in any Regular Early Childhood Program) specifically, a Separate School</c:v>
                </c:pt>
                <c:pt idx="6">
                  <c:v>(D2) Children attending neither a Regular Early Childhood Program nor a Special Education Program (not included in (A), (B), or (C))and receiving the majority of hours of special education and related services at the Service Provider Location or some Other Location not in any other category</c:v>
                </c:pt>
              </c:strCache>
            </c:strRef>
          </c:cat>
          <c:val>
            <c:numRef>
              <c:extLst>
                <c:ext xmlns:c15="http://schemas.microsoft.com/office/drawing/2012/chart" uri="{02D57815-91ED-43cb-92C2-25804820EDAC}">
                  <c15:fullRef>
                    <c15:sqref>'3-5 Data by Environment'!$D$101:$D$109</c15:sqref>
                  </c15:fullRef>
                </c:ext>
              </c:extLst>
              <c:f>('3-5 Data by Environment'!$D$101:$D$106,'3-5 Data by Environment'!$D$109)</c:f>
              <c:numCache>
                <c:formatCode>0%</c:formatCode>
                <c:ptCount val="7"/>
                <c:pt idx="0">
                  <c:v>0.30215123859191656</c:v>
                </c:pt>
                <c:pt idx="1">
                  <c:v>2.5097783572359842E-2</c:v>
                </c:pt>
                <c:pt idx="2">
                  <c:v>0</c:v>
                </c:pt>
                <c:pt idx="3" formatCode="0.00%">
                  <c:v>0</c:v>
                </c:pt>
                <c:pt idx="4">
                  <c:v>0.63591916558018258</c:v>
                </c:pt>
                <c:pt idx="5" formatCode="0.00%">
                  <c:v>0</c:v>
                </c:pt>
                <c:pt idx="6">
                  <c:v>0</c:v>
                </c:pt>
              </c:numCache>
            </c:numRef>
          </c:val>
          <c:extLst>
            <c:ext xmlns:c16="http://schemas.microsoft.com/office/drawing/2014/chart" uri="{C3380CC4-5D6E-409C-BE32-E72D297353CC}">
              <c16:uniqueId val="{00000002-6DDE-44DF-853C-4C7CB87D0060}"/>
            </c:ext>
          </c:extLst>
        </c:ser>
        <c:ser>
          <c:idx val="4"/>
          <c:order val="4"/>
          <c:tx>
            <c:strRef>
              <c:f>'3-5 Data by Environment'!$F$100</c:f>
              <c:strCache>
                <c:ptCount val="1"/>
                <c:pt idx="0">
                  <c:v>Hearing Impairment</c:v>
                </c:pt>
              </c:strCache>
            </c:strRef>
          </c:tx>
          <c:spPr>
            <a:solidFill>
              <a:schemeClr val="accent5"/>
            </a:solidFill>
            <a:ln>
              <a:noFill/>
            </a:ln>
            <a:effectLst/>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01-F445-4FD2-8F5F-1694326503F0}"/>
                </c:ext>
              </c:extLst>
            </c:dLbl>
            <c:dLbl>
              <c:idx val="2"/>
              <c:delete val="1"/>
              <c:extLst>
                <c:ext xmlns:c15="http://schemas.microsoft.com/office/drawing/2012/chart" uri="{CE6537A1-D6FC-4f65-9D91-7224C49458BB}"/>
                <c:ext xmlns:c16="http://schemas.microsoft.com/office/drawing/2014/chart" uri="{C3380CC4-5D6E-409C-BE32-E72D297353CC}">
                  <c16:uniqueId val="{00000003-F445-4FD2-8F5F-1694326503F0}"/>
                </c:ext>
              </c:extLst>
            </c:dLbl>
            <c:dLbl>
              <c:idx val="3"/>
              <c:delete val="1"/>
              <c:extLst>
                <c:ext xmlns:c15="http://schemas.microsoft.com/office/drawing/2012/chart" uri="{CE6537A1-D6FC-4f65-9D91-7224C49458BB}"/>
                <c:ext xmlns:c16="http://schemas.microsoft.com/office/drawing/2014/chart" uri="{C3380CC4-5D6E-409C-BE32-E72D297353CC}">
                  <c16:uniqueId val="{00000005-F445-4FD2-8F5F-1694326503F0}"/>
                </c:ext>
              </c:extLst>
            </c:dLbl>
            <c:dLbl>
              <c:idx val="6"/>
              <c:delete val="1"/>
              <c:extLst>
                <c:ext xmlns:c15="http://schemas.microsoft.com/office/drawing/2012/chart" uri="{CE6537A1-D6FC-4f65-9D91-7224C49458BB}"/>
                <c:ext xmlns:c16="http://schemas.microsoft.com/office/drawing/2014/chart" uri="{C3380CC4-5D6E-409C-BE32-E72D297353CC}">
                  <c16:uniqueId val="{0000000A-F445-4FD2-8F5F-1694326503F0}"/>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'3-5 Data by Environment'!$A$101:$A$109</c15:sqref>
                  </c15:fullRef>
                </c:ext>
              </c:extLst>
              <c:f>('3-5 Data by Environment'!$A$101:$A$106,'3-5 Data by Environment'!$A$109)</c:f>
              <c:strCache>
                <c:ptCount val="7"/>
                <c:pt idx="0">
                  <c:v>(A1) Children attending a Regular Early Childhood Program at least 10 hrs. per week and receiving the majority of hours of special education and related services in the Regular Early Childhood Program</c:v>
                </c:pt>
                <c:pt idx="1">
                  <c:v>(A2) Children attending a Regular Early Childhood Program at least 10 hrs. per week and receiving the majority of hours of special education and related services in some Other Location </c:v>
                </c:pt>
                <c:pt idx="2">
                  <c:v>(B1) Children attending a Regular Early Childhood Program less than 10 hrs. per week and receiving the majority of hours of special education and related services in the Regular Early Childhood Program</c:v>
                </c:pt>
                <c:pt idx="3">
                  <c:v>(B2) Children attending a Regular Early Childhood Program less than 10 hrs. per week and receiving the majority of hours of special education and related services in some Other Location</c:v>
                </c:pt>
                <c:pt idx="4">
                  <c:v>(C1)  Children attending a Special Education Program (NOT in any Regular Early Childhood Program) specifically, a Separate Special Education Class</c:v>
                </c:pt>
                <c:pt idx="5">
                  <c:v>(C2)  Children attending a Special Education Program (NOT in any Regular Early Childhood Program) specifically, a Separate School</c:v>
                </c:pt>
                <c:pt idx="6">
                  <c:v>(D2) Children attending neither a Regular Early Childhood Program nor a Special Education Program (not included in (A), (B), or (C))and receiving the majority of hours of special education and related services at the Service Provider Location or some Other Location not in any other category</c:v>
                </c:pt>
              </c:strCache>
            </c:strRef>
          </c:cat>
          <c:val>
            <c:numRef>
              <c:extLst>
                <c:ext xmlns:c15="http://schemas.microsoft.com/office/drawing/2012/chart" uri="{02D57815-91ED-43cb-92C2-25804820EDAC}">
                  <c15:fullRef>
                    <c15:sqref>'3-5 Data by Environment'!$F$101:$F$109</c15:sqref>
                  </c15:fullRef>
                </c:ext>
              </c:extLst>
              <c:f>('3-5 Data by Environment'!$F$101:$F$106,'3-5 Data by Environment'!$F$109)</c:f>
              <c:numCache>
                <c:formatCode>0%</c:formatCode>
                <c:ptCount val="7"/>
                <c:pt idx="0">
                  <c:v>0.21008403361344538</c:v>
                </c:pt>
                <c:pt idx="1">
                  <c:v>0</c:v>
                </c:pt>
                <c:pt idx="2">
                  <c:v>0</c:v>
                </c:pt>
                <c:pt idx="3">
                  <c:v>0</c:v>
                </c:pt>
                <c:pt idx="4">
                  <c:v>0.25210084033613445</c:v>
                </c:pt>
                <c:pt idx="5">
                  <c:v>0.43697478991596639</c:v>
                </c:pt>
                <c:pt idx="6">
                  <c:v>0</c:v>
                </c:pt>
              </c:numCache>
            </c:numRef>
          </c:val>
          <c:extLst>
            <c:ext xmlns:c16="http://schemas.microsoft.com/office/drawing/2014/chart" uri="{C3380CC4-5D6E-409C-BE32-E72D297353CC}">
              <c16:uniqueId val="{00000004-6DDE-44DF-853C-4C7CB87D0060}"/>
            </c:ext>
          </c:extLst>
        </c:ser>
        <c:ser>
          <c:idx val="10"/>
          <c:order val="10"/>
          <c:tx>
            <c:strRef>
              <c:f>'3-5 Data by Environment'!$L$100</c:f>
              <c:strCache>
                <c:ptCount val="1"/>
                <c:pt idx="0">
                  <c:v>Speech or Language Impairment</c:v>
                </c:pt>
              </c:strCache>
            </c:strRef>
          </c:tx>
          <c:spPr>
            <a:solidFill>
              <a:schemeClr val="accent5">
                <a:lumMod val="60000"/>
              </a:schemeClr>
            </a:solidFill>
            <a:ln>
              <a:noFill/>
            </a:ln>
            <a:effectLst/>
          </c:spPr>
          <c:invertIfNegative val="0"/>
          <c:dLbls>
            <c:dLbl>
              <c:idx val="5"/>
              <c:delete val="1"/>
              <c:extLst>
                <c:ext xmlns:c15="http://schemas.microsoft.com/office/drawing/2012/chart" uri="{CE6537A1-D6FC-4f65-9D91-7224C49458BB}"/>
                <c:ext xmlns:c16="http://schemas.microsoft.com/office/drawing/2014/chart" uri="{C3380CC4-5D6E-409C-BE32-E72D297353CC}">
                  <c16:uniqueId val="{00000002-E73D-4891-B7F4-87B069EE3E8C}"/>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'3-5 Data by Environment'!$A$101:$A$109</c15:sqref>
                  </c15:fullRef>
                </c:ext>
              </c:extLst>
              <c:f>('3-5 Data by Environment'!$A$101:$A$106,'3-5 Data by Environment'!$A$109)</c:f>
              <c:strCache>
                <c:ptCount val="7"/>
                <c:pt idx="0">
                  <c:v>(A1) Children attending a Regular Early Childhood Program at least 10 hrs. per week and receiving the majority of hours of special education and related services in the Regular Early Childhood Program</c:v>
                </c:pt>
                <c:pt idx="1">
                  <c:v>(A2) Children attending a Regular Early Childhood Program at least 10 hrs. per week and receiving the majority of hours of special education and related services in some Other Location </c:v>
                </c:pt>
                <c:pt idx="2">
                  <c:v>(B1) Children attending a Regular Early Childhood Program less than 10 hrs. per week and receiving the majority of hours of special education and related services in the Regular Early Childhood Program</c:v>
                </c:pt>
                <c:pt idx="3">
                  <c:v>(B2) Children attending a Regular Early Childhood Program less than 10 hrs. per week and receiving the majority of hours of special education and related services in some Other Location</c:v>
                </c:pt>
                <c:pt idx="4">
                  <c:v>(C1)  Children attending a Special Education Program (NOT in any Regular Early Childhood Program) specifically, a Separate Special Education Class</c:v>
                </c:pt>
                <c:pt idx="5">
                  <c:v>(C2)  Children attending a Special Education Program (NOT in any Regular Early Childhood Program) specifically, a Separate School</c:v>
                </c:pt>
                <c:pt idx="6">
                  <c:v>(D2) Children attending neither a Regular Early Childhood Program nor a Special Education Program (not included in (A), (B), or (C))and receiving the majority of hours of special education and related services at the Service Provider Location or some Other Location not in any other category</c:v>
                </c:pt>
              </c:strCache>
            </c:strRef>
          </c:cat>
          <c:val>
            <c:numRef>
              <c:extLst>
                <c:ext xmlns:c15="http://schemas.microsoft.com/office/drawing/2012/chart" uri="{02D57815-91ED-43cb-92C2-25804820EDAC}">
                  <c15:fullRef>
                    <c15:sqref>'3-5 Data by Environment'!$L$101:$L$109</c15:sqref>
                  </c15:fullRef>
                </c:ext>
              </c:extLst>
              <c:f>('3-5 Data by Environment'!$L$101:$L$106,'3-5 Data by Environment'!$L$109)</c:f>
              <c:numCache>
                <c:formatCode>0%</c:formatCode>
                <c:ptCount val="7"/>
                <c:pt idx="0">
                  <c:v>0.41373737373737374</c:v>
                </c:pt>
                <c:pt idx="1">
                  <c:v>5.8989898989898988E-2</c:v>
                </c:pt>
                <c:pt idx="2">
                  <c:v>2.2626262626262626E-2</c:v>
                </c:pt>
                <c:pt idx="3">
                  <c:v>2.1414141414141413E-2</c:v>
                </c:pt>
                <c:pt idx="4">
                  <c:v>0.34585858585858587</c:v>
                </c:pt>
                <c:pt idx="5">
                  <c:v>0</c:v>
                </c:pt>
                <c:pt idx="6">
                  <c:v>0.13414141414141414</c:v>
                </c:pt>
              </c:numCache>
            </c:numRef>
          </c:val>
          <c:extLst>
            <c:ext xmlns:c16="http://schemas.microsoft.com/office/drawing/2014/chart" uri="{C3380CC4-5D6E-409C-BE32-E72D297353CC}">
              <c16:uniqueId val="{0000000A-6DDE-44DF-853C-4C7CB87D0060}"/>
            </c:ext>
          </c:extLst>
        </c:ser>
        <c:ser>
          <c:idx val="12"/>
          <c:order val="12"/>
          <c:tx>
            <c:strRef>
              <c:f>'3-5 Data by Environment'!$N$100</c:f>
              <c:strCache>
                <c:ptCount val="1"/>
                <c:pt idx="0">
                  <c:v>Visual Impairment</c:v>
                </c:pt>
              </c:strCache>
            </c:strRef>
          </c:tx>
          <c:spPr>
            <a:solidFill>
              <a:schemeClr val="accent1">
                <a:lumMod val="80000"/>
                <a:lumOff val="20000"/>
              </a:schemeClr>
            </a:solidFill>
            <a:ln>
              <a:no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0-F445-4FD2-8F5F-1694326503F0}"/>
                </c:ext>
              </c:extLst>
            </c:dLbl>
            <c:dLbl>
              <c:idx val="1"/>
              <c:delete val="1"/>
              <c:extLst>
                <c:ext xmlns:c15="http://schemas.microsoft.com/office/drawing/2012/chart" uri="{CE6537A1-D6FC-4f65-9D91-7224C49458BB}"/>
                <c:ext xmlns:c16="http://schemas.microsoft.com/office/drawing/2014/chart" uri="{C3380CC4-5D6E-409C-BE32-E72D297353CC}">
                  <c16:uniqueId val="{00000002-F445-4FD2-8F5F-1694326503F0}"/>
                </c:ext>
              </c:extLst>
            </c:dLbl>
            <c:dLbl>
              <c:idx val="2"/>
              <c:delete val="1"/>
              <c:extLst>
                <c:ext xmlns:c15="http://schemas.microsoft.com/office/drawing/2012/chart" uri="{CE6537A1-D6FC-4f65-9D91-7224C49458BB}"/>
                <c:ext xmlns:c16="http://schemas.microsoft.com/office/drawing/2014/chart" uri="{C3380CC4-5D6E-409C-BE32-E72D297353CC}">
                  <c16:uniqueId val="{00000004-F445-4FD2-8F5F-1694326503F0}"/>
                </c:ext>
              </c:extLst>
            </c:dLbl>
            <c:dLbl>
              <c:idx val="3"/>
              <c:delete val="1"/>
              <c:extLst>
                <c:ext xmlns:c15="http://schemas.microsoft.com/office/drawing/2012/chart" uri="{CE6537A1-D6FC-4f65-9D91-7224C49458BB}"/>
                <c:ext xmlns:c16="http://schemas.microsoft.com/office/drawing/2014/chart" uri="{C3380CC4-5D6E-409C-BE32-E72D297353CC}">
                  <c16:uniqueId val="{00000006-F445-4FD2-8F5F-1694326503F0}"/>
                </c:ext>
              </c:extLst>
            </c:dLbl>
            <c:dLbl>
              <c:idx val="4"/>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7-F445-4FD2-8F5F-1694326503F0}"/>
                </c:ext>
              </c:extLst>
            </c:dLbl>
            <c:dLbl>
              <c:idx val="5"/>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9-F445-4FD2-8F5F-1694326503F0}"/>
                </c:ext>
              </c:extLst>
            </c:dLbl>
            <c:dLbl>
              <c:idx val="6"/>
              <c:delete val="1"/>
              <c:extLst>
                <c:ext xmlns:c15="http://schemas.microsoft.com/office/drawing/2012/chart" uri="{CE6537A1-D6FC-4f65-9D91-7224C49458BB}"/>
                <c:ext xmlns:c16="http://schemas.microsoft.com/office/drawing/2014/chart" uri="{C3380CC4-5D6E-409C-BE32-E72D297353CC}">
                  <c16:uniqueId val="{0000000B-F445-4FD2-8F5F-1694326503F0}"/>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'3-5 Data by Environment'!$A$101:$A$109</c15:sqref>
                  </c15:fullRef>
                </c:ext>
              </c:extLst>
              <c:f>('3-5 Data by Environment'!$A$101:$A$106,'3-5 Data by Environment'!$A$109)</c:f>
              <c:strCache>
                <c:ptCount val="7"/>
                <c:pt idx="0">
                  <c:v>(A1) Children attending a Regular Early Childhood Program at least 10 hrs. per week and receiving the majority of hours of special education and related services in the Regular Early Childhood Program</c:v>
                </c:pt>
                <c:pt idx="1">
                  <c:v>(A2) Children attending a Regular Early Childhood Program at least 10 hrs. per week and receiving the majority of hours of special education and related services in some Other Location </c:v>
                </c:pt>
                <c:pt idx="2">
                  <c:v>(B1) Children attending a Regular Early Childhood Program less than 10 hrs. per week and receiving the majority of hours of special education and related services in the Regular Early Childhood Program</c:v>
                </c:pt>
                <c:pt idx="3">
                  <c:v>(B2) Children attending a Regular Early Childhood Program less than 10 hrs. per week and receiving the majority of hours of special education and related services in some Other Location</c:v>
                </c:pt>
                <c:pt idx="4">
                  <c:v>(C1)  Children attending a Special Education Program (NOT in any Regular Early Childhood Program) specifically, a Separate Special Education Class</c:v>
                </c:pt>
                <c:pt idx="5">
                  <c:v>(C2)  Children attending a Special Education Program (NOT in any Regular Early Childhood Program) specifically, a Separate School</c:v>
                </c:pt>
                <c:pt idx="6">
                  <c:v>(D2) Children attending neither a Regular Early Childhood Program nor a Special Education Program (not included in (A), (B), or (C))and receiving the majority of hours of special education and related services at the Service Provider Location or some Other Location not in any other category</c:v>
                </c:pt>
              </c:strCache>
            </c:strRef>
          </c:cat>
          <c:val>
            <c:numRef>
              <c:extLst>
                <c:ext xmlns:c15="http://schemas.microsoft.com/office/drawing/2012/chart" uri="{02D57815-91ED-43cb-92C2-25804820EDAC}">
                  <c15:fullRef>
                    <c15:sqref>'3-5 Data by Environment'!$N$101:$N$109</c15:sqref>
                  </c15:fullRef>
                </c:ext>
              </c:extLst>
              <c:f>('3-5 Data by Environment'!$N$101:$N$106,'3-5 Data by Environment'!$N$109)</c:f>
              <c:numCache>
                <c:formatCode>0%</c:formatCode>
                <c:ptCount val="7"/>
                <c:pt idx="0">
                  <c:v>0</c:v>
                </c:pt>
                <c:pt idx="1">
                  <c:v>0</c:v>
                </c:pt>
                <c:pt idx="2">
                  <c:v>0</c:v>
                </c:pt>
                <c:pt idx="3">
                  <c:v>0</c:v>
                </c:pt>
                <c:pt idx="4">
                  <c:v>0.29761904761904762</c:v>
                </c:pt>
                <c:pt idx="5">
                  <c:v>0.5357142857142857</c:v>
                </c:pt>
                <c:pt idx="6">
                  <c:v>0</c:v>
                </c:pt>
              </c:numCache>
            </c:numRef>
          </c:val>
          <c:extLst>
            <c:ext xmlns:c16="http://schemas.microsoft.com/office/drawing/2014/chart" uri="{C3380CC4-5D6E-409C-BE32-E72D297353CC}">
              <c16:uniqueId val="{0000000C-6DDE-44DF-853C-4C7CB87D0060}"/>
            </c:ext>
          </c:extLst>
        </c:ser>
        <c:dLbls>
          <c:dLblPos val="outEnd"/>
          <c:showLegendKey val="0"/>
          <c:showVal val="1"/>
          <c:showCatName val="0"/>
          <c:showSerName val="0"/>
          <c:showPercent val="0"/>
          <c:showBubbleSize val="0"/>
        </c:dLbls>
        <c:gapWidth val="219"/>
        <c:overlap val="-27"/>
        <c:axId val="1696437999"/>
        <c:axId val="1696435087"/>
        <c:extLst>
          <c:ext xmlns:c15="http://schemas.microsoft.com/office/drawing/2012/chart" uri="{02D57815-91ED-43cb-92C2-25804820EDAC}">
            <c15:filteredBarSeries>
              <c15:ser>
                <c:idx val="0"/>
                <c:order val="0"/>
                <c:tx>
                  <c:strRef>
                    <c:extLst>
                      <c:ext uri="{02D57815-91ED-43cb-92C2-25804820EDAC}">
                        <c15:formulaRef>
                          <c15:sqref>'3-5 Data by Environment'!$B$100</c15:sqref>
                        </c15:formulaRef>
                      </c:ext>
                    </c:extLst>
                    <c:strCache>
                      <c:ptCount val="1"/>
                      <c:pt idx="0">
                        <c:v>Autism</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uri="{02D57815-91ED-43cb-92C2-25804820EDAC}">
                        <c15:fullRef>
                          <c15:sqref>'3-5 Data by Environment'!$A$101:$A$109</c15:sqref>
                        </c15:fullRef>
                        <c15:formulaRef>
                          <c15:sqref>('3-5 Data by Environment'!$A$101:$A$106,'3-5 Data by Environment'!$A$109)</c15:sqref>
                        </c15:formulaRef>
                      </c:ext>
                    </c:extLst>
                    <c:strCache>
                      <c:ptCount val="7"/>
                      <c:pt idx="0">
                        <c:v>(A1) Children attending a Regular Early Childhood Program at least 10 hrs. per week and receiving the majority of hours of special education and related services in the Regular Early Childhood Program</c:v>
                      </c:pt>
                      <c:pt idx="1">
                        <c:v>(A2) Children attending a Regular Early Childhood Program at least 10 hrs. per week and receiving the majority of hours of special education and related services in some Other Location </c:v>
                      </c:pt>
                      <c:pt idx="2">
                        <c:v>(B1) Children attending a Regular Early Childhood Program less than 10 hrs. per week and receiving the majority of hours of special education and related services in the Regular Early Childhood Program</c:v>
                      </c:pt>
                      <c:pt idx="3">
                        <c:v>(B2) Children attending a Regular Early Childhood Program less than 10 hrs. per week and receiving the majority of hours of special education and related services in some Other Location</c:v>
                      </c:pt>
                      <c:pt idx="4">
                        <c:v>(C1)  Children attending a Special Education Program (NOT in any Regular Early Childhood Program) specifically, a Separate Special Education Class</c:v>
                      </c:pt>
                      <c:pt idx="5">
                        <c:v>(C2)  Children attending a Special Education Program (NOT in any Regular Early Childhood Program) specifically, a Separate School</c:v>
                      </c:pt>
                      <c:pt idx="6">
                        <c:v>(D2) Children attending neither a Regular Early Childhood Program nor a Special Education Program (not included in (A), (B), or (C))and receiving the majority of hours of special education and related services at the Service Provider Location or some Other Location not in any other category</c:v>
                      </c:pt>
                    </c:strCache>
                  </c:strRef>
                </c:cat>
                <c:val>
                  <c:numRef>
                    <c:extLst>
                      <c:ext uri="{02D57815-91ED-43cb-92C2-25804820EDAC}">
                        <c15:fullRef>
                          <c15:sqref>'3-5 Data by Environment'!$B$101:$B$109</c15:sqref>
                        </c15:fullRef>
                        <c15:formulaRef>
                          <c15:sqref>('3-5 Data by Environment'!$B$101:$B$106,'3-5 Data by Environment'!$B$109)</c15:sqref>
                        </c15:formulaRef>
                      </c:ext>
                    </c:extLst>
                    <c:numCache>
                      <c:formatCode>0%</c:formatCode>
                      <c:ptCount val="7"/>
                      <c:pt idx="0">
                        <c:v>0</c:v>
                      </c:pt>
                      <c:pt idx="1">
                        <c:v>0</c:v>
                      </c:pt>
                      <c:pt idx="2">
                        <c:v>0</c:v>
                      </c:pt>
                      <c:pt idx="3">
                        <c:v>0</c:v>
                      </c:pt>
                      <c:pt idx="4">
                        <c:v>0</c:v>
                      </c:pt>
                      <c:pt idx="5">
                        <c:v>0</c:v>
                      </c:pt>
                      <c:pt idx="6">
                        <c:v>0</c:v>
                      </c:pt>
                    </c:numCache>
                  </c:numRef>
                </c:val>
                <c:extLst>
                  <c:ext xmlns:c16="http://schemas.microsoft.com/office/drawing/2014/chart" uri="{C3380CC4-5D6E-409C-BE32-E72D297353CC}">
                    <c16:uniqueId val="{00000000-6DDE-44DF-853C-4C7CB87D0060}"/>
                  </c:ext>
                </c:extLst>
              </c15:ser>
            </c15:filteredBarSeries>
            <c15:filteredBarSeries>
              <c15:ser>
                <c:idx val="1"/>
                <c:order val="1"/>
                <c:tx>
                  <c:strRef>
                    <c:extLst xmlns:c15="http://schemas.microsoft.com/office/drawing/2012/chart">
                      <c:ext xmlns:c15="http://schemas.microsoft.com/office/drawing/2012/chart" uri="{02D57815-91ED-43cb-92C2-25804820EDAC}">
                        <c15:formulaRef>
                          <c15:sqref>'3-5 Data by Environment'!$C$100</c15:sqref>
                        </c15:formulaRef>
                      </c:ext>
                    </c:extLst>
                    <c:strCache>
                      <c:ptCount val="1"/>
                      <c:pt idx="0">
                        <c:v>Deaf-Blindness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'3-5 Data by Environment'!$A$101:$A$109</c15:sqref>
                        </c15:fullRef>
                        <c15:formulaRef>
                          <c15:sqref>('3-5 Data by Environment'!$A$101:$A$106,'3-5 Data by Environment'!$A$109)</c15:sqref>
                        </c15:formulaRef>
                      </c:ext>
                    </c:extLst>
                    <c:strCache>
                      <c:ptCount val="7"/>
                      <c:pt idx="0">
                        <c:v>(A1) Children attending a Regular Early Childhood Program at least 10 hrs. per week and receiving the majority of hours of special education and related services in the Regular Early Childhood Program</c:v>
                      </c:pt>
                      <c:pt idx="1">
                        <c:v>(A2) Children attending a Regular Early Childhood Program at least 10 hrs. per week and receiving the majority of hours of special education and related services in some Other Location </c:v>
                      </c:pt>
                      <c:pt idx="2">
                        <c:v>(B1) Children attending a Regular Early Childhood Program less than 10 hrs. per week and receiving the majority of hours of special education and related services in the Regular Early Childhood Program</c:v>
                      </c:pt>
                      <c:pt idx="3">
                        <c:v>(B2) Children attending a Regular Early Childhood Program less than 10 hrs. per week and receiving the majority of hours of special education and related services in some Other Location</c:v>
                      </c:pt>
                      <c:pt idx="4">
                        <c:v>(C1)  Children attending a Special Education Program (NOT in any Regular Early Childhood Program) specifically, a Separate Special Education Class</c:v>
                      </c:pt>
                      <c:pt idx="5">
                        <c:v>(C2)  Children attending a Special Education Program (NOT in any Regular Early Childhood Program) specifically, a Separate School</c:v>
                      </c:pt>
                      <c:pt idx="6">
                        <c:v>(D2) Children attending neither a Regular Early Childhood Program nor a Special Education Program (not included in (A), (B), or (C))and receiving the majority of hours of special education and related services at the Service Provider Location or some Other Location not in any other category</c:v>
                      </c:pt>
                    </c:strCache>
                  </c:strRef>
                </c:cat>
                <c:val>
                  <c:numRef>
                    <c:extLst>
                      <c:ext xmlns:c15="http://schemas.microsoft.com/office/drawing/2012/chart" uri="{02D57815-91ED-43cb-92C2-25804820EDAC}">
                        <c15:fullRef>
                          <c15:sqref>'3-5 Data by Environment'!$C$101:$C$109</c15:sqref>
                        </c15:fullRef>
                        <c15:formulaRef>
                          <c15:sqref>('3-5 Data by Environment'!$C$101:$C$106,'3-5 Data by Environment'!$C$109)</c15:sqref>
                        </c15:formulaRef>
                      </c:ext>
                    </c:extLst>
                    <c:numCache>
                      <c:formatCode>0%</c:formatCode>
                      <c:ptCount val="7"/>
                      <c:pt idx="0">
                        <c:v>0</c:v>
                      </c:pt>
                      <c:pt idx="1">
                        <c:v>0</c:v>
                      </c:pt>
                      <c:pt idx="2">
                        <c:v>0</c:v>
                      </c:pt>
                      <c:pt idx="3">
                        <c:v>0</c:v>
                      </c:pt>
                      <c:pt idx="4">
                        <c:v>0</c:v>
                      </c:pt>
                      <c:pt idx="5">
                        <c:v>0</c:v>
                      </c:pt>
                      <c:pt idx="6">
                        <c:v>0</c:v>
                      </c:pt>
                    </c:numCache>
                  </c:numRef>
                </c:val>
                <c:extLst xmlns:c15="http://schemas.microsoft.com/office/drawing/2012/chart">
                  <c:ext xmlns:c16="http://schemas.microsoft.com/office/drawing/2014/chart" uri="{C3380CC4-5D6E-409C-BE32-E72D297353CC}">
                    <c16:uniqueId val="{00000001-6DDE-44DF-853C-4C7CB87D0060}"/>
                  </c:ext>
                </c:extLst>
              </c15:ser>
            </c15:filteredBarSeries>
            <c15:filteredBarSeries>
              <c15:ser>
                <c:idx val="3"/>
                <c:order val="3"/>
                <c:tx>
                  <c:strRef>
                    <c:extLst xmlns:c15="http://schemas.microsoft.com/office/drawing/2012/chart">
                      <c:ext xmlns:c15="http://schemas.microsoft.com/office/drawing/2012/chart" uri="{02D57815-91ED-43cb-92C2-25804820EDAC}">
                        <c15:formulaRef>
                          <c15:sqref>'3-5 Data by Environment'!$E$100</c15:sqref>
                        </c15:formulaRef>
                      </c:ext>
                    </c:extLst>
                    <c:strCache>
                      <c:ptCount val="1"/>
                      <c:pt idx="0">
                        <c:v>Emotional Disturbance</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'3-5 Data by Environment'!$A$101:$A$109</c15:sqref>
                        </c15:fullRef>
                        <c15:formulaRef>
                          <c15:sqref>('3-5 Data by Environment'!$A$101:$A$106,'3-5 Data by Environment'!$A$109)</c15:sqref>
                        </c15:formulaRef>
                      </c:ext>
                    </c:extLst>
                    <c:strCache>
                      <c:ptCount val="7"/>
                      <c:pt idx="0">
                        <c:v>(A1) Children attending a Regular Early Childhood Program at least 10 hrs. per week and receiving the majority of hours of special education and related services in the Regular Early Childhood Program</c:v>
                      </c:pt>
                      <c:pt idx="1">
                        <c:v>(A2) Children attending a Regular Early Childhood Program at least 10 hrs. per week and receiving the majority of hours of special education and related services in some Other Location </c:v>
                      </c:pt>
                      <c:pt idx="2">
                        <c:v>(B1) Children attending a Regular Early Childhood Program less than 10 hrs. per week and receiving the majority of hours of special education and related services in the Regular Early Childhood Program</c:v>
                      </c:pt>
                      <c:pt idx="3">
                        <c:v>(B2) Children attending a Regular Early Childhood Program less than 10 hrs. per week and receiving the majority of hours of special education and related services in some Other Location</c:v>
                      </c:pt>
                      <c:pt idx="4">
                        <c:v>(C1)  Children attending a Special Education Program (NOT in any Regular Early Childhood Program) specifically, a Separate Special Education Class</c:v>
                      </c:pt>
                      <c:pt idx="5">
                        <c:v>(C2)  Children attending a Special Education Program (NOT in any Regular Early Childhood Program) specifically, a Separate School</c:v>
                      </c:pt>
                      <c:pt idx="6">
                        <c:v>(D2) Children attending neither a Regular Early Childhood Program nor a Special Education Program (not included in (A), (B), or (C))and receiving the majority of hours of special education and related services at the Service Provider Location or some Other Location not in any other category</c:v>
                      </c:pt>
                    </c:strCache>
                  </c:strRef>
                </c:cat>
                <c:val>
                  <c:numRef>
                    <c:extLst>
                      <c:ext xmlns:c15="http://schemas.microsoft.com/office/drawing/2012/chart" uri="{02D57815-91ED-43cb-92C2-25804820EDAC}">
                        <c15:fullRef>
                          <c15:sqref>'3-5 Data by Environment'!$E$101:$E$109</c15:sqref>
                        </c15:fullRef>
                        <c15:formulaRef>
                          <c15:sqref>('3-5 Data by Environment'!$E$101:$E$106,'3-5 Data by Environment'!$E$109)</c15:sqref>
                        </c15:formulaRef>
                      </c:ext>
                    </c:extLst>
                    <c:numCache>
                      <c:formatCode>0%</c:formatCode>
                      <c:ptCount val="7"/>
                      <c:pt idx="0">
                        <c:v>0</c:v>
                      </c:pt>
                      <c:pt idx="1">
                        <c:v>0</c:v>
                      </c:pt>
                      <c:pt idx="2">
                        <c:v>0</c:v>
                      </c:pt>
                      <c:pt idx="3">
                        <c:v>0</c:v>
                      </c:pt>
                      <c:pt idx="4">
                        <c:v>0</c:v>
                      </c:pt>
                      <c:pt idx="5">
                        <c:v>0</c:v>
                      </c:pt>
                      <c:pt idx="6">
                        <c:v>0</c:v>
                      </c:pt>
                    </c:numCache>
                  </c:numRef>
                </c:val>
                <c:extLst xmlns:c15="http://schemas.microsoft.com/office/drawing/2012/chart">
                  <c:ext xmlns:c16="http://schemas.microsoft.com/office/drawing/2014/chart" uri="{C3380CC4-5D6E-409C-BE32-E72D297353CC}">
                    <c16:uniqueId val="{00000003-6DDE-44DF-853C-4C7CB87D0060}"/>
                  </c:ext>
                </c:extLst>
              </c15:ser>
            </c15:filteredBarSeries>
            <c15:filteredBarSeries>
              <c15:ser>
                <c:idx val="5"/>
                <c:order val="5"/>
                <c:tx>
                  <c:strRef>
                    <c:extLst xmlns:c15="http://schemas.microsoft.com/office/drawing/2012/chart">
                      <c:ext xmlns:c15="http://schemas.microsoft.com/office/drawing/2012/chart" uri="{02D57815-91ED-43cb-92C2-25804820EDAC}">
                        <c15:formulaRef>
                          <c15:sqref>'3-5 Data by Environment'!$G$100</c15:sqref>
                        </c15:formulaRef>
                      </c:ext>
                    </c:extLst>
                    <c:strCache>
                      <c:ptCount val="1"/>
                      <c:pt idx="0">
                        <c:v>Intellectual Disability</c:v>
                      </c:pt>
                    </c:strCache>
                  </c:strRef>
                </c:tx>
                <c:spPr>
                  <a:solidFill>
                    <a:schemeClr val="accent6"/>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'3-5 Data by Environment'!$A$101:$A$109</c15:sqref>
                        </c15:fullRef>
                        <c15:formulaRef>
                          <c15:sqref>('3-5 Data by Environment'!$A$101:$A$106,'3-5 Data by Environment'!$A$109)</c15:sqref>
                        </c15:formulaRef>
                      </c:ext>
                    </c:extLst>
                    <c:strCache>
                      <c:ptCount val="7"/>
                      <c:pt idx="0">
                        <c:v>(A1) Children attending a Regular Early Childhood Program at least 10 hrs. per week and receiving the majority of hours of special education and related services in the Regular Early Childhood Program</c:v>
                      </c:pt>
                      <c:pt idx="1">
                        <c:v>(A2) Children attending a Regular Early Childhood Program at least 10 hrs. per week and receiving the majority of hours of special education and related services in some Other Location </c:v>
                      </c:pt>
                      <c:pt idx="2">
                        <c:v>(B1) Children attending a Regular Early Childhood Program less than 10 hrs. per week and receiving the majority of hours of special education and related services in the Regular Early Childhood Program</c:v>
                      </c:pt>
                      <c:pt idx="3">
                        <c:v>(B2) Children attending a Regular Early Childhood Program less than 10 hrs. per week and receiving the majority of hours of special education and related services in some Other Location</c:v>
                      </c:pt>
                      <c:pt idx="4">
                        <c:v>(C1)  Children attending a Special Education Program (NOT in any Regular Early Childhood Program) specifically, a Separate Special Education Class</c:v>
                      </c:pt>
                      <c:pt idx="5">
                        <c:v>(C2)  Children attending a Special Education Program (NOT in any Regular Early Childhood Program) specifically, a Separate School</c:v>
                      </c:pt>
                      <c:pt idx="6">
                        <c:v>(D2) Children attending neither a Regular Early Childhood Program nor a Special Education Program (not included in (A), (B), or (C))and receiving the majority of hours of special education and related services at the Service Provider Location or some Other Location not in any other category</c:v>
                      </c:pt>
                    </c:strCache>
                  </c:strRef>
                </c:cat>
                <c:val>
                  <c:numRef>
                    <c:extLst>
                      <c:ext xmlns:c15="http://schemas.microsoft.com/office/drawing/2012/chart" uri="{02D57815-91ED-43cb-92C2-25804820EDAC}">
                        <c15:fullRef>
                          <c15:sqref>'3-5 Data by Environment'!$G$101:$G$109</c15:sqref>
                        </c15:fullRef>
                        <c15:formulaRef>
                          <c15:sqref>('3-5 Data by Environment'!$G$101:$G$106,'3-5 Data by Environment'!$G$109)</c15:sqref>
                        </c15:formulaRef>
                      </c:ext>
                    </c:extLst>
                    <c:numCache>
                      <c:formatCode>0%</c:formatCode>
                      <c:ptCount val="7"/>
                      <c:pt idx="0">
                        <c:v>0</c:v>
                      </c:pt>
                      <c:pt idx="1">
                        <c:v>0</c:v>
                      </c:pt>
                      <c:pt idx="2">
                        <c:v>0</c:v>
                      </c:pt>
                      <c:pt idx="3">
                        <c:v>0</c:v>
                      </c:pt>
                      <c:pt idx="4">
                        <c:v>0</c:v>
                      </c:pt>
                      <c:pt idx="5">
                        <c:v>0</c:v>
                      </c:pt>
                      <c:pt idx="6">
                        <c:v>0</c:v>
                      </c:pt>
                    </c:numCache>
                  </c:numRef>
                </c:val>
                <c:extLst xmlns:c15="http://schemas.microsoft.com/office/drawing/2012/chart">
                  <c:ext xmlns:c16="http://schemas.microsoft.com/office/drawing/2014/chart" uri="{C3380CC4-5D6E-409C-BE32-E72D297353CC}">
                    <c16:uniqueId val="{00000005-6DDE-44DF-853C-4C7CB87D0060}"/>
                  </c:ext>
                </c:extLst>
              </c15:ser>
            </c15:filteredBarSeries>
            <c15:filteredBarSeries>
              <c15:ser>
                <c:idx val="6"/>
                <c:order val="6"/>
                <c:tx>
                  <c:strRef>
                    <c:extLst xmlns:c15="http://schemas.microsoft.com/office/drawing/2012/chart">
                      <c:ext xmlns:c15="http://schemas.microsoft.com/office/drawing/2012/chart" uri="{02D57815-91ED-43cb-92C2-25804820EDAC}">
                        <c15:formulaRef>
                          <c15:sqref>'3-5 Data by Environment'!$H$100</c15:sqref>
                        </c15:formulaRef>
                      </c:ext>
                    </c:extLst>
                    <c:strCache>
                      <c:ptCount val="1"/>
                      <c:pt idx="0">
                        <c:v>Multiple Disabilities</c:v>
                      </c:pt>
                    </c:strCache>
                  </c:strRef>
                </c:tx>
                <c:spPr>
                  <a:solidFill>
                    <a:schemeClr val="accent1">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'3-5 Data by Environment'!$A$101:$A$109</c15:sqref>
                        </c15:fullRef>
                        <c15:formulaRef>
                          <c15:sqref>('3-5 Data by Environment'!$A$101:$A$106,'3-5 Data by Environment'!$A$109)</c15:sqref>
                        </c15:formulaRef>
                      </c:ext>
                    </c:extLst>
                    <c:strCache>
                      <c:ptCount val="7"/>
                      <c:pt idx="0">
                        <c:v>(A1) Children attending a Regular Early Childhood Program at least 10 hrs. per week and receiving the majority of hours of special education and related services in the Regular Early Childhood Program</c:v>
                      </c:pt>
                      <c:pt idx="1">
                        <c:v>(A2) Children attending a Regular Early Childhood Program at least 10 hrs. per week and receiving the majority of hours of special education and related services in some Other Location </c:v>
                      </c:pt>
                      <c:pt idx="2">
                        <c:v>(B1) Children attending a Regular Early Childhood Program less than 10 hrs. per week and receiving the majority of hours of special education and related services in the Regular Early Childhood Program</c:v>
                      </c:pt>
                      <c:pt idx="3">
                        <c:v>(B2) Children attending a Regular Early Childhood Program less than 10 hrs. per week and receiving the majority of hours of special education and related services in some Other Location</c:v>
                      </c:pt>
                      <c:pt idx="4">
                        <c:v>(C1)  Children attending a Special Education Program (NOT in any Regular Early Childhood Program) specifically, a Separate Special Education Class</c:v>
                      </c:pt>
                      <c:pt idx="5">
                        <c:v>(C2)  Children attending a Special Education Program (NOT in any Regular Early Childhood Program) specifically, a Separate School</c:v>
                      </c:pt>
                      <c:pt idx="6">
                        <c:v>(D2) Children attending neither a Regular Early Childhood Program nor a Special Education Program (not included in (A), (B), or (C))and receiving the majority of hours of special education and related services at the Service Provider Location or some Other Location not in any other category</c:v>
                      </c:pt>
                    </c:strCache>
                  </c:strRef>
                </c:cat>
                <c:val>
                  <c:numRef>
                    <c:extLst>
                      <c:ext xmlns:c15="http://schemas.microsoft.com/office/drawing/2012/chart" uri="{02D57815-91ED-43cb-92C2-25804820EDAC}">
                        <c15:fullRef>
                          <c15:sqref>'3-5 Data by Environment'!$H$101:$H$109</c15:sqref>
                        </c15:fullRef>
                        <c15:formulaRef>
                          <c15:sqref>('3-5 Data by Environment'!$H$101:$H$106,'3-5 Data by Environment'!$H$109)</c15:sqref>
                        </c15:formulaRef>
                      </c:ext>
                    </c:extLst>
                    <c:numCache>
                      <c:formatCode>0%</c:formatCode>
                      <c:ptCount val="7"/>
                      <c:pt idx="0">
                        <c:v>0</c:v>
                      </c:pt>
                      <c:pt idx="1">
                        <c:v>0</c:v>
                      </c:pt>
                      <c:pt idx="2">
                        <c:v>0</c:v>
                      </c:pt>
                      <c:pt idx="3">
                        <c:v>0</c:v>
                      </c:pt>
                      <c:pt idx="4">
                        <c:v>0</c:v>
                      </c:pt>
                      <c:pt idx="5">
                        <c:v>0</c:v>
                      </c:pt>
                      <c:pt idx="6">
                        <c:v>0</c:v>
                      </c:pt>
                    </c:numCache>
                  </c:numRef>
                </c:val>
                <c:extLst xmlns:c15="http://schemas.microsoft.com/office/drawing/2012/chart">
                  <c:ext xmlns:c16="http://schemas.microsoft.com/office/drawing/2014/chart" uri="{C3380CC4-5D6E-409C-BE32-E72D297353CC}">
                    <c16:uniqueId val="{00000006-6DDE-44DF-853C-4C7CB87D0060}"/>
                  </c:ext>
                </c:extLst>
              </c15:ser>
            </c15:filteredBarSeries>
            <c15:filteredBarSeries>
              <c15:ser>
                <c:idx val="7"/>
                <c:order val="7"/>
                <c:tx>
                  <c:strRef>
                    <c:extLst xmlns:c15="http://schemas.microsoft.com/office/drawing/2012/chart">
                      <c:ext xmlns:c15="http://schemas.microsoft.com/office/drawing/2012/chart" uri="{02D57815-91ED-43cb-92C2-25804820EDAC}">
                        <c15:formulaRef>
                          <c15:sqref>'3-5 Data by Environment'!$I$100</c15:sqref>
                        </c15:formulaRef>
                      </c:ext>
                    </c:extLst>
                    <c:strCache>
                      <c:ptCount val="1"/>
                      <c:pt idx="0">
                        <c:v>Orthopedic Impairment</c:v>
                      </c:pt>
                    </c:strCache>
                  </c:strRef>
                </c:tx>
                <c:spPr>
                  <a:solidFill>
                    <a:schemeClr val="accent2">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'3-5 Data by Environment'!$A$101:$A$109</c15:sqref>
                        </c15:fullRef>
                        <c15:formulaRef>
                          <c15:sqref>('3-5 Data by Environment'!$A$101:$A$106,'3-5 Data by Environment'!$A$109)</c15:sqref>
                        </c15:formulaRef>
                      </c:ext>
                    </c:extLst>
                    <c:strCache>
                      <c:ptCount val="7"/>
                      <c:pt idx="0">
                        <c:v>(A1) Children attending a Regular Early Childhood Program at least 10 hrs. per week and receiving the majority of hours of special education and related services in the Regular Early Childhood Program</c:v>
                      </c:pt>
                      <c:pt idx="1">
                        <c:v>(A2) Children attending a Regular Early Childhood Program at least 10 hrs. per week and receiving the majority of hours of special education and related services in some Other Location </c:v>
                      </c:pt>
                      <c:pt idx="2">
                        <c:v>(B1) Children attending a Regular Early Childhood Program less than 10 hrs. per week and receiving the majority of hours of special education and related services in the Regular Early Childhood Program</c:v>
                      </c:pt>
                      <c:pt idx="3">
                        <c:v>(B2) Children attending a Regular Early Childhood Program less than 10 hrs. per week and receiving the majority of hours of special education and related services in some Other Location</c:v>
                      </c:pt>
                      <c:pt idx="4">
                        <c:v>(C1)  Children attending a Special Education Program (NOT in any Regular Early Childhood Program) specifically, a Separate Special Education Class</c:v>
                      </c:pt>
                      <c:pt idx="5">
                        <c:v>(C2)  Children attending a Special Education Program (NOT in any Regular Early Childhood Program) specifically, a Separate School</c:v>
                      </c:pt>
                      <c:pt idx="6">
                        <c:v>(D2) Children attending neither a Regular Early Childhood Program nor a Special Education Program (not included in (A), (B), or (C))and receiving the majority of hours of special education and related services at the Service Provider Location or some Other Location not in any other category</c:v>
                      </c:pt>
                    </c:strCache>
                  </c:strRef>
                </c:cat>
                <c:val>
                  <c:numRef>
                    <c:extLst>
                      <c:ext xmlns:c15="http://schemas.microsoft.com/office/drawing/2012/chart" uri="{02D57815-91ED-43cb-92C2-25804820EDAC}">
                        <c15:fullRef>
                          <c15:sqref>'3-5 Data by Environment'!$I$101:$I$109</c15:sqref>
                        </c15:fullRef>
                        <c15:formulaRef>
                          <c15:sqref>('3-5 Data by Environment'!$I$101:$I$106,'3-5 Data by Environment'!$I$109)</c15:sqref>
                        </c15:formulaRef>
                      </c:ext>
                    </c:extLst>
                    <c:numCache>
                      <c:formatCode>0%</c:formatCode>
                      <c:ptCount val="7"/>
                      <c:pt idx="0">
                        <c:v>0</c:v>
                      </c:pt>
                      <c:pt idx="1">
                        <c:v>0</c:v>
                      </c:pt>
                      <c:pt idx="2">
                        <c:v>0</c:v>
                      </c:pt>
                      <c:pt idx="3">
                        <c:v>0</c:v>
                      </c:pt>
                      <c:pt idx="4">
                        <c:v>0</c:v>
                      </c:pt>
                      <c:pt idx="5">
                        <c:v>0</c:v>
                      </c:pt>
                      <c:pt idx="6">
                        <c:v>0</c:v>
                      </c:pt>
                    </c:numCache>
                  </c:numRef>
                </c:val>
                <c:extLst xmlns:c15="http://schemas.microsoft.com/office/drawing/2012/chart">
                  <c:ext xmlns:c16="http://schemas.microsoft.com/office/drawing/2014/chart" uri="{C3380CC4-5D6E-409C-BE32-E72D297353CC}">
                    <c16:uniqueId val="{00000007-6DDE-44DF-853C-4C7CB87D0060}"/>
                  </c:ext>
                </c:extLst>
              </c15:ser>
            </c15:filteredBarSeries>
            <c15:filteredBarSeries>
              <c15:ser>
                <c:idx val="8"/>
                <c:order val="8"/>
                <c:tx>
                  <c:strRef>
                    <c:extLst xmlns:c15="http://schemas.microsoft.com/office/drawing/2012/chart">
                      <c:ext xmlns:c15="http://schemas.microsoft.com/office/drawing/2012/chart" uri="{02D57815-91ED-43cb-92C2-25804820EDAC}">
                        <c15:formulaRef>
                          <c15:sqref>'3-5 Data by Environment'!$J$100</c15:sqref>
                        </c15:formulaRef>
                      </c:ext>
                    </c:extLst>
                    <c:strCache>
                      <c:ptCount val="1"/>
                      <c:pt idx="0">
                        <c:v>Other Health Impairment</c:v>
                      </c:pt>
                    </c:strCache>
                  </c:strRef>
                </c:tx>
                <c:spPr>
                  <a:solidFill>
                    <a:schemeClr val="accent3">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'3-5 Data by Environment'!$A$101:$A$109</c15:sqref>
                        </c15:fullRef>
                        <c15:formulaRef>
                          <c15:sqref>('3-5 Data by Environment'!$A$101:$A$106,'3-5 Data by Environment'!$A$109)</c15:sqref>
                        </c15:formulaRef>
                      </c:ext>
                    </c:extLst>
                    <c:strCache>
                      <c:ptCount val="7"/>
                      <c:pt idx="0">
                        <c:v>(A1) Children attending a Regular Early Childhood Program at least 10 hrs. per week and receiving the majority of hours of special education and related services in the Regular Early Childhood Program</c:v>
                      </c:pt>
                      <c:pt idx="1">
                        <c:v>(A2) Children attending a Regular Early Childhood Program at least 10 hrs. per week and receiving the majority of hours of special education and related services in some Other Location </c:v>
                      </c:pt>
                      <c:pt idx="2">
                        <c:v>(B1) Children attending a Regular Early Childhood Program less than 10 hrs. per week and receiving the majority of hours of special education and related services in the Regular Early Childhood Program</c:v>
                      </c:pt>
                      <c:pt idx="3">
                        <c:v>(B2) Children attending a Regular Early Childhood Program less than 10 hrs. per week and receiving the majority of hours of special education and related services in some Other Location</c:v>
                      </c:pt>
                      <c:pt idx="4">
                        <c:v>(C1)  Children attending a Special Education Program (NOT in any Regular Early Childhood Program) specifically, a Separate Special Education Class</c:v>
                      </c:pt>
                      <c:pt idx="5">
                        <c:v>(C2)  Children attending a Special Education Program (NOT in any Regular Early Childhood Program) specifically, a Separate School</c:v>
                      </c:pt>
                      <c:pt idx="6">
                        <c:v>(D2) Children attending neither a Regular Early Childhood Program nor a Special Education Program (not included in (A), (B), or (C))and receiving the majority of hours of special education and related services at the Service Provider Location or some Other Location not in any other category</c:v>
                      </c:pt>
                    </c:strCache>
                  </c:strRef>
                </c:cat>
                <c:val>
                  <c:numRef>
                    <c:extLst>
                      <c:ext xmlns:c15="http://schemas.microsoft.com/office/drawing/2012/chart" uri="{02D57815-91ED-43cb-92C2-25804820EDAC}">
                        <c15:fullRef>
                          <c15:sqref>'3-5 Data by Environment'!$J$101:$J$109</c15:sqref>
                        </c15:fullRef>
                        <c15:formulaRef>
                          <c15:sqref>('3-5 Data by Environment'!$J$101:$J$106,'3-5 Data by Environment'!$J$109)</c15:sqref>
                        </c15:formulaRef>
                      </c:ext>
                    </c:extLst>
                    <c:numCache>
                      <c:formatCode>0%</c:formatCode>
                      <c:ptCount val="7"/>
                      <c:pt idx="0">
                        <c:v>0</c:v>
                      </c:pt>
                      <c:pt idx="1">
                        <c:v>0</c:v>
                      </c:pt>
                      <c:pt idx="2">
                        <c:v>0</c:v>
                      </c:pt>
                      <c:pt idx="3">
                        <c:v>0</c:v>
                      </c:pt>
                      <c:pt idx="4">
                        <c:v>0</c:v>
                      </c:pt>
                      <c:pt idx="5">
                        <c:v>0</c:v>
                      </c:pt>
                      <c:pt idx="6">
                        <c:v>0</c:v>
                      </c:pt>
                    </c:numCache>
                  </c:numRef>
                </c:val>
                <c:extLst xmlns:c15="http://schemas.microsoft.com/office/drawing/2012/chart">
                  <c:ext xmlns:c16="http://schemas.microsoft.com/office/drawing/2014/chart" uri="{C3380CC4-5D6E-409C-BE32-E72D297353CC}">
                    <c16:uniqueId val="{00000008-6DDE-44DF-853C-4C7CB87D0060}"/>
                  </c:ext>
                </c:extLst>
              </c15:ser>
            </c15:filteredBarSeries>
            <c15:filteredBarSeries>
              <c15:ser>
                <c:idx val="9"/>
                <c:order val="9"/>
                <c:tx>
                  <c:strRef>
                    <c:extLst xmlns:c15="http://schemas.microsoft.com/office/drawing/2012/chart">
                      <c:ext xmlns:c15="http://schemas.microsoft.com/office/drawing/2012/chart" uri="{02D57815-91ED-43cb-92C2-25804820EDAC}">
                        <c15:formulaRef>
                          <c15:sqref>'3-5 Data by Environment'!$K$100</c15:sqref>
                        </c15:formulaRef>
                      </c:ext>
                    </c:extLst>
                    <c:strCache>
                      <c:ptCount val="1"/>
                      <c:pt idx="0">
                        <c:v>Specific Learning Disability</c:v>
                      </c:pt>
                    </c:strCache>
                  </c:strRef>
                </c:tx>
                <c:spPr>
                  <a:solidFill>
                    <a:schemeClr val="accent4">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'3-5 Data by Environment'!$A$101:$A$109</c15:sqref>
                        </c15:fullRef>
                        <c15:formulaRef>
                          <c15:sqref>('3-5 Data by Environment'!$A$101:$A$106,'3-5 Data by Environment'!$A$109)</c15:sqref>
                        </c15:formulaRef>
                      </c:ext>
                    </c:extLst>
                    <c:strCache>
                      <c:ptCount val="7"/>
                      <c:pt idx="0">
                        <c:v>(A1) Children attending a Regular Early Childhood Program at least 10 hrs. per week and receiving the majority of hours of special education and related services in the Regular Early Childhood Program</c:v>
                      </c:pt>
                      <c:pt idx="1">
                        <c:v>(A2) Children attending a Regular Early Childhood Program at least 10 hrs. per week and receiving the majority of hours of special education and related services in some Other Location </c:v>
                      </c:pt>
                      <c:pt idx="2">
                        <c:v>(B1) Children attending a Regular Early Childhood Program less than 10 hrs. per week and receiving the majority of hours of special education and related services in the Regular Early Childhood Program</c:v>
                      </c:pt>
                      <c:pt idx="3">
                        <c:v>(B2) Children attending a Regular Early Childhood Program less than 10 hrs. per week and receiving the majority of hours of special education and related services in some Other Location</c:v>
                      </c:pt>
                      <c:pt idx="4">
                        <c:v>(C1)  Children attending a Special Education Program (NOT in any Regular Early Childhood Program) specifically, a Separate Special Education Class</c:v>
                      </c:pt>
                      <c:pt idx="5">
                        <c:v>(C2)  Children attending a Special Education Program (NOT in any Regular Early Childhood Program) specifically, a Separate School</c:v>
                      </c:pt>
                      <c:pt idx="6">
                        <c:v>(D2) Children attending neither a Regular Early Childhood Program nor a Special Education Program (not included in (A), (B), or (C))and receiving the majority of hours of special education and related services at the Service Provider Location or some Other Location not in any other category</c:v>
                      </c:pt>
                    </c:strCache>
                  </c:strRef>
                </c:cat>
                <c:val>
                  <c:numRef>
                    <c:extLst>
                      <c:ext xmlns:c15="http://schemas.microsoft.com/office/drawing/2012/chart" uri="{02D57815-91ED-43cb-92C2-25804820EDAC}">
                        <c15:fullRef>
                          <c15:sqref>'3-5 Data by Environment'!$K$101:$K$109</c15:sqref>
                        </c15:fullRef>
                        <c15:formulaRef>
                          <c15:sqref>('3-5 Data by Environment'!$K$101:$K$106,'3-5 Data by Environment'!$K$109)</c15:sqref>
                        </c15:formulaRef>
                      </c:ext>
                    </c:extLst>
                    <c:numCache>
                      <c:formatCode>0%</c:formatCode>
                      <c:ptCount val="7"/>
                      <c:pt idx="0">
                        <c:v>0</c:v>
                      </c:pt>
                      <c:pt idx="1">
                        <c:v>0</c:v>
                      </c:pt>
                      <c:pt idx="2">
                        <c:v>0</c:v>
                      </c:pt>
                      <c:pt idx="3">
                        <c:v>0</c:v>
                      </c:pt>
                      <c:pt idx="4">
                        <c:v>0</c:v>
                      </c:pt>
                      <c:pt idx="5">
                        <c:v>0</c:v>
                      </c:pt>
                      <c:pt idx="6">
                        <c:v>0</c:v>
                      </c:pt>
                    </c:numCache>
                  </c:numRef>
                </c:val>
                <c:extLst xmlns:c15="http://schemas.microsoft.com/office/drawing/2012/chart">
                  <c:ext xmlns:c16="http://schemas.microsoft.com/office/drawing/2014/chart" uri="{C3380CC4-5D6E-409C-BE32-E72D297353CC}">
                    <c16:uniqueId val="{00000009-6DDE-44DF-853C-4C7CB87D0060}"/>
                  </c:ext>
                </c:extLst>
              </c15:ser>
            </c15:filteredBarSeries>
            <c15:filteredBarSeries>
              <c15:ser>
                <c:idx val="11"/>
                <c:order val="11"/>
                <c:tx>
                  <c:strRef>
                    <c:extLst xmlns:c15="http://schemas.microsoft.com/office/drawing/2012/chart">
                      <c:ext xmlns:c15="http://schemas.microsoft.com/office/drawing/2012/chart" uri="{02D57815-91ED-43cb-92C2-25804820EDAC}">
                        <c15:formulaRef>
                          <c15:sqref>'3-5 Data by Environment'!$M$100</c15:sqref>
                        </c15:formulaRef>
                      </c:ext>
                    </c:extLst>
                    <c:strCache>
                      <c:ptCount val="1"/>
                      <c:pt idx="0">
                        <c:v>Traumatic Brain Injury</c:v>
                      </c:pt>
                    </c:strCache>
                  </c:strRef>
                </c:tx>
                <c:spPr>
                  <a:solidFill>
                    <a:schemeClr val="accent6">
                      <a:lumMod val="6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xmlns:c15="http://schemas.microsoft.com/office/drawing/2012/char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'3-5 Data by Environment'!$A$101:$A$109</c15:sqref>
                        </c15:fullRef>
                        <c15:formulaRef>
                          <c15:sqref>('3-5 Data by Environment'!$A$101:$A$106,'3-5 Data by Environment'!$A$109)</c15:sqref>
                        </c15:formulaRef>
                      </c:ext>
                    </c:extLst>
                    <c:strCache>
                      <c:ptCount val="7"/>
                      <c:pt idx="0">
                        <c:v>(A1) Children attending a Regular Early Childhood Program at least 10 hrs. per week and receiving the majority of hours of special education and related services in the Regular Early Childhood Program</c:v>
                      </c:pt>
                      <c:pt idx="1">
                        <c:v>(A2) Children attending a Regular Early Childhood Program at least 10 hrs. per week and receiving the majority of hours of special education and related services in some Other Location </c:v>
                      </c:pt>
                      <c:pt idx="2">
                        <c:v>(B1) Children attending a Regular Early Childhood Program less than 10 hrs. per week and receiving the majority of hours of special education and related services in the Regular Early Childhood Program</c:v>
                      </c:pt>
                      <c:pt idx="3">
                        <c:v>(B2) Children attending a Regular Early Childhood Program less than 10 hrs. per week and receiving the majority of hours of special education and related services in some Other Location</c:v>
                      </c:pt>
                      <c:pt idx="4">
                        <c:v>(C1)  Children attending a Special Education Program (NOT in any Regular Early Childhood Program) specifically, a Separate Special Education Class</c:v>
                      </c:pt>
                      <c:pt idx="5">
                        <c:v>(C2)  Children attending a Special Education Program (NOT in any Regular Early Childhood Program) specifically, a Separate School</c:v>
                      </c:pt>
                      <c:pt idx="6">
                        <c:v>(D2) Children attending neither a Regular Early Childhood Program nor a Special Education Program (not included in (A), (B), or (C))and receiving the majority of hours of special education and related services at the Service Provider Location or some Other Location not in any other category</c:v>
                      </c:pt>
                    </c:strCache>
                  </c:strRef>
                </c:cat>
                <c:val>
                  <c:numRef>
                    <c:extLst>
                      <c:ext xmlns:c15="http://schemas.microsoft.com/office/drawing/2012/chart" uri="{02D57815-91ED-43cb-92C2-25804820EDAC}">
                        <c15:fullRef>
                          <c15:sqref>'3-5 Data by Environment'!$M$101:$M$109</c15:sqref>
                        </c15:fullRef>
                        <c15:formulaRef>
                          <c15:sqref>('3-5 Data by Environment'!$M$101:$M$106,'3-5 Data by Environment'!$M$109)</c15:sqref>
                        </c15:formulaRef>
                      </c:ext>
                    </c:extLst>
                    <c:numCache>
                      <c:formatCode>0%</c:formatCode>
                      <c:ptCount val="7"/>
                      <c:pt idx="0">
                        <c:v>0</c:v>
                      </c:pt>
                      <c:pt idx="1">
                        <c:v>0</c:v>
                      </c:pt>
                      <c:pt idx="2">
                        <c:v>0</c:v>
                      </c:pt>
                      <c:pt idx="3">
                        <c:v>0</c:v>
                      </c:pt>
                      <c:pt idx="4">
                        <c:v>0</c:v>
                      </c:pt>
                      <c:pt idx="5">
                        <c:v>0</c:v>
                      </c:pt>
                      <c:pt idx="6">
                        <c:v>0</c:v>
                      </c:pt>
                    </c:numCache>
                  </c:numRef>
                </c:val>
                <c:extLst xmlns:c15="http://schemas.microsoft.com/office/drawing/2012/chart">
                  <c:ext xmlns:c16="http://schemas.microsoft.com/office/drawing/2014/chart" uri="{C3380CC4-5D6E-409C-BE32-E72D297353CC}">
                    <c16:uniqueId val="{0000000B-6DDE-44DF-853C-4C7CB87D0060}"/>
                  </c:ext>
                </c:extLst>
              </c15:ser>
            </c15:filteredBarSeries>
          </c:ext>
        </c:extLst>
      </c:barChart>
      <c:catAx>
        <c:axId val="169643799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696435087"/>
        <c:crosses val="autoZero"/>
        <c:auto val="1"/>
        <c:lblAlgn val="ctr"/>
        <c:lblOffset val="100"/>
        <c:noMultiLvlLbl val="0"/>
      </c:catAx>
      <c:valAx>
        <c:axId val="1696435087"/>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696437999"/>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b="1">
                <a:solidFill>
                  <a:srgbClr val="012169"/>
                </a:solidFill>
                <a:latin typeface="Arial" panose="020B0604020202020204" pitchFamily="34" charset="0"/>
                <a:cs typeface="Arial" panose="020B0604020202020204" pitchFamily="34" charset="0"/>
              </a:rPr>
              <a:t>Student</a:t>
            </a:r>
            <a:r>
              <a:rPr lang="en-US" b="1" baseline="0">
                <a:solidFill>
                  <a:srgbClr val="012169"/>
                </a:solidFill>
                <a:latin typeface="Arial" panose="020B0604020202020204" pitchFamily="34" charset="0"/>
                <a:cs typeface="Arial" panose="020B0604020202020204" pitchFamily="34" charset="0"/>
              </a:rPr>
              <a:t> Percent by Least Restrictive Environment and Race/Ethnicity</a:t>
            </a:r>
            <a:endParaRPr lang="en-US" b="1">
              <a:solidFill>
                <a:srgbClr val="012169"/>
              </a:solidFill>
              <a:latin typeface="Arial" panose="020B0604020202020204" pitchFamily="34" charset="0"/>
              <a:cs typeface="Arial" panose="020B0604020202020204" pitchFamily="34" charset="0"/>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autoTitleDeleted val="0"/>
    <c:plotArea>
      <c:layout/>
      <c:barChart>
        <c:barDir val="bar"/>
        <c:grouping val="clustered"/>
        <c:varyColors val="0"/>
        <c:ser>
          <c:idx val="0"/>
          <c:order val="0"/>
          <c:tx>
            <c:strRef>
              <c:f>'3-5 Data by Environment'!$B$48</c:f>
              <c:strCache>
                <c:ptCount val="1"/>
                <c:pt idx="0">
                  <c:v>American Indian or Alaska Native</c:v>
                </c:pt>
              </c:strCache>
            </c:strRef>
          </c:tx>
          <c:spPr>
            <a:solidFill>
              <a:schemeClr val="accent1"/>
            </a:solidFill>
            <a:ln>
              <a:noFill/>
            </a:ln>
            <a:effectLst/>
          </c:spPr>
          <c:invertIfNegative val="0"/>
          <c:dLbls>
            <c:dLbl>
              <c:idx val="2"/>
              <c:delete val="1"/>
              <c:extLst>
                <c:ext xmlns:c15="http://schemas.microsoft.com/office/drawing/2012/chart" uri="{CE6537A1-D6FC-4f65-9D91-7224C49458BB}"/>
                <c:ext xmlns:c16="http://schemas.microsoft.com/office/drawing/2014/chart" uri="{C3380CC4-5D6E-409C-BE32-E72D297353CC}">
                  <c16:uniqueId val="{0000000C-2665-4F3E-A22C-D47BD9A7EF80}"/>
                </c:ext>
              </c:extLst>
            </c:dLbl>
            <c:dLbl>
              <c:idx val="3"/>
              <c:delete val="1"/>
              <c:extLst>
                <c:ext xmlns:c15="http://schemas.microsoft.com/office/drawing/2012/chart" uri="{CE6537A1-D6FC-4f65-9D91-7224C49458BB}"/>
                <c:ext xmlns:c16="http://schemas.microsoft.com/office/drawing/2014/chart" uri="{C3380CC4-5D6E-409C-BE32-E72D297353CC}">
                  <c16:uniqueId val="{00000011-2665-4F3E-A22C-D47BD9A7EF80}"/>
                </c:ext>
              </c:extLst>
            </c:dLbl>
            <c:dLbl>
              <c:idx val="5"/>
              <c:delete val="1"/>
              <c:extLst>
                <c:ext xmlns:c15="http://schemas.microsoft.com/office/drawing/2012/chart" uri="{CE6537A1-D6FC-4f65-9D91-7224C49458BB}"/>
                <c:ext xmlns:c16="http://schemas.microsoft.com/office/drawing/2014/chart" uri="{C3380CC4-5D6E-409C-BE32-E72D297353CC}">
                  <c16:uniqueId val="{00000016-2665-4F3E-A22C-D47BD9A7EF80}"/>
                </c:ext>
              </c:extLst>
            </c:dLbl>
            <c:dLbl>
              <c:idx val="6"/>
              <c:delete val="1"/>
              <c:extLst>
                <c:ext xmlns:c15="http://schemas.microsoft.com/office/drawing/2012/chart" uri="{CE6537A1-D6FC-4f65-9D91-7224C49458BB}"/>
                <c:ext xmlns:c16="http://schemas.microsoft.com/office/drawing/2014/chart" uri="{C3380CC4-5D6E-409C-BE32-E72D297353CC}">
                  <c16:uniqueId val="{0000001B-2665-4F3E-A22C-D47BD9A7EF80}"/>
                </c:ext>
              </c:extLst>
            </c:dLbl>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'3-5 Data by Environment'!$A$49:$A$58</c15:sqref>
                  </c15:fullRef>
                </c:ext>
              </c:extLst>
              <c:f>('3-5 Data by Environment'!$A$49:$A$54,'3-5 Data by Environment'!$A$57)</c:f>
              <c:strCache>
                <c:ptCount val="7"/>
                <c:pt idx="0">
                  <c:v>(A1) Children attending a Regular Early Childhood Program at least 10 hrs. per week and receiving the majority of hours of special education and related services in the Regular Early Childhood Program</c:v>
                </c:pt>
                <c:pt idx="1">
                  <c:v>(A2) Children attending a Regular Early Childhood Program at least 10 hrs. per week and receiving the majority of hours of special education and related services in some Other Location </c:v>
                </c:pt>
                <c:pt idx="2">
                  <c:v>(B1) Children attending a Regular Early Childhood Program less than 10 hrs. per week and receiving the majority of hours of special education and related services in the Regular Early Childhood Program</c:v>
                </c:pt>
                <c:pt idx="3">
                  <c:v>(B2) Children attending a Regular Early Childhood Program less than 10 hrs. per week and receiving the majority of hours of special education and related services in some Other Location</c:v>
                </c:pt>
                <c:pt idx="4">
                  <c:v>(C1)  Children attending a Special Education Program (NOT in any Regular Early Childhood Program) specifically, a Separate Special Education Class</c:v>
                </c:pt>
                <c:pt idx="5">
                  <c:v>(C2)  Children attending a Special Education Program (NOT in any Regular Early Childhood Program) specifically, a Separate School</c:v>
                </c:pt>
                <c:pt idx="6">
                  <c:v>(D2) Children attending neither a Regular Early Childhood Program nor a Special Education Program (not included in (A), (B), or (C))and receiving the majority of hours of special education and related services at the Service Provider Location or some Other Location not in any other category</c:v>
                </c:pt>
              </c:strCache>
            </c:strRef>
          </c:cat>
          <c:val>
            <c:numRef>
              <c:extLst>
                <c:ext xmlns:c15="http://schemas.microsoft.com/office/drawing/2012/chart" uri="{02D57815-91ED-43cb-92C2-25804820EDAC}">
                  <c15:fullRef>
                    <c15:sqref>'3-5 Data by Environment'!$B$49:$B$58</c15:sqref>
                  </c15:fullRef>
                </c:ext>
              </c:extLst>
              <c:f>('3-5 Data by Environment'!$B$49:$B$54,'3-5 Data by Environment'!$B$57)</c:f>
              <c:numCache>
                <c:formatCode>0%</c:formatCode>
                <c:ptCount val="7"/>
                <c:pt idx="0">
                  <c:v>0.3971631205673759</c:v>
                </c:pt>
                <c:pt idx="1">
                  <c:v>9.5744680851063829E-2</c:v>
                </c:pt>
                <c:pt idx="2">
                  <c:v>0</c:v>
                </c:pt>
                <c:pt idx="3">
                  <c:v>0</c:v>
                </c:pt>
                <c:pt idx="4">
                  <c:v>0.43262411347517732</c:v>
                </c:pt>
                <c:pt idx="5">
                  <c:v>0</c:v>
                </c:pt>
                <c:pt idx="6">
                  <c:v>0</c:v>
                </c:pt>
              </c:numCache>
            </c:numRef>
          </c:val>
          <c:extLst>
            <c:ext xmlns:c16="http://schemas.microsoft.com/office/drawing/2014/chart" uri="{C3380CC4-5D6E-409C-BE32-E72D297353CC}">
              <c16:uniqueId val="{00000000-2665-4F3E-A22C-D47BD9A7EF80}"/>
            </c:ext>
          </c:extLst>
        </c:ser>
        <c:ser>
          <c:idx val="1"/>
          <c:order val="1"/>
          <c:tx>
            <c:strRef>
              <c:f>'3-5 Data by Environment'!$C$48</c:f>
              <c:strCache>
                <c:ptCount val="1"/>
                <c:pt idx="0">
                  <c:v>Asian</c:v>
                </c:pt>
              </c:strCache>
            </c:strRef>
          </c:tx>
          <c:spPr>
            <a:solidFill>
              <a:schemeClr val="accent2"/>
            </a:solidFill>
            <a:ln>
              <a:no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7-2665-4F3E-A22C-D47BD9A7EF80}"/>
                </c:ext>
              </c:extLst>
            </c:dLbl>
            <c:dLbl>
              <c:idx val="1"/>
              <c:delete val="1"/>
              <c:extLst>
                <c:ext xmlns:c15="http://schemas.microsoft.com/office/drawing/2012/chart" uri="{CE6537A1-D6FC-4f65-9D91-7224C49458BB}"/>
                <c:ext xmlns:c16="http://schemas.microsoft.com/office/drawing/2014/chart" uri="{C3380CC4-5D6E-409C-BE32-E72D297353CC}">
                  <c16:uniqueId val="{00000009-2665-4F3E-A22C-D47BD9A7EF80}"/>
                </c:ext>
              </c:extLst>
            </c:dLbl>
            <c:dLbl>
              <c:idx val="2"/>
              <c:delete val="1"/>
              <c:extLst>
                <c:ext xmlns:c15="http://schemas.microsoft.com/office/drawing/2012/chart" uri="{CE6537A1-D6FC-4f65-9D91-7224C49458BB}"/>
                <c:ext xmlns:c16="http://schemas.microsoft.com/office/drawing/2014/chart" uri="{C3380CC4-5D6E-409C-BE32-E72D297353CC}">
                  <c16:uniqueId val="{0000000D-2665-4F3E-A22C-D47BD9A7EF80}"/>
                </c:ext>
              </c:extLst>
            </c:dLbl>
            <c:dLbl>
              <c:idx val="3"/>
              <c:delete val="1"/>
              <c:extLst>
                <c:ext xmlns:c15="http://schemas.microsoft.com/office/drawing/2012/chart" uri="{CE6537A1-D6FC-4f65-9D91-7224C49458BB}"/>
                <c:ext xmlns:c16="http://schemas.microsoft.com/office/drawing/2014/chart" uri="{C3380CC4-5D6E-409C-BE32-E72D297353CC}">
                  <c16:uniqueId val="{00000012-2665-4F3E-A22C-D47BD9A7EF80}"/>
                </c:ext>
              </c:extLst>
            </c:dLbl>
            <c:dLbl>
              <c:idx val="5"/>
              <c:delete val="1"/>
              <c:extLst>
                <c:ext xmlns:c15="http://schemas.microsoft.com/office/drawing/2012/chart" uri="{CE6537A1-D6FC-4f65-9D91-7224C49458BB}"/>
                <c:ext xmlns:c16="http://schemas.microsoft.com/office/drawing/2014/chart" uri="{C3380CC4-5D6E-409C-BE32-E72D297353CC}">
                  <c16:uniqueId val="{00000017-2665-4F3E-A22C-D47BD9A7EF80}"/>
                </c:ext>
              </c:extLst>
            </c:dLbl>
            <c:dLbl>
              <c:idx val="6"/>
              <c:delete val="1"/>
              <c:extLst>
                <c:ext xmlns:c15="http://schemas.microsoft.com/office/drawing/2012/chart" uri="{CE6537A1-D6FC-4f65-9D91-7224C49458BB}"/>
                <c:ext xmlns:c16="http://schemas.microsoft.com/office/drawing/2014/chart" uri="{C3380CC4-5D6E-409C-BE32-E72D297353CC}">
                  <c16:uniqueId val="{0000001C-2665-4F3E-A22C-D47BD9A7EF80}"/>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'3-5 Data by Environment'!$A$49:$A$58</c15:sqref>
                  </c15:fullRef>
                </c:ext>
              </c:extLst>
              <c:f>('3-5 Data by Environment'!$A$49:$A$54,'3-5 Data by Environment'!$A$57)</c:f>
              <c:strCache>
                <c:ptCount val="7"/>
                <c:pt idx="0">
                  <c:v>(A1) Children attending a Regular Early Childhood Program at least 10 hrs. per week and receiving the majority of hours of special education and related services in the Regular Early Childhood Program</c:v>
                </c:pt>
                <c:pt idx="1">
                  <c:v>(A2) Children attending a Regular Early Childhood Program at least 10 hrs. per week and receiving the majority of hours of special education and related services in some Other Location </c:v>
                </c:pt>
                <c:pt idx="2">
                  <c:v>(B1) Children attending a Regular Early Childhood Program less than 10 hrs. per week and receiving the majority of hours of special education and related services in the Regular Early Childhood Program</c:v>
                </c:pt>
                <c:pt idx="3">
                  <c:v>(B2) Children attending a Regular Early Childhood Program less than 10 hrs. per week and receiving the majority of hours of special education and related services in some Other Location</c:v>
                </c:pt>
                <c:pt idx="4">
                  <c:v>(C1)  Children attending a Special Education Program (NOT in any Regular Early Childhood Program) specifically, a Separate Special Education Class</c:v>
                </c:pt>
                <c:pt idx="5">
                  <c:v>(C2)  Children attending a Special Education Program (NOT in any Regular Early Childhood Program) specifically, a Separate School</c:v>
                </c:pt>
                <c:pt idx="6">
                  <c:v>(D2) Children attending neither a Regular Early Childhood Program nor a Special Education Program (not included in (A), (B), or (C))and receiving the majority of hours of special education and related services at the Service Provider Location or some Other Location not in any other category</c:v>
                </c:pt>
              </c:strCache>
            </c:strRef>
          </c:cat>
          <c:val>
            <c:numRef>
              <c:extLst>
                <c:ext xmlns:c15="http://schemas.microsoft.com/office/drawing/2012/chart" uri="{02D57815-91ED-43cb-92C2-25804820EDAC}">
                  <c15:fullRef>
                    <c15:sqref>'3-5 Data by Environment'!$C$49:$C$58</c15:sqref>
                  </c15:fullRef>
                </c:ext>
              </c:extLst>
              <c:f>('3-5 Data by Environment'!$C$49:$C$54,'3-5 Data by Environment'!$C$57)</c:f>
              <c:numCache>
                <c:formatCode>0%</c:formatCode>
                <c:ptCount val="7"/>
                <c:pt idx="0">
                  <c:v>0</c:v>
                </c:pt>
                <c:pt idx="1">
                  <c:v>0</c:v>
                </c:pt>
                <c:pt idx="2">
                  <c:v>0</c:v>
                </c:pt>
                <c:pt idx="3">
                  <c:v>0</c:v>
                </c:pt>
                <c:pt idx="4">
                  <c:v>0.65094339622641506</c:v>
                </c:pt>
                <c:pt idx="5">
                  <c:v>0</c:v>
                </c:pt>
                <c:pt idx="6">
                  <c:v>0</c:v>
                </c:pt>
              </c:numCache>
            </c:numRef>
          </c:val>
          <c:extLst>
            <c:ext xmlns:c16="http://schemas.microsoft.com/office/drawing/2014/chart" uri="{C3380CC4-5D6E-409C-BE32-E72D297353CC}">
              <c16:uniqueId val="{00000001-2665-4F3E-A22C-D47BD9A7EF80}"/>
            </c:ext>
          </c:extLst>
        </c:ser>
        <c:ser>
          <c:idx val="2"/>
          <c:order val="2"/>
          <c:tx>
            <c:strRef>
              <c:f>'3-5 Data by Environment'!$D$48</c:f>
              <c:strCache>
                <c:ptCount val="1"/>
                <c:pt idx="0">
                  <c:v>Black or African American</c:v>
                </c:pt>
              </c:strCache>
            </c:strRef>
          </c:tx>
          <c:spPr>
            <a:solidFill>
              <a:schemeClr val="accent3"/>
            </a:solidFill>
            <a:ln>
              <a:noFill/>
            </a:ln>
            <a:effectLst/>
          </c:spPr>
          <c:invertIfNegative val="0"/>
          <c:dLbls>
            <c:dLbl>
              <c:idx val="2"/>
              <c:delete val="1"/>
              <c:extLst>
                <c:ext xmlns:c15="http://schemas.microsoft.com/office/drawing/2012/chart" uri="{CE6537A1-D6FC-4f65-9D91-7224C49458BB}"/>
                <c:ext xmlns:c16="http://schemas.microsoft.com/office/drawing/2014/chart" uri="{C3380CC4-5D6E-409C-BE32-E72D297353CC}">
                  <c16:uniqueId val="{0000000E-2665-4F3E-A22C-D47BD9A7EF80}"/>
                </c:ext>
              </c:extLst>
            </c:dLbl>
            <c:dLbl>
              <c:idx val="3"/>
              <c:delete val="1"/>
              <c:extLst>
                <c:ext xmlns:c15="http://schemas.microsoft.com/office/drawing/2012/chart" uri="{CE6537A1-D6FC-4f65-9D91-7224C49458BB}"/>
                <c:ext xmlns:c16="http://schemas.microsoft.com/office/drawing/2014/chart" uri="{C3380CC4-5D6E-409C-BE32-E72D297353CC}">
                  <c16:uniqueId val="{00000013-2665-4F3E-A22C-D47BD9A7EF80}"/>
                </c:ext>
              </c:extLst>
            </c:dLbl>
            <c:dLbl>
              <c:idx val="5"/>
              <c:delete val="1"/>
              <c:extLst>
                <c:ext xmlns:c15="http://schemas.microsoft.com/office/drawing/2012/chart" uri="{CE6537A1-D6FC-4f65-9D91-7224C49458BB}"/>
                <c:ext xmlns:c16="http://schemas.microsoft.com/office/drawing/2014/chart" uri="{C3380CC4-5D6E-409C-BE32-E72D297353CC}">
                  <c16:uniqueId val="{00000018-2665-4F3E-A22C-D47BD9A7EF80}"/>
                </c:ext>
              </c:extLst>
            </c:dLbl>
            <c:dLbl>
              <c:idx val="6"/>
              <c:delete val="1"/>
              <c:extLst>
                <c:ext xmlns:c15="http://schemas.microsoft.com/office/drawing/2012/chart" uri="{CE6537A1-D6FC-4f65-9D91-7224C49458BB}"/>
                <c:ext xmlns:c16="http://schemas.microsoft.com/office/drawing/2014/chart" uri="{C3380CC4-5D6E-409C-BE32-E72D297353CC}">
                  <c16:uniqueId val="{0000001D-2665-4F3E-A22C-D47BD9A7EF80}"/>
                </c:ext>
              </c:extLst>
            </c:dLbl>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'3-5 Data by Environment'!$A$49:$A$58</c15:sqref>
                  </c15:fullRef>
                </c:ext>
              </c:extLst>
              <c:f>('3-5 Data by Environment'!$A$49:$A$54,'3-5 Data by Environment'!$A$57)</c:f>
              <c:strCache>
                <c:ptCount val="7"/>
                <c:pt idx="0">
                  <c:v>(A1) Children attending a Regular Early Childhood Program at least 10 hrs. per week and receiving the majority of hours of special education and related services in the Regular Early Childhood Program</c:v>
                </c:pt>
                <c:pt idx="1">
                  <c:v>(A2) Children attending a Regular Early Childhood Program at least 10 hrs. per week and receiving the majority of hours of special education and related services in some Other Location </c:v>
                </c:pt>
                <c:pt idx="2">
                  <c:v>(B1) Children attending a Regular Early Childhood Program less than 10 hrs. per week and receiving the majority of hours of special education and related services in the Regular Early Childhood Program</c:v>
                </c:pt>
                <c:pt idx="3">
                  <c:v>(B2) Children attending a Regular Early Childhood Program less than 10 hrs. per week and receiving the majority of hours of special education and related services in some Other Location</c:v>
                </c:pt>
                <c:pt idx="4">
                  <c:v>(C1)  Children attending a Special Education Program (NOT in any Regular Early Childhood Program) specifically, a Separate Special Education Class</c:v>
                </c:pt>
                <c:pt idx="5">
                  <c:v>(C2)  Children attending a Special Education Program (NOT in any Regular Early Childhood Program) specifically, a Separate School</c:v>
                </c:pt>
                <c:pt idx="6">
                  <c:v>(D2) Children attending neither a Regular Early Childhood Program nor a Special Education Program (not included in (A), (B), or (C))and receiving the majority of hours of special education and related services at the Service Provider Location or some Other Location not in any other category</c:v>
                </c:pt>
              </c:strCache>
            </c:strRef>
          </c:cat>
          <c:val>
            <c:numRef>
              <c:extLst>
                <c:ext xmlns:c15="http://schemas.microsoft.com/office/drawing/2012/chart" uri="{02D57815-91ED-43cb-92C2-25804820EDAC}">
                  <c15:fullRef>
                    <c15:sqref>'3-5 Data by Environment'!$D$49:$D$58</c15:sqref>
                  </c15:fullRef>
                </c:ext>
              </c:extLst>
              <c:f>('3-5 Data by Environment'!$D$49:$D$54,'3-5 Data by Environment'!$D$57)</c:f>
              <c:numCache>
                <c:formatCode>0%</c:formatCode>
                <c:ptCount val="7"/>
                <c:pt idx="0">
                  <c:v>0.2935560859188544</c:v>
                </c:pt>
                <c:pt idx="1">
                  <c:v>3.1026252983293555E-2</c:v>
                </c:pt>
                <c:pt idx="2">
                  <c:v>0</c:v>
                </c:pt>
                <c:pt idx="3">
                  <c:v>0</c:v>
                </c:pt>
                <c:pt idx="4">
                  <c:v>0.62529832935560858</c:v>
                </c:pt>
                <c:pt idx="5">
                  <c:v>0</c:v>
                </c:pt>
                <c:pt idx="6">
                  <c:v>0</c:v>
                </c:pt>
              </c:numCache>
            </c:numRef>
          </c:val>
          <c:extLst>
            <c:ext xmlns:c16="http://schemas.microsoft.com/office/drawing/2014/chart" uri="{C3380CC4-5D6E-409C-BE32-E72D297353CC}">
              <c16:uniqueId val="{00000002-2665-4F3E-A22C-D47BD9A7EF80}"/>
            </c:ext>
          </c:extLst>
        </c:ser>
        <c:ser>
          <c:idx val="3"/>
          <c:order val="3"/>
          <c:tx>
            <c:strRef>
              <c:f>'3-5 Data by Environment'!$E$48</c:f>
              <c:strCache>
                <c:ptCount val="1"/>
                <c:pt idx="0">
                  <c:v>Hispanic/
Latino</c:v>
                </c:pt>
              </c:strCache>
            </c:strRef>
          </c:tx>
          <c:spPr>
            <a:solidFill>
              <a:schemeClr val="accent4"/>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'3-5 Data by Environment'!$A$49:$A$58</c15:sqref>
                  </c15:fullRef>
                </c:ext>
              </c:extLst>
              <c:f>('3-5 Data by Environment'!$A$49:$A$54,'3-5 Data by Environment'!$A$57)</c:f>
              <c:strCache>
                <c:ptCount val="7"/>
                <c:pt idx="0">
                  <c:v>(A1) Children attending a Regular Early Childhood Program at least 10 hrs. per week and receiving the majority of hours of special education and related services in the Regular Early Childhood Program</c:v>
                </c:pt>
                <c:pt idx="1">
                  <c:v>(A2) Children attending a Regular Early Childhood Program at least 10 hrs. per week and receiving the majority of hours of special education and related services in some Other Location </c:v>
                </c:pt>
                <c:pt idx="2">
                  <c:v>(B1) Children attending a Regular Early Childhood Program less than 10 hrs. per week and receiving the majority of hours of special education and related services in the Regular Early Childhood Program</c:v>
                </c:pt>
                <c:pt idx="3">
                  <c:v>(B2) Children attending a Regular Early Childhood Program less than 10 hrs. per week and receiving the majority of hours of special education and related services in some Other Location</c:v>
                </c:pt>
                <c:pt idx="4">
                  <c:v>(C1)  Children attending a Special Education Program (NOT in any Regular Early Childhood Program) specifically, a Separate Special Education Class</c:v>
                </c:pt>
                <c:pt idx="5">
                  <c:v>(C2)  Children attending a Special Education Program (NOT in any Regular Early Childhood Program) specifically, a Separate School</c:v>
                </c:pt>
                <c:pt idx="6">
                  <c:v>(D2) Children attending neither a Regular Early Childhood Program nor a Special Education Program (not included in (A), (B), or (C))and receiving the majority of hours of special education and related services at the Service Provider Location or some Other Location not in any other category</c:v>
                </c:pt>
              </c:strCache>
            </c:strRef>
          </c:cat>
          <c:val>
            <c:numRef>
              <c:extLst>
                <c:ext xmlns:c15="http://schemas.microsoft.com/office/drawing/2012/chart" uri="{02D57815-91ED-43cb-92C2-25804820EDAC}">
                  <c15:fullRef>
                    <c15:sqref>'3-5 Data by Environment'!$E$49:$E$58</c15:sqref>
                  </c15:fullRef>
                </c:ext>
              </c:extLst>
              <c:f>('3-5 Data by Environment'!$E$49:$E$54,'3-5 Data by Environment'!$E$57)</c:f>
              <c:numCache>
                <c:formatCode>0%</c:formatCode>
                <c:ptCount val="7"/>
                <c:pt idx="0">
                  <c:v>0.34680218145761033</c:v>
                </c:pt>
                <c:pt idx="1">
                  <c:v>2.7020327218641546E-2</c:v>
                </c:pt>
                <c:pt idx="2">
                  <c:v>1.983143282102132E-2</c:v>
                </c:pt>
                <c:pt idx="3">
                  <c:v>1.1403073872087258E-2</c:v>
                </c:pt>
                <c:pt idx="4">
                  <c:v>0.54338125929598413</c:v>
                </c:pt>
                <c:pt idx="5">
                  <c:v>1.2146752602875557E-2</c:v>
                </c:pt>
                <c:pt idx="6">
                  <c:v>3.8423401090728802E-2</c:v>
                </c:pt>
              </c:numCache>
            </c:numRef>
          </c:val>
          <c:extLst>
            <c:ext xmlns:c16="http://schemas.microsoft.com/office/drawing/2014/chart" uri="{C3380CC4-5D6E-409C-BE32-E72D297353CC}">
              <c16:uniqueId val="{00000003-2665-4F3E-A22C-D47BD9A7EF80}"/>
            </c:ext>
          </c:extLst>
        </c:ser>
        <c:ser>
          <c:idx val="4"/>
          <c:order val="4"/>
          <c:tx>
            <c:strRef>
              <c:f>'3-5 Data by Environment'!$F$48</c:f>
              <c:strCache>
                <c:ptCount val="1"/>
                <c:pt idx="0">
                  <c:v>Native Hawaiian or Other Pacific Islander</c:v>
                </c:pt>
              </c:strCache>
            </c:strRef>
          </c:tx>
          <c:spPr>
            <a:solidFill>
              <a:schemeClr val="accent5"/>
            </a:solidFill>
            <a:ln>
              <a:noFill/>
            </a:ln>
            <a:effectLst/>
          </c:spPr>
          <c:invertIfNegative val="0"/>
          <c:dLbls>
            <c:dLbl>
              <c:idx val="0"/>
              <c:delete val="1"/>
              <c:extLst>
                <c:ext xmlns:c15="http://schemas.microsoft.com/office/drawing/2012/chart" uri="{CE6537A1-D6FC-4f65-9D91-7224C49458BB}"/>
                <c:ext xmlns:c16="http://schemas.microsoft.com/office/drawing/2014/chart" uri="{C3380CC4-5D6E-409C-BE32-E72D297353CC}">
                  <c16:uniqueId val="{00000008-2665-4F3E-A22C-D47BD9A7EF80}"/>
                </c:ext>
              </c:extLst>
            </c:dLbl>
            <c:dLbl>
              <c:idx val="1"/>
              <c:delete val="1"/>
              <c:extLst>
                <c:ext xmlns:c15="http://schemas.microsoft.com/office/drawing/2012/chart" uri="{CE6537A1-D6FC-4f65-9D91-7224C49458BB}"/>
                <c:ext xmlns:c16="http://schemas.microsoft.com/office/drawing/2014/chart" uri="{C3380CC4-5D6E-409C-BE32-E72D297353CC}">
                  <c16:uniqueId val="{0000000A-2665-4F3E-A22C-D47BD9A7EF80}"/>
                </c:ext>
              </c:extLst>
            </c:dLbl>
            <c:dLbl>
              <c:idx val="2"/>
              <c:delete val="1"/>
              <c:extLst>
                <c:ext xmlns:c15="http://schemas.microsoft.com/office/drawing/2012/chart" uri="{CE6537A1-D6FC-4f65-9D91-7224C49458BB}"/>
                <c:ext xmlns:c16="http://schemas.microsoft.com/office/drawing/2014/chart" uri="{C3380CC4-5D6E-409C-BE32-E72D297353CC}">
                  <c16:uniqueId val="{0000000F-2665-4F3E-A22C-D47BD9A7EF80}"/>
                </c:ext>
              </c:extLst>
            </c:dLbl>
            <c:dLbl>
              <c:idx val="3"/>
              <c:delete val="1"/>
              <c:extLst>
                <c:ext xmlns:c15="http://schemas.microsoft.com/office/drawing/2012/chart" uri="{CE6537A1-D6FC-4f65-9D91-7224C49458BB}"/>
                <c:ext xmlns:c16="http://schemas.microsoft.com/office/drawing/2014/chart" uri="{C3380CC4-5D6E-409C-BE32-E72D297353CC}">
                  <c16:uniqueId val="{00000014-2665-4F3E-A22C-D47BD9A7EF80}"/>
                </c:ext>
              </c:extLst>
            </c:dLbl>
            <c:dLbl>
              <c:idx val="5"/>
              <c:delete val="1"/>
              <c:extLst>
                <c:ext xmlns:c15="http://schemas.microsoft.com/office/drawing/2012/chart" uri="{CE6537A1-D6FC-4f65-9D91-7224C49458BB}"/>
                <c:ext xmlns:c16="http://schemas.microsoft.com/office/drawing/2014/chart" uri="{C3380CC4-5D6E-409C-BE32-E72D297353CC}">
                  <c16:uniqueId val="{00000019-2665-4F3E-A22C-D47BD9A7EF80}"/>
                </c:ext>
              </c:extLst>
            </c:dLbl>
            <c:dLbl>
              <c:idx val="6"/>
              <c:delete val="1"/>
              <c:extLst>
                <c:ext xmlns:c15="http://schemas.microsoft.com/office/drawing/2012/chart" uri="{CE6537A1-D6FC-4f65-9D91-7224C49458BB}"/>
                <c:ext xmlns:c16="http://schemas.microsoft.com/office/drawing/2014/chart" uri="{C3380CC4-5D6E-409C-BE32-E72D297353CC}">
                  <c16:uniqueId val="{0000001E-2665-4F3E-A22C-D47BD9A7EF80}"/>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'3-5 Data by Environment'!$A$49:$A$58</c15:sqref>
                  </c15:fullRef>
                </c:ext>
              </c:extLst>
              <c:f>('3-5 Data by Environment'!$A$49:$A$54,'3-5 Data by Environment'!$A$57)</c:f>
              <c:strCache>
                <c:ptCount val="7"/>
                <c:pt idx="0">
                  <c:v>(A1) Children attending a Regular Early Childhood Program at least 10 hrs. per week and receiving the majority of hours of special education and related services in the Regular Early Childhood Program</c:v>
                </c:pt>
                <c:pt idx="1">
                  <c:v>(A2) Children attending a Regular Early Childhood Program at least 10 hrs. per week and receiving the majority of hours of special education and related services in some Other Location </c:v>
                </c:pt>
                <c:pt idx="2">
                  <c:v>(B1) Children attending a Regular Early Childhood Program less than 10 hrs. per week and receiving the majority of hours of special education and related services in the Regular Early Childhood Program</c:v>
                </c:pt>
                <c:pt idx="3">
                  <c:v>(B2) Children attending a Regular Early Childhood Program less than 10 hrs. per week and receiving the majority of hours of special education and related services in some Other Location</c:v>
                </c:pt>
                <c:pt idx="4">
                  <c:v>(C1)  Children attending a Special Education Program (NOT in any Regular Early Childhood Program) specifically, a Separate Special Education Class</c:v>
                </c:pt>
                <c:pt idx="5">
                  <c:v>(C2)  Children attending a Special Education Program (NOT in any Regular Early Childhood Program) specifically, a Separate School</c:v>
                </c:pt>
                <c:pt idx="6">
                  <c:v>(D2) Children attending neither a Regular Early Childhood Program nor a Special Education Program (not included in (A), (B), or (C))and receiving the majority of hours of special education and related services at the Service Provider Location or some Other Location not in any other category</c:v>
                </c:pt>
              </c:strCache>
            </c:strRef>
          </c:cat>
          <c:val>
            <c:numRef>
              <c:extLst>
                <c:ext xmlns:c15="http://schemas.microsoft.com/office/drawing/2012/chart" uri="{02D57815-91ED-43cb-92C2-25804820EDAC}">
                  <c15:fullRef>
                    <c15:sqref>'3-5 Data by Environment'!$F$49:$F$58</c15:sqref>
                  </c15:fullRef>
                </c:ext>
              </c:extLst>
              <c:f>('3-5 Data by Environment'!$F$49:$F$54,'3-5 Data by Environment'!$F$57)</c:f>
              <c:numCache>
                <c:formatCode>0%</c:formatCode>
                <c:ptCount val="7"/>
                <c:pt idx="0">
                  <c:v>0</c:v>
                </c:pt>
                <c:pt idx="1">
                  <c:v>0</c:v>
                </c:pt>
                <c:pt idx="2">
                  <c:v>0</c:v>
                </c:pt>
                <c:pt idx="3">
                  <c:v>0</c:v>
                </c:pt>
                <c:pt idx="4">
                  <c:v>0.55555555555555558</c:v>
                </c:pt>
                <c:pt idx="5">
                  <c:v>0</c:v>
                </c:pt>
                <c:pt idx="6">
                  <c:v>0</c:v>
                </c:pt>
              </c:numCache>
            </c:numRef>
          </c:val>
          <c:extLst>
            <c:ext xmlns:c16="http://schemas.microsoft.com/office/drawing/2014/chart" uri="{C3380CC4-5D6E-409C-BE32-E72D297353CC}">
              <c16:uniqueId val="{00000004-2665-4F3E-A22C-D47BD9A7EF80}"/>
            </c:ext>
          </c:extLst>
        </c:ser>
        <c:ser>
          <c:idx val="5"/>
          <c:order val="5"/>
          <c:tx>
            <c:strRef>
              <c:f>'3-5 Data by Environment'!$G$48</c:f>
              <c:strCache>
                <c:ptCount val="1"/>
                <c:pt idx="0">
                  <c:v>Two or more races</c:v>
                </c:pt>
              </c:strCache>
            </c:strRef>
          </c:tx>
          <c:spPr>
            <a:solidFill>
              <a:schemeClr val="accent6"/>
            </a:solidFill>
            <a:ln>
              <a:noFill/>
            </a:ln>
            <a:effectLst/>
          </c:spPr>
          <c:invertIfNegative val="0"/>
          <c:dLbls>
            <c:dLbl>
              <c:idx val="1"/>
              <c:delete val="1"/>
              <c:extLst>
                <c:ext xmlns:c15="http://schemas.microsoft.com/office/drawing/2012/chart" uri="{CE6537A1-D6FC-4f65-9D91-7224C49458BB}"/>
                <c:ext xmlns:c16="http://schemas.microsoft.com/office/drawing/2014/chart" uri="{C3380CC4-5D6E-409C-BE32-E72D297353CC}">
                  <c16:uniqueId val="{0000000B-2665-4F3E-A22C-D47BD9A7EF80}"/>
                </c:ext>
              </c:extLst>
            </c:dLbl>
            <c:dLbl>
              <c:idx val="2"/>
              <c:delete val="1"/>
              <c:extLst>
                <c:ext xmlns:c15="http://schemas.microsoft.com/office/drawing/2012/chart" uri="{CE6537A1-D6FC-4f65-9D91-7224C49458BB}"/>
                <c:ext xmlns:c16="http://schemas.microsoft.com/office/drawing/2014/chart" uri="{C3380CC4-5D6E-409C-BE32-E72D297353CC}">
                  <c16:uniqueId val="{00000010-2665-4F3E-A22C-D47BD9A7EF80}"/>
                </c:ext>
              </c:extLst>
            </c:dLbl>
            <c:dLbl>
              <c:idx val="3"/>
              <c:delete val="1"/>
              <c:extLst>
                <c:ext xmlns:c15="http://schemas.microsoft.com/office/drawing/2012/chart" uri="{CE6537A1-D6FC-4f65-9D91-7224C49458BB}"/>
                <c:ext xmlns:c16="http://schemas.microsoft.com/office/drawing/2014/chart" uri="{C3380CC4-5D6E-409C-BE32-E72D297353CC}">
                  <c16:uniqueId val="{00000015-2665-4F3E-A22C-D47BD9A7EF80}"/>
                </c:ext>
              </c:extLst>
            </c:dLbl>
            <c:dLbl>
              <c:idx val="5"/>
              <c:delete val="1"/>
              <c:extLst>
                <c:ext xmlns:c15="http://schemas.microsoft.com/office/drawing/2012/chart" uri="{CE6537A1-D6FC-4f65-9D91-7224C49458BB}"/>
                <c:ext xmlns:c16="http://schemas.microsoft.com/office/drawing/2014/chart" uri="{C3380CC4-5D6E-409C-BE32-E72D297353CC}">
                  <c16:uniqueId val="{0000001A-2665-4F3E-A22C-D47BD9A7EF80}"/>
                </c:ext>
              </c:extLst>
            </c:dLbl>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'3-5 Data by Environment'!$A$49:$A$58</c15:sqref>
                  </c15:fullRef>
                </c:ext>
              </c:extLst>
              <c:f>('3-5 Data by Environment'!$A$49:$A$54,'3-5 Data by Environment'!$A$57)</c:f>
              <c:strCache>
                <c:ptCount val="7"/>
                <c:pt idx="0">
                  <c:v>(A1) Children attending a Regular Early Childhood Program at least 10 hrs. per week and receiving the majority of hours of special education and related services in the Regular Early Childhood Program</c:v>
                </c:pt>
                <c:pt idx="1">
                  <c:v>(A2) Children attending a Regular Early Childhood Program at least 10 hrs. per week and receiving the majority of hours of special education and related services in some Other Location </c:v>
                </c:pt>
                <c:pt idx="2">
                  <c:v>(B1) Children attending a Regular Early Childhood Program less than 10 hrs. per week and receiving the majority of hours of special education and related services in the Regular Early Childhood Program</c:v>
                </c:pt>
                <c:pt idx="3">
                  <c:v>(B2) Children attending a Regular Early Childhood Program less than 10 hrs. per week and receiving the majority of hours of special education and related services in some Other Location</c:v>
                </c:pt>
                <c:pt idx="4">
                  <c:v>(C1)  Children attending a Special Education Program (NOT in any Regular Early Childhood Program) specifically, a Separate Special Education Class</c:v>
                </c:pt>
                <c:pt idx="5">
                  <c:v>(C2)  Children attending a Special Education Program (NOT in any Regular Early Childhood Program) specifically, a Separate School</c:v>
                </c:pt>
                <c:pt idx="6">
                  <c:v>(D2) Children attending neither a Regular Early Childhood Program nor a Special Education Program (not included in (A), (B), or (C))and receiving the majority of hours of special education and related services at the Service Provider Location or some Other Location not in any other category</c:v>
                </c:pt>
              </c:strCache>
            </c:strRef>
          </c:cat>
          <c:val>
            <c:numRef>
              <c:extLst>
                <c:ext xmlns:c15="http://schemas.microsoft.com/office/drawing/2012/chart" uri="{02D57815-91ED-43cb-92C2-25804820EDAC}">
                  <c15:fullRef>
                    <c15:sqref>'3-5 Data by Environment'!$G$49:$G$58</c15:sqref>
                  </c15:fullRef>
                </c:ext>
              </c:extLst>
              <c:f>('3-5 Data by Environment'!$G$49:$G$54,'3-5 Data by Environment'!$G$57)</c:f>
              <c:numCache>
                <c:formatCode>0%</c:formatCode>
                <c:ptCount val="7"/>
                <c:pt idx="0">
                  <c:v>0.25577264653641207</c:v>
                </c:pt>
                <c:pt idx="1">
                  <c:v>2.8419182948490232E-2</c:v>
                </c:pt>
                <c:pt idx="2">
                  <c:v>0</c:v>
                </c:pt>
                <c:pt idx="3">
                  <c:v>0</c:v>
                </c:pt>
                <c:pt idx="4">
                  <c:v>0.36412078152753108</c:v>
                </c:pt>
                <c:pt idx="5">
                  <c:v>0</c:v>
                </c:pt>
                <c:pt idx="6">
                  <c:v>0.31438721136767317</c:v>
                </c:pt>
              </c:numCache>
            </c:numRef>
          </c:val>
          <c:extLst>
            <c:ext xmlns:c16="http://schemas.microsoft.com/office/drawing/2014/chart" uri="{C3380CC4-5D6E-409C-BE32-E72D297353CC}">
              <c16:uniqueId val="{00000005-2665-4F3E-A22C-D47BD9A7EF80}"/>
            </c:ext>
          </c:extLst>
        </c:ser>
        <c:ser>
          <c:idx val="6"/>
          <c:order val="6"/>
          <c:tx>
            <c:strRef>
              <c:f>'3-5 Data by Environment'!$H$48</c:f>
              <c:strCache>
                <c:ptCount val="1"/>
                <c:pt idx="0">
                  <c:v>White</c:v>
                </c:pt>
              </c:strCache>
            </c:strRef>
          </c:tx>
          <c:spPr>
            <a:solidFill>
              <a:schemeClr val="accent1">
                <a:lumMod val="60000"/>
              </a:schemeClr>
            </a:solidFill>
            <a:ln>
              <a:noFill/>
            </a:ln>
            <a:effectLst/>
          </c:spPr>
          <c:invertIfNegative val="0"/>
          <c:dLbls>
            <c:dLbl>
              <c:idx val="6"/>
              <c:delete val="1"/>
              <c:extLst>
                <c:ext xmlns:c15="http://schemas.microsoft.com/office/drawing/2012/chart" uri="{CE6537A1-D6FC-4f65-9D91-7224C49458BB}"/>
                <c:ext xmlns:c16="http://schemas.microsoft.com/office/drawing/2014/chart" uri="{C3380CC4-5D6E-409C-BE32-E72D297353CC}">
                  <c16:uniqueId val="{00000000-5A12-4CBC-9912-3E7B4A31488E}"/>
                </c:ext>
              </c:extLst>
            </c:dLbl>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'3-5 Data by Environment'!$A$49:$A$58</c15:sqref>
                  </c15:fullRef>
                </c:ext>
              </c:extLst>
              <c:f>('3-5 Data by Environment'!$A$49:$A$54,'3-5 Data by Environment'!$A$57)</c:f>
              <c:strCache>
                <c:ptCount val="7"/>
                <c:pt idx="0">
                  <c:v>(A1) Children attending a Regular Early Childhood Program at least 10 hrs. per week and receiving the majority of hours of special education and related services in the Regular Early Childhood Program</c:v>
                </c:pt>
                <c:pt idx="1">
                  <c:v>(A2) Children attending a Regular Early Childhood Program at least 10 hrs. per week and receiving the majority of hours of special education and related services in some Other Location </c:v>
                </c:pt>
                <c:pt idx="2">
                  <c:v>(B1) Children attending a Regular Early Childhood Program less than 10 hrs. per week and receiving the majority of hours of special education and related services in the Regular Early Childhood Program</c:v>
                </c:pt>
                <c:pt idx="3">
                  <c:v>(B2) Children attending a Regular Early Childhood Program less than 10 hrs. per week and receiving the majority of hours of special education and related services in some Other Location</c:v>
                </c:pt>
                <c:pt idx="4">
                  <c:v>(C1)  Children attending a Special Education Program (NOT in any Regular Early Childhood Program) specifically, a Separate Special Education Class</c:v>
                </c:pt>
                <c:pt idx="5">
                  <c:v>(C2)  Children attending a Special Education Program (NOT in any Regular Early Childhood Program) specifically, a Separate School</c:v>
                </c:pt>
                <c:pt idx="6">
                  <c:v>(D2) Children attending neither a Regular Early Childhood Program nor a Special Education Program (not included in (A), (B), or (C))and receiving the majority of hours of special education and related services at the Service Provider Location or some Other Location not in any other category</c:v>
                </c:pt>
              </c:strCache>
            </c:strRef>
          </c:cat>
          <c:val>
            <c:numRef>
              <c:extLst>
                <c:ext xmlns:c15="http://schemas.microsoft.com/office/drawing/2012/chart" uri="{02D57815-91ED-43cb-92C2-25804820EDAC}">
                  <c15:fullRef>
                    <c15:sqref>'3-5 Data by Environment'!$H$49:$H$58</c15:sqref>
                  </c15:fullRef>
                </c:ext>
              </c:extLst>
              <c:f>('3-5 Data by Environment'!$H$49:$H$54,'3-5 Data by Environment'!$H$57)</c:f>
              <c:numCache>
                <c:formatCode>0%</c:formatCode>
                <c:ptCount val="7"/>
                <c:pt idx="0">
                  <c:v>0.32643748098570124</c:v>
                </c:pt>
                <c:pt idx="1">
                  <c:v>4.1375114085792516E-2</c:v>
                </c:pt>
                <c:pt idx="2">
                  <c:v>2.6467903863705507E-2</c:v>
                </c:pt>
                <c:pt idx="3">
                  <c:v>1.3386066321874049E-2</c:v>
                </c:pt>
                <c:pt idx="4">
                  <c:v>0.57286279282020081</c:v>
                </c:pt>
                <c:pt idx="5">
                  <c:v>1.2777608761788866E-2</c:v>
                </c:pt>
                <c:pt idx="6">
                  <c:v>0</c:v>
                </c:pt>
              </c:numCache>
            </c:numRef>
          </c:val>
          <c:extLst>
            <c:ext xmlns:c16="http://schemas.microsoft.com/office/drawing/2014/chart" uri="{C3380CC4-5D6E-409C-BE32-E72D297353CC}">
              <c16:uniqueId val="{00000006-2665-4F3E-A22C-D47BD9A7EF80}"/>
            </c:ext>
          </c:extLst>
        </c:ser>
        <c:dLbls>
          <c:dLblPos val="outEnd"/>
          <c:showLegendKey val="0"/>
          <c:showVal val="1"/>
          <c:showCatName val="0"/>
          <c:showSerName val="0"/>
          <c:showPercent val="0"/>
          <c:showBubbleSize val="0"/>
        </c:dLbls>
        <c:gapWidth val="218"/>
        <c:overlap val="-33"/>
        <c:axId val="1543192959"/>
        <c:axId val="1543202111"/>
      </c:barChart>
      <c:catAx>
        <c:axId val="1543192959"/>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543202111"/>
        <c:crosses val="autoZero"/>
        <c:auto val="1"/>
        <c:lblAlgn val="ctr"/>
        <c:lblOffset val="100"/>
        <c:noMultiLvlLbl val="0"/>
      </c:catAx>
      <c:valAx>
        <c:axId val="1543202111"/>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543192959"/>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 </a:t>
            </a:r>
            <a:r>
              <a:rPr lang="en-US" b="1">
                <a:solidFill>
                  <a:srgbClr val="012169"/>
                </a:solidFill>
                <a:latin typeface="Arial" panose="020B0604020202020204" pitchFamily="34" charset="0"/>
                <a:cs typeface="Arial" panose="020B0604020202020204" pitchFamily="34" charset="0"/>
              </a:rPr>
              <a:t>Children with Disabilities by English Learner Status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BCD2-4682-9A5A-AB7C1214CFD9}"/>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2-BCD2-4682-9A5A-AB7C1214CFD9}"/>
              </c:ext>
            </c:extLst>
          </c:dPt>
          <c:dLbls>
            <c:dLbl>
              <c:idx val="0"/>
              <c:layout>
                <c:manualLayout>
                  <c:x val="0.10529671039417839"/>
                  <c:y val="0.1319367581368284"/>
                </c:manualLayout>
              </c:layout>
              <c:tx>
                <c:rich>
                  <a:bodyPr/>
                  <a:lstStyle/>
                  <a:p>
                    <a:fld id="{04DC809E-DAA3-4802-AB62-97483C88E68C}" type="CATEGORYNAME">
                      <a:rPr lang="en-US"/>
                      <a:pPr/>
                      <a:t>[]</a:t>
                    </a:fld>
                    <a:r>
                      <a:rPr lang="en-US" baseline="0"/>
                      <a:t> </a:t>
                    </a:r>
                    <a:fld id="{9D501FAC-D3A6-4CC4-A29F-443BE22F066D}" type="PERCENTAGE">
                      <a:rPr lang="en-US" baseline="0"/>
                      <a:pPr/>
                      <a:t>[]</a:t>
                    </a:fld>
                    <a:endParaRPr lang="en-US" baseline="0"/>
                  </a:p>
                </c:rich>
              </c:tx>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1-BCD2-4682-9A5A-AB7C1214CFD9}"/>
                </c:ext>
              </c:extLst>
            </c:dLbl>
            <c:dLbl>
              <c:idx val="1"/>
              <c:layout>
                <c:manualLayout>
                  <c:x val="-5.2402391205277614E-2"/>
                  <c:y val="-6.1102259934380371E-2"/>
                </c:manualLayout>
              </c:layout>
              <c:tx>
                <c:rich>
                  <a:bodyPr/>
                  <a:lstStyle/>
                  <a:p>
                    <a:fld id="{0E1D362F-4141-4380-A7F1-76370754874E}" type="CATEGORYNAME">
                      <a:rPr lang="en-US"/>
                      <a:pPr/>
                      <a:t>[]</a:t>
                    </a:fld>
                    <a:r>
                      <a:rPr lang="en-US" baseline="0"/>
                      <a:t> </a:t>
                    </a:r>
                    <a:fld id="{35E9094F-B377-4756-BECF-B2FD1B630DBA}" type="PERCENTAGE">
                      <a:rPr lang="en-US" baseline="0"/>
                      <a:pPr/>
                      <a:t>[]</a:t>
                    </a:fld>
                    <a:endParaRPr lang="en-US" baseline="0"/>
                  </a:p>
                </c:rich>
              </c:tx>
              <c:dLblPos val="bestFit"/>
              <c:showLegendKey val="0"/>
              <c:showVal val="0"/>
              <c:showCatName val="1"/>
              <c:showSerName val="0"/>
              <c:showPercent val="1"/>
              <c:showBubbleSize val="0"/>
              <c:extLst>
                <c:ext xmlns:c15="http://schemas.microsoft.com/office/drawing/2012/chart" uri="{CE6537A1-D6FC-4f65-9D91-7224C49458BB}">
                  <c15:dlblFieldTable/>
                  <c15:showDataLabelsRange val="0"/>
                </c:ext>
                <c:ext xmlns:c16="http://schemas.microsoft.com/office/drawing/2014/chart" uri="{C3380CC4-5D6E-409C-BE32-E72D297353CC}">
                  <c16:uniqueId val="{00000002-BCD2-4682-9A5A-AB7C1214CFD9}"/>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'5-21 Child Count Subtotals'!$A$39:$A$40</c:f>
              <c:strCache>
                <c:ptCount val="2"/>
                <c:pt idx="0">
                  <c:v>English Learner </c:v>
                </c:pt>
                <c:pt idx="1">
                  <c:v>Non–English Learner </c:v>
                </c:pt>
              </c:strCache>
            </c:strRef>
          </c:cat>
          <c:val>
            <c:numRef>
              <c:f>'5-21 Child Count Subtotals'!$B$39:$B$40</c:f>
              <c:numCache>
                <c:formatCode>#,##0</c:formatCode>
                <c:ptCount val="2"/>
                <c:pt idx="0">
                  <c:v>17057</c:v>
                </c:pt>
                <c:pt idx="1">
                  <c:v>123930</c:v>
                </c:pt>
              </c:numCache>
            </c:numRef>
          </c:val>
          <c:extLst>
            <c:ext xmlns:c16="http://schemas.microsoft.com/office/drawing/2014/chart" uri="{C3380CC4-5D6E-409C-BE32-E72D297353CC}">
              <c16:uniqueId val="{00000000-BCD2-4682-9A5A-AB7C1214CFD9}"/>
            </c:ext>
          </c:extLst>
        </c:ser>
        <c:dLbls>
          <c:dLblPos val="outEnd"/>
          <c:showLegendKey val="0"/>
          <c:showVal val="0"/>
          <c:showCatName val="0"/>
          <c:showSerName val="0"/>
          <c:showPercent val="1"/>
          <c:showBubbleSize val="0"/>
          <c:showLeaderLines val="1"/>
        </c:dLbls>
        <c:firstSliceAng val="0"/>
      </c: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a:latin typeface="Arial" panose="020B0604020202020204" pitchFamily="34" charset="0"/>
                <a:cs typeface="Arial" panose="020B0604020202020204" pitchFamily="34" charset="0"/>
              </a:rPr>
              <a:t> </a:t>
            </a:r>
            <a:r>
              <a:rPr lang="en-US" b="1">
                <a:solidFill>
                  <a:srgbClr val="012169"/>
                </a:solidFill>
                <a:latin typeface="Arial" panose="020B0604020202020204" pitchFamily="34" charset="0"/>
                <a:cs typeface="Arial" panose="020B0604020202020204" pitchFamily="34" charset="0"/>
              </a:rPr>
              <a:t>Children with Disabilities by Least</a:t>
            </a:r>
            <a:r>
              <a:rPr lang="en-US" b="1" baseline="0">
                <a:solidFill>
                  <a:srgbClr val="012169"/>
                </a:solidFill>
                <a:latin typeface="Arial" panose="020B0604020202020204" pitchFamily="34" charset="0"/>
                <a:cs typeface="Arial" panose="020B0604020202020204" pitchFamily="34" charset="0"/>
              </a:rPr>
              <a:t> Restrictive Environment</a:t>
            </a:r>
            <a:endParaRPr lang="en-US" b="1">
              <a:solidFill>
                <a:srgbClr val="012169"/>
              </a:solidFill>
              <a:latin typeface="Arial" panose="020B0604020202020204" pitchFamily="34" charset="0"/>
              <a:cs typeface="Arial" panose="020B0604020202020204" pitchFamily="34" charset="0"/>
            </a:endParaRPr>
          </a:p>
        </c:rich>
      </c:tx>
      <c:overlay val="0"/>
      <c:spPr>
        <a:noFill/>
        <a:ln>
          <a:noFill/>
        </a:ln>
        <a:effectLst/>
      </c:spPr>
      <c:txPr>
        <a:bodyPr rot="0" spcFirstLastPara="1" vertOverflow="ellipsis" vert="horz" wrap="square" anchor="ctr" anchorCtr="1"/>
        <a:lstStyle/>
        <a:p>
          <a:pPr>
            <a:defRPr sz="144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7.7889906993525077E-2"/>
          <c:y val="0.18158332561371004"/>
          <c:w val="0.8442201860129499"/>
          <c:h val="0.735829550717925"/>
        </c:manualLayout>
      </c:layout>
      <c:ofPieChart>
        <c:ofPieType val="bar"/>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D43B-448E-A71D-C614EE02297D}"/>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2-D43B-448E-A71D-C614EE02297D}"/>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3-D43B-448E-A71D-C614EE02297D}"/>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4-D43B-448E-A71D-C614EE02297D}"/>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5-D43B-448E-A71D-C614EE02297D}"/>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6-D43B-448E-A71D-C614EE02297D}"/>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7-D43B-448E-A71D-C614EE02297D}"/>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8-D43B-448E-A71D-C614EE02297D}"/>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09-D43B-448E-A71D-C614EE02297D}"/>
              </c:ext>
            </c:extLst>
          </c:dPt>
          <c:dLbls>
            <c:dLbl>
              <c:idx val="0"/>
              <c:numFmt formatCode="0.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bestFit"/>
              <c:showLegendKey val="0"/>
              <c:showVal val="0"/>
              <c:showCatName val="1"/>
              <c:showSerName val="0"/>
              <c:showPercent val="1"/>
              <c:showBubbleSize val="0"/>
              <c:extLst>
                <c:ext xmlns:c16="http://schemas.microsoft.com/office/drawing/2014/chart" uri="{C3380CC4-5D6E-409C-BE32-E72D297353CC}">
                  <c16:uniqueId val="{00000001-D43B-448E-A71D-C614EE02297D}"/>
                </c:ext>
              </c:extLst>
            </c:dLbl>
            <c:dLbl>
              <c:idx val="1"/>
              <c:layout>
                <c:manualLayout>
                  <c:x val="-0.24706857311882893"/>
                  <c:y val="7.9829149008737263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D43B-448E-A71D-C614EE02297D}"/>
                </c:ext>
              </c:extLst>
            </c:dLbl>
            <c:dLbl>
              <c:idx val="2"/>
              <c:layout>
                <c:manualLayout>
                  <c:x val="-2.0860553223798567E-2"/>
                  <c:y val="-0.1213172219820971"/>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D43B-448E-A71D-C614EE02297D}"/>
                </c:ext>
              </c:extLst>
            </c:dLbl>
            <c:dLbl>
              <c:idx val="3"/>
              <c:layout>
                <c:manualLayout>
                  <c:x val="0"/>
                  <c:y val="-0.30559374588916244"/>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D43B-448E-A71D-C614EE02297D}"/>
                </c:ext>
              </c:extLst>
            </c:dLbl>
            <c:dLbl>
              <c:idx val="4"/>
              <c:layout>
                <c:manualLayout>
                  <c:x val="5.2157714995342969E-2"/>
                  <c:y val="-0.25679053394149476"/>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D43B-448E-A71D-C614EE02297D}"/>
                </c:ext>
              </c:extLst>
            </c:dLbl>
            <c:dLbl>
              <c:idx val="5"/>
              <c:layout>
                <c:manualLayout>
                  <c:x val="0.10762315219756168"/>
                  <c:y val="-0.11115754577590488"/>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6-D43B-448E-A71D-C614EE02297D}"/>
                </c:ext>
              </c:extLst>
            </c:dLbl>
            <c:dLbl>
              <c:idx val="6"/>
              <c:layout>
                <c:manualLayout>
                  <c:x val="7.3144008194256593E-2"/>
                  <c:y val="1.3052631192215631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7-D43B-448E-A71D-C614EE02297D}"/>
                </c:ext>
              </c:extLst>
            </c:dLbl>
            <c:dLbl>
              <c:idx val="7"/>
              <c:layout>
                <c:manualLayout>
                  <c:x val="2.9356560172294514E-3"/>
                  <c:y val="0.12886415503095611"/>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8-D43B-448E-A71D-C614EE02297D}"/>
                </c:ext>
              </c:extLst>
            </c:dLbl>
            <c:dLbl>
              <c:idx val="8"/>
              <c:layout>
                <c:manualLayout>
                  <c:x val="1.2188190132621088E-2"/>
                  <c:y val="1.464053270190868E-3"/>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9-D43B-448E-A71D-C614EE02297D}"/>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dLblPos val="bestFit"/>
            <c:showLegendKey val="0"/>
            <c:showVal val="0"/>
            <c:showCatName val="1"/>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'5-21 Child Count Subtotals'!$A$45:$A$52</c:f>
              <c:strCache>
                <c:ptCount val="8"/>
                <c:pt idx="0">
                  <c:v>(A) Inside regular class 80% or more of the day </c:v>
                </c:pt>
                <c:pt idx="1">
                  <c:v>(B) Inside regular class 40% through 79% of the day </c:v>
                </c:pt>
                <c:pt idx="2">
                  <c:v>(C) Inside regular class less than 40% of the day </c:v>
                </c:pt>
                <c:pt idx="3">
                  <c:v>(D) Separate School </c:v>
                </c:pt>
                <c:pt idx="4">
                  <c:v>(E) Residential Facility </c:v>
                </c:pt>
                <c:pt idx="5">
                  <c:v>(F) Homebound/Hospital </c:v>
                </c:pt>
                <c:pt idx="6">
                  <c:v>(G) Correctional Facilities</c:v>
                </c:pt>
                <c:pt idx="7">
                  <c:v>(H) Parentally Placed In Private Schools </c:v>
                </c:pt>
              </c:strCache>
            </c:strRef>
          </c:cat>
          <c:val>
            <c:numRef>
              <c:f>'5-21 Child Count Subtotals'!$B$45:$B$52</c:f>
              <c:numCache>
                <c:formatCode>#,##0</c:formatCode>
                <c:ptCount val="8"/>
                <c:pt idx="0">
                  <c:v>97178</c:v>
                </c:pt>
                <c:pt idx="1">
                  <c:v>20171</c:v>
                </c:pt>
                <c:pt idx="2">
                  <c:v>19330</c:v>
                </c:pt>
                <c:pt idx="3">
                  <c:v>3377</c:v>
                </c:pt>
                <c:pt idx="4">
                  <c:v>94</c:v>
                </c:pt>
                <c:pt idx="5">
                  <c:v>249</c:v>
                </c:pt>
                <c:pt idx="6">
                  <c:v>150</c:v>
                </c:pt>
                <c:pt idx="7">
                  <c:v>438</c:v>
                </c:pt>
              </c:numCache>
            </c:numRef>
          </c:val>
          <c:extLst>
            <c:ext xmlns:c16="http://schemas.microsoft.com/office/drawing/2014/chart" uri="{C3380CC4-5D6E-409C-BE32-E72D297353CC}">
              <c16:uniqueId val="{00000000-D43B-448E-A71D-C614EE02297D}"/>
            </c:ext>
          </c:extLst>
        </c:ser>
        <c:dLbls>
          <c:dLblPos val="bestFit"/>
          <c:showLegendKey val="0"/>
          <c:showVal val="0"/>
          <c:showCatName val="1"/>
          <c:showSerName val="0"/>
          <c:showPercent val="1"/>
          <c:showBubbleSize val="0"/>
          <c:showLeaderLines val="1"/>
        </c:dLbls>
        <c:gapWidth val="150"/>
        <c:splitType val="pos"/>
        <c:splitPos val="5"/>
        <c:secondPieSize val="75"/>
        <c:serLines>
          <c:spPr>
            <a:ln w="9525" cap="flat" cmpd="sng" algn="ctr">
              <a:solidFill>
                <a:schemeClr val="tx1">
                  <a:lumMod val="35000"/>
                  <a:lumOff val="65000"/>
                </a:schemeClr>
              </a:solidFill>
              <a:round/>
            </a:ln>
            <a:effectLst/>
          </c:spPr>
        </c:serLines>
      </c:ofPie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b="1">
                <a:latin typeface="Arial" panose="020B0604020202020204" pitchFamily="34" charset="0"/>
                <a:cs typeface="Arial" panose="020B0604020202020204" pitchFamily="34" charset="0"/>
              </a:rPr>
              <a:t> </a:t>
            </a:r>
            <a:r>
              <a:rPr lang="en-US" b="1">
                <a:solidFill>
                  <a:srgbClr val="012169"/>
                </a:solidFill>
                <a:latin typeface="Arial" panose="020B0604020202020204" pitchFamily="34" charset="0"/>
                <a:cs typeface="Arial" panose="020B0604020202020204" pitchFamily="34" charset="0"/>
              </a:rPr>
              <a:t>Children with Disabilities by Age </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autoTitleDeleted val="0"/>
    <c:plotArea>
      <c:layout/>
      <c:barChart>
        <c:barDir val="col"/>
        <c:grouping val="clustered"/>
        <c:varyColors val="0"/>
        <c:ser>
          <c:idx val="0"/>
          <c:order val="0"/>
          <c:tx>
            <c:strRef>
              <c:f>'5-21 Child Count Subtotals'!$B$56:$B$73</c:f>
              <c:strCache>
                <c:ptCount val="18"/>
                <c:pt idx="0">
                  <c:v>Student
Count</c:v>
                </c:pt>
                <c:pt idx="1">
                  <c:v>6,225</c:v>
                </c:pt>
                <c:pt idx="2">
                  <c:v>9,232</c:v>
                </c:pt>
                <c:pt idx="3">
                  <c:v>10,612</c:v>
                </c:pt>
                <c:pt idx="4">
                  <c:v>11,596</c:v>
                </c:pt>
                <c:pt idx="5">
                  <c:v>11,897</c:v>
                </c:pt>
                <c:pt idx="6">
                  <c:v>12,022</c:v>
                </c:pt>
                <c:pt idx="7">
                  <c:v>11,459</c:v>
                </c:pt>
                <c:pt idx="8">
                  <c:v>11,353</c:v>
                </c:pt>
                <c:pt idx="9">
                  <c:v>10,966</c:v>
                </c:pt>
                <c:pt idx="10">
                  <c:v>10,942</c:v>
                </c:pt>
                <c:pt idx="11">
                  <c:v>10,800</c:v>
                </c:pt>
                <c:pt idx="12">
                  <c:v>9,817</c:v>
                </c:pt>
                <c:pt idx="13">
                  <c:v>8,997</c:v>
                </c:pt>
                <c:pt idx="14">
                  <c:v>3,498</c:v>
                </c:pt>
                <c:pt idx="15">
                  <c:v>927</c:v>
                </c:pt>
                <c:pt idx="16">
                  <c:v>411</c:v>
                </c:pt>
                <c:pt idx="17">
                  <c:v>233</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'5-21 Child Count Subtotals'!$A$57:$A$73</c:f>
              <c:strCache>
                <c:ptCount val="17"/>
                <c:pt idx="0">
                  <c:v>5  (In Kindergarten)</c:v>
                </c:pt>
                <c:pt idx="1">
                  <c:v>6</c:v>
                </c:pt>
                <c:pt idx="2">
                  <c:v>7</c:v>
                </c:pt>
                <c:pt idx="3">
                  <c:v>8</c:v>
                </c:pt>
                <c:pt idx="4">
                  <c:v>9</c:v>
                </c:pt>
                <c:pt idx="5">
                  <c:v>10</c:v>
                </c:pt>
                <c:pt idx="6">
                  <c:v>11</c:v>
                </c:pt>
                <c:pt idx="7">
                  <c:v>12</c:v>
                </c:pt>
                <c:pt idx="8">
                  <c:v>13</c:v>
                </c:pt>
                <c:pt idx="9">
                  <c:v>14</c:v>
                </c:pt>
                <c:pt idx="10">
                  <c:v>15</c:v>
                </c:pt>
                <c:pt idx="11">
                  <c:v>16</c:v>
                </c:pt>
                <c:pt idx="12">
                  <c:v>17</c:v>
                </c:pt>
                <c:pt idx="13">
                  <c:v>18</c:v>
                </c:pt>
                <c:pt idx="14">
                  <c:v>19</c:v>
                </c:pt>
                <c:pt idx="15">
                  <c:v>20</c:v>
                </c:pt>
                <c:pt idx="16">
                  <c:v>21</c:v>
                </c:pt>
              </c:strCache>
            </c:strRef>
          </c:cat>
          <c:val>
            <c:numRef>
              <c:f>'5-21 Child Count Subtotals'!$C$57:$C$73</c:f>
              <c:numCache>
                <c:formatCode>0.0%</c:formatCode>
                <c:ptCount val="17"/>
                <c:pt idx="0">
                  <c:v>4.4153007014831151E-2</c:v>
                </c:pt>
                <c:pt idx="1">
                  <c:v>6.548121458006767E-2</c:v>
                </c:pt>
                <c:pt idx="2">
                  <c:v>7.5269351074921803E-2</c:v>
                </c:pt>
                <c:pt idx="3">
                  <c:v>8.224871796690475E-2</c:v>
                </c:pt>
                <c:pt idx="4">
                  <c:v>8.4383666579188152E-2</c:v>
                </c:pt>
                <c:pt idx="5">
                  <c:v>8.527027314575103E-2</c:v>
                </c:pt>
                <c:pt idx="6">
                  <c:v>8.1276997169951834E-2</c:v>
                </c:pt>
                <c:pt idx="7">
                  <c:v>8.0525154801506516E-2</c:v>
                </c:pt>
                <c:pt idx="8">
                  <c:v>7.7780220871427858E-2</c:v>
                </c:pt>
                <c:pt idx="9">
                  <c:v>7.7609992410647796E-2</c:v>
                </c:pt>
                <c:pt idx="10">
                  <c:v>7.6602807351032365E-2</c:v>
                </c:pt>
                <c:pt idx="11">
                  <c:v>6.9630533311581921E-2</c:v>
                </c:pt>
                <c:pt idx="12">
                  <c:v>6.3814394234929461E-2</c:v>
                </c:pt>
                <c:pt idx="13">
                  <c:v>2.4810798158695482E-2</c:v>
                </c:pt>
                <c:pt idx="14">
                  <c:v>6.5750742976302783E-3</c:v>
                </c:pt>
                <c:pt idx="15">
                  <c:v>2.9151623908587315E-3</c:v>
                </c:pt>
                <c:pt idx="16">
                  <c:v>1.6526346400731983E-3</c:v>
                </c:pt>
              </c:numCache>
            </c:numRef>
          </c:val>
          <c:extLst>
            <c:ext xmlns:c16="http://schemas.microsoft.com/office/drawing/2014/chart" uri="{C3380CC4-5D6E-409C-BE32-E72D297353CC}">
              <c16:uniqueId val="{00000000-3B42-4616-94FF-921B0C212271}"/>
            </c:ext>
          </c:extLst>
        </c:ser>
        <c:dLbls>
          <c:showLegendKey val="0"/>
          <c:showVal val="1"/>
          <c:showCatName val="0"/>
          <c:showSerName val="0"/>
          <c:showPercent val="0"/>
          <c:showBubbleSize val="0"/>
        </c:dLbls>
        <c:gapWidth val="150"/>
        <c:overlap val="-25"/>
        <c:axId val="1491270576"/>
        <c:axId val="1491280560"/>
      </c:barChart>
      <c:catAx>
        <c:axId val="14912705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1491280560"/>
        <c:crosses val="autoZero"/>
        <c:auto val="1"/>
        <c:lblAlgn val="ctr"/>
        <c:lblOffset val="100"/>
        <c:noMultiLvlLbl val="0"/>
      </c:catAx>
      <c:valAx>
        <c:axId val="1491280560"/>
        <c:scaling>
          <c:orientation val="minMax"/>
        </c:scaling>
        <c:delete val="1"/>
        <c:axPos val="l"/>
        <c:numFmt formatCode="0.0%" sourceLinked="1"/>
        <c:majorTickMark val="none"/>
        <c:minorTickMark val="none"/>
        <c:tickLblPos val="nextTo"/>
        <c:crossAx val="1491270576"/>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rtl="0">
              <a:defRPr lang="en-US" sz="1400" b="0" i="0" u="none" strike="noStrike" kern="1200" spc="0" baseline="0">
                <a:solidFill>
                  <a:sysClr val="windowText" lastClr="000000">
                    <a:lumMod val="65000"/>
                    <a:lumOff val="35000"/>
                  </a:sysClr>
                </a:solidFill>
                <a:latin typeface="Arial" panose="020B0604020202020204" pitchFamily="34" charset="0"/>
                <a:ea typeface="+mn-ea"/>
                <a:cs typeface="Arial" panose="020B0604020202020204" pitchFamily="34" charset="0"/>
              </a:defRPr>
            </a:pPr>
            <a:r>
              <a:rPr lang="en-US" sz="1400" b="1" i="0" u="none" strike="noStrike" kern="1200" spc="0" baseline="0">
                <a:solidFill>
                  <a:srgbClr val="012169"/>
                </a:solidFill>
                <a:latin typeface="Arial" panose="020B0604020202020204" pitchFamily="34" charset="0"/>
                <a:ea typeface="+mn-ea"/>
                <a:cs typeface="Arial" panose="020B0604020202020204" pitchFamily="34" charset="0"/>
              </a:rPr>
              <a:t> Children with Disabilities by Gender</a:t>
            </a:r>
          </a:p>
        </c:rich>
      </c:tx>
      <c:overlay val="0"/>
      <c:spPr>
        <a:noFill/>
        <a:ln>
          <a:noFill/>
        </a:ln>
        <a:effectLst/>
      </c:spPr>
      <c:txPr>
        <a:bodyPr rot="0" spcFirstLastPara="1" vertOverflow="ellipsis" vert="horz" wrap="square" anchor="ctr" anchorCtr="1"/>
        <a:lstStyle/>
        <a:p>
          <a:pPr algn="ctr" rtl="0">
            <a:defRPr lang="en-US" sz="1400" b="0" i="0" u="none" strike="noStrike" kern="1200" spc="0" baseline="0">
              <a:solidFill>
                <a:sysClr val="windowText" lastClr="000000">
                  <a:lumMod val="65000"/>
                  <a:lumOff val="35000"/>
                </a:sysClr>
              </a:solidFill>
              <a:latin typeface="Arial" panose="020B0604020202020204" pitchFamily="34" charset="0"/>
              <a:ea typeface="+mn-ea"/>
              <a:cs typeface="Arial" panose="020B0604020202020204" pitchFamily="34" charset="0"/>
            </a:defRPr>
          </a:pPr>
          <a:endParaRPr lang="en-US"/>
        </a:p>
      </c:txPr>
    </c:title>
    <c:autoTitleDeleted val="0"/>
    <c:plotArea>
      <c:layout/>
      <c:barChart>
        <c:barDir val="bar"/>
        <c:grouping val="percentStacked"/>
        <c:varyColors val="0"/>
        <c:ser>
          <c:idx val="0"/>
          <c:order val="0"/>
          <c:tx>
            <c:strRef>
              <c:f>'5-21 Child Count Subtotals'!$A$78</c:f>
              <c:strCache>
                <c:ptCount val="1"/>
                <c:pt idx="0">
                  <c:v>Female</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'5-21 Child Count Subtotals'!$B$77</c:f>
              <c:strCache>
                <c:ptCount val="1"/>
                <c:pt idx="0">
                  <c:v>Student
Count</c:v>
                </c:pt>
              </c:strCache>
            </c:strRef>
          </c:cat>
          <c:val>
            <c:numRef>
              <c:f>'5-21 Child Count Subtotals'!$B$78</c:f>
              <c:numCache>
                <c:formatCode>#,##0</c:formatCode>
                <c:ptCount val="1"/>
                <c:pt idx="0">
                  <c:v>49370</c:v>
                </c:pt>
              </c:numCache>
            </c:numRef>
          </c:val>
          <c:extLst>
            <c:ext xmlns:c16="http://schemas.microsoft.com/office/drawing/2014/chart" uri="{C3380CC4-5D6E-409C-BE32-E72D297353CC}">
              <c16:uniqueId val="{00000000-ACE9-4B6B-A577-870AF2D0D3C0}"/>
            </c:ext>
          </c:extLst>
        </c:ser>
        <c:ser>
          <c:idx val="1"/>
          <c:order val="1"/>
          <c:tx>
            <c:strRef>
              <c:f>'5-21 Child Count Subtotals'!$A$79</c:f>
              <c:strCache>
                <c:ptCount val="1"/>
                <c:pt idx="0">
                  <c:v>Male</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'5-21 Child Count Subtotals'!$B$77</c:f>
              <c:strCache>
                <c:ptCount val="1"/>
                <c:pt idx="0">
                  <c:v>Student
Count</c:v>
                </c:pt>
              </c:strCache>
            </c:strRef>
          </c:cat>
          <c:val>
            <c:numRef>
              <c:f>'5-21 Child Count Subtotals'!$B$79</c:f>
              <c:numCache>
                <c:formatCode>#,##0</c:formatCode>
                <c:ptCount val="1"/>
                <c:pt idx="0">
                  <c:v>91617</c:v>
                </c:pt>
              </c:numCache>
            </c:numRef>
          </c:val>
          <c:extLst>
            <c:ext xmlns:c16="http://schemas.microsoft.com/office/drawing/2014/chart" uri="{C3380CC4-5D6E-409C-BE32-E72D297353CC}">
              <c16:uniqueId val="{00000001-ACE9-4B6B-A577-870AF2D0D3C0}"/>
            </c:ext>
          </c:extLst>
        </c:ser>
        <c:dLbls>
          <c:showLegendKey val="0"/>
          <c:showVal val="1"/>
          <c:showCatName val="0"/>
          <c:showSerName val="0"/>
          <c:showPercent val="0"/>
          <c:showBubbleSize val="0"/>
        </c:dLbls>
        <c:gapWidth val="150"/>
        <c:overlap val="100"/>
        <c:axId val="973717535"/>
        <c:axId val="651108799"/>
        <c:extLst>
          <c:ext xmlns:c15="http://schemas.microsoft.com/office/drawing/2012/chart" uri="{02D57815-91ED-43cb-92C2-25804820EDAC}">
            <c15:filteredBarSeries>
              <c15:ser>
                <c:idx val="2"/>
                <c:order val="2"/>
                <c:tx>
                  <c:strRef>
                    <c:extLst>
                      <c:ext uri="{02D57815-91ED-43cb-92C2-25804820EDAC}">
                        <c15:formulaRef>
                          <c15:sqref>'5-21 Child Count Subtotals'!$A$80</c15:sqref>
                        </c15:formulaRef>
                      </c:ext>
                    </c:extLst>
                    <c:strCache>
                      <c:ptCount val="1"/>
                      <c:pt idx="0">
                        <c:v>Calculated Subtotal</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uri="{02D57815-91ED-43cb-92C2-25804820EDAC}">
                        <c15:formulaRef>
                          <c15:sqref>'5-21 Child Count Subtotals'!$B$77</c15:sqref>
                        </c15:formulaRef>
                      </c:ext>
                    </c:extLst>
                    <c:strCache>
                      <c:ptCount val="1"/>
                      <c:pt idx="0">
                        <c:v>Student
Count</c:v>
                      </c:pt>
                    </c:strCache>
                  </c:strRef>
                </c:cat>
                <c:val>
                  <c:numRef>
                    <c:extLst>
                      <c:ext uri="{02D57815-91ED-43cb-92C2-25804820EDAC}">
                        <c15:formulaRef>
                          <c15:sqref>'5-21 Child Count Subtotals'!$B$80</c15:sqref>
                        </c15:formulaRef>
                      </c:ext>
                    </c:extLst>
                    <c:numCache>
                      <c:formatCode>#,##0</c:formatCode>
                      <c:ptCount val="1"/>
                      <c:pt idx="0">
                        <c:v>140987</c:v>
                      </c:pt>
                    </c:numCache>
                  </c:numRef>
                </c:val>
                <c:extLst>
                  <c:ext xmlns:c16="http://schemas.microsoft.com/office/drawing/2014/chart" uri="{C3380CC4-5D6E-409C-BE32-E72D297353CC}">
                    <c16:uniqueId val="{00000002-ACE9-4B6B-A577-870AF2D0D3C0}"/>
                  </c:ext>
                </c:extLst>
              </c15:ser>
            </c15:filteredBarSeries>
          </c:ext>
        </c:extLst>
      </c:barChart>
      <c:catAx>
        <c:axId val="973717535"/>
        <c:scaling>
          <c:orientation val="minMax"/>
        </c:scaling>
        <c:delete val="1"/>
        <c:axPos val="l"/>
        <c:numFmt formatCode="General" sourceLinked="1"/>
        <c:majorTickMark val="none"/>
        <c:minorTickMark val="none"/>
        <c:tickLblPos val="nextTo"/>
        <c:crossAx val="651108799"/>
        <c:crosses val="autoZero"/>
        <c:auto val="1"/>
        <c:lblAlgn val="ctr"/>
        <c:lblOffset val="100"/>
        <c:noMultiLvlLbl val="0"/>
      </c:catAx>
      <c:valAx>
        <c:axId val="651108799"/>
        <c:scaling>
          <c:orientation val="minMax"/>
        </c:scaling>
        <c:delete val="0"/>
        <c:axPos val="b"/>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73717535"/>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b="1">
                <a:solidFill>
                  <a:srgbClr val="002060"/>
                </a:solidFill>
                <a:latin typeface="Arial" panose="020B0604020202020204" pitchFamily="34" charset="0"/>
                <a:cs typeface="Arial" panose="020B0604020202020204" pitchFamily="34" charset="0"/>
              </a:rPr>
              <a:t>Student Percentage by Race/Ethnicity and Disability Category Ages 5-21</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autoTitleDeleted val="0"/>
    <c:plotArea>
      <c:layout/>
      <c:barChart>
        <c:barDir val="bar"/>
        <c:grouping val="stacked"/>
        <c:varyColors val="0"/>
        <c:ser>
          <c:idx val="0"/>
          <c:order val="0"/>
          <c:tx>
            <c:strRef>
              <c:f>'5-21 Data by Disability'!$A$80</c:f>
              <c:strCache>
                <c:ptCount val="1"/>
                <c:pt idx="0">
                  <c:v>Autism</c:v>
                </c:pt>
              </c:strCache>
            </c:strRef>
          </c:tx>
          <c:spPr>
            <a:solidFill>
              <a:schemeClr val="accent1"/>
            </a:solidFill>
            <a:ln>
              <a:noFill/>
            </a:ln>
            <a:effectLst/>
          </c:spPr>
          <c:invertIfNegative val="0"/>
          <c:cat>
            <c:strRef>
              <c:f>'5-21 Data by Disability'!$B$79:$H$79</c:f>
              <c:strCache>
                <c:ptCount val="7"/>
                <c:pt idx="0">
                  <c:v>American Indian or Alaska Native</c:v>
                </c:pt>
                <c:pt idx="1">
                  <c:v>Asian</c:v>
                </c:pt>
                <c:pt idx="2">
                  <c:v>Black or African American</c:v>
                </c:pt>
                <c:pt idx="3">
                  <c:v>Hispanic/
Latino</c:v>
                </c:pt>
                <c:pt idx="4">
                  <c:v>Native Hawaiian or Other Pacific Islander</c:v>
                </c:pt>
                <c:pt idx="5">
                  <c:v>Two or more races</c:v>
                </c:pt>
                <c:pt idx="6">
                  <c:v>White</c:v>
                </c:pt>
              </c:strCache>
            </c:strRef>
          </c:cat>
          <c:val>
            <c:numRef>
              <c:f>'5-21 Data by Disability'!$B$80:$H$80</c:f>
              <c:numCache>
                <c:formatCode>0%</c:formatCode>
                <c:ptCount val="7"/>
                <c:pt idx="0">
                  <c:v>7.3000536768652716E-2</c:v>
                </c:pt>
                <c:pt idx="1">
                  <c:v>0.32999472851871375</c:v>
                </c:pt>
                <c:pt idx="2">
                  <c:v>0.12043316560927587</c:v>
                </c:pt>
                <c:pt idx="3">
                  <c:v>0.10655700732231728</c:v>
                </c:pt>
                <c:pt idx="4">
                  <c:v>0.14030612244897958</c:v>
                </c:pt>
                <c:pt idx="5">
                  <c:v>0.14297195210158323</c:v>
                </c:pt>
                <c:pt idx="6">
                  <c:v>0.15112484973381418</c:v>
                </c:pt>
              </c:numCache>
            </c:numRef>
          </c:val>
          <c:extLst>
            <c:ext xmlns:c16="http://schemas.microsoft.com/office/drawing/2014/chart" uri="{C3380CC4-5D6E-409C-BE32-E72D297353CC}">
              <c16:uniqueId val="{00000000-FC02-41FD-ACBD-207259BECD32}"/>
            </c:ext>
          </c:extLst>
        </c:ser>
        <c:ser>
          <c:idx val="1"/>
          <c:order val="1"/>
          <c:tx>
            <c:strRef>
              <c:f>'5-21 Data by Disability'!$A$81</c:f>
              <c:strCache>
                <c:ptCount val="1"/>
                <c:pt idx="0">
                  <c:v>Deaf-Blindness</c:v>
                </c:pt>
              </c:strCache>
            </c:strRef>
          </c:tx>
          <c:spPr>
            <a:solidFill>
              <a:schemeClr val="accent2"/>
            </a:solidFill>
            <a:ln>
              <a:noFill/>
            </a:ln>
            <a:effectLst/>
          </c:spPr>
          <c:invertIfNegative val="0"/>
          <c:cat>
            <c:strRef>
              <c:f>'5-21 Data by Disability'!$B$79:$H$79</c:f>
              <c:strCache>
                <c:ptCount val="7"/>
                <c:pt idx="0">
                  <c:v>American Indian or Alaska Native</c:v>
                </c:pt>
                <c:pt idx="1">
                  <c:v>Asian</c:v>
                </c:pt>
                <c:pt idx="2">
                  <c:v>Black or African American</c:v>
                </c:pt>
                <c:pt idx="3">
                  <c:v>Hispanic/
Latino</c:v>
                </c:pt>
                <c:pt idx="4">
                  <c:v>Native Hawaiian or Other Pacific Islander</c:v>
                </c:pt>
                <c:pt idx="5">
                  <c:v>Two or more races</c:v>
                </c:pt>
                <c:pt idx="6">
                  <c:v>White</c:v>
                </c:pt>
              </c:strCache>
            </c:strRef>
          </c:cat>
          <c:val>
            <c:numRef>
              <c:f>'5-21 Data by Disability'!$B$81:$H$81</c:f>
              <c:numCache>
                <c:formatCode>0%</c:formatCode>
                <c:ptCount val="7"/>
                <c:pt idx="0">
                  <c:v>0</c:v>
                </c:pt>
                <c:pt idx="1">
                  <c:v>0</c:v>
                </c:pt>
                <c:pt idx="2">
                  <c:v>0</c:v>
                </c:pt>
                <c:pt idx="3" formatCode="0.00%">
                  <c:v>1.1126313731976123E-3</c:v>
                </c:pt>
                <c:pt idx="4">
                  <c:v>0</c:v>
                </c:pt>
                <c:pt idx="5" formatCode="0.00%">
                  <c:v>8.0366471108253633E-4</c:v>
                </c:pt>
                <c:pt idx="6">
                  <c:v>0</c:v>
                </c:pt>
              </c:numCache>
            </c:numRef>
          </c:val>
          <c:extLst>
            <c:ext xmlns:c16="http://schemas.microsoft.com/office/drawing/2014/chart" uri="{C3380CC4-5D6E-409C-BE32-E72D297353CC}">
              <c16:uniqueId val="{00000001-FC02-41FD-ACBD-207259BECD32}"/>
            </c:ext>
          </c:extLst>
        </c:ser>
        <c:ser>
          <c:idx val="2"/>
          <c:order val="2"/>
          <c:tx>
            <c:strRef>
              <c:f>'5-21 Data by Disability'!$A$82</c:f>
              <c:strCache>
                <c:ptCount val="1"/>
                <c:pt idx="0">
                  <c:v>Developmental Delay</c:v>
                </c:pt>
              </c:strCache>
            </c:strRef>
          </c:tx>
          <c:spPr>
            <a:solidFill>
              <a:schemeClr val="accent3"/>
            </a:solidFill>
            <a:ln>
              <a:noFill/>
            </a:ln>
            <a:effectLst/>
          </c:spPr>
          <c:invertIfNegative val="0"/>
          <c:cat>
            <c:strRef>
              <c:f>'5-21 Data by Disability'!$B$79:$H$79</c:f>
              <c:strCache>
                <c:ptCount val="7"/>
                <c:pt idx="0">
                  <c:v>American Indian or Alaska Native</c:v>
                </c:pt>
                <c:pt idx="1">
                  <c:v>Asian</c:v>
                </c:pt>
                <c:pt idx="2">
                  <c:v>Black or African American</c:v>
                </c:pt>
                <c:pt idx="3">
                  <c:v>Hispanic/
Latino</c:v>
                </c:pt>
                <c:pt idx="4">
                  <c:v>Native Hawaiian or Other Pacific Islander</c:v>
                </c:pt>
                <c:pt idx="5">
                  <c:v>Two or more races</c:v>
                </c:pt>
                <c:pt idx="6">
                  <c:v>White</c:v>
                </c:pt>
              </c:strCache>
            </c:strRef>
          </c:cat>
          <c:val>
            <c:numRef>
              <c:f>'5-21 Data by Disability'!$B$82:$H$82</c:f>
              <c:numCache>
                <c:formatCode>0%</c:formatCode>
                <c:ptCount val="7"/>
                <c:pt idx="0">
                  <c:v>8.2796564680622659E-2</c:v>
                </c:pt>
                <c:pt idx="1">
                  <c:v>9.9630996309963096E-2</c:v>
                </c:pt>
                <c:pt idx="2">
                  <c:v>7.2959964996718446E-2</c:v>
                </c:pt>
                <c:pt idx="3">
                  <c:v>8.2049045993775285E-2</c:v>
                </c:pt>
                <c:pt idx="4">
                  <c:v>9.1836734693877556E-2</c:v>
                </c:pt>
                <c:pt idx="5">
                  <c:v>6.8753516033110987E-2</c:v>
                </c:pt>
                <c:pt idx="6">
                  <c:v>8.294693456980938E-2</c:v>
                </c:pt>
              </c:numCache>
            </c:numRef>
          </c:val>
          <c:extLst>
            <c:ext xmlns:c16="http://schemas.microsoft.com/office/drawing/2014/chart" uri="{C3380CC4-5D6E-409C-BE32-E72D297353CC}">
              <c16:uniqueId val="{00000002-FC02-41FD-ACBD-207259BECD32}"/>
            </c:ext>
          </c:extLst>
        </c:ser>
        <c:ser>
          <c:idx val="3"/>
          <c:order val="3"/>
          <c:tx>
            <c:strRef>
              <c:f>'5-21 Data by Disability'!$A$83</c:f>
              <c:strCache>
                <c:ptCount val="1"/>
                <c:pt idx="0">
                  <c:v>Emotional Disturbance</c:v>
                </c:pt>
              </c:strCache>
            </c:strRef>
          </c:tx>
          <c:spPr>
            <a:solidFill>
              <a:schemeClr val="accent4"/>
            </a:solidFill>
            <a:ln>
              <a:noFill/>
            </a:ln>
            <a:effectLst/>
          </c:spPr>
          <c:invertIfNegative val="0"/>
          <c:cat>
            <c:strRef>
              <c:f>'5-21 Data by Disability'!$B$79:$H$79</c:f>
              <c:strCache>
                <c:ptCount val="7"/>
                <c:pt idx="0">
                  <c:v>American Indian or Alaska Native</c:v>
                </c:pt>
                <c:pt idx="1">
                  <c:v>Asian</c:v>
                </c:pt>
                <c:pt idx="2">
                  <c:v>Black or African American</c:v>
                </c:pt>
                <c:pt idx="3">
                  <c:v>Hispanic/
Latino</c:v>
                </c:pt>
                <c:pt idx="4">
                  <c:v>Native Hawaiian or Other Pacific Islander</c:v>
                </c:pt>
                <c:pt idx="5">
                  <c:v>Two or more races</c:v>
                </c:pt>
                <c:pt idx="6">
                  <c:v>White</c:v>
                </c:pt>
              </c:strCache>
            </c:strRef>
          </c:cat>
          <c:val>
            <c:numRef>
              <c:f>'5-21 Data by Disability'!$B$83:$H$83</c:f>
              <c:numCache>
                <c:formatCode>0%</c:formatCode>
                <c:ptCount val="7"/>
                <c:pt idx="0">
                  <c:v>4.1331186258722494E-2</c:v>
                </c:pt>
                <c:pt idx="1">
                  <c:v>2.0558777016341592E-2</c:v>
                </c:pt>
                <c:pt idx="2">
                  <c:v>8.3898490483482829E-2</c:v>
                </c:pt>
                <c:pt idx="3">
                  <c:v>3.3123336691274867E-2</c:v>
                </c:pt>
                <c:pt idx="4">
                  <c:v>3.0612244897959183E-2</c:v>
                </c:pt>
                <c:pt idx="5">
                  <c:v>6.1701358193361727E-2</c:v>
                </c:pt>
                <c:pt idx="6">
                  <c:v>6.5430190623390005E-2</c:v>
                </c:pt>
              </c:numCache>
            </c:numRef>
          </c:val>
          <c:extLst>
            <c:ext xmlns:c16="http://schemas.microsoft.com/office/drawing/2014/chart" uri="{C3380CC4-5D6E-409C-BE32-E72D297353CC}">
              <c16:uniqueId val="{00000003-FC02-41FD-ACBD-207259BECD32}"/>
            </c:ext>
          </c:extLst>
        </c:ser>
        <c:ser>
          <c:idx val="4"/>
          <c:order val="4"/>
          <c:tx>
            <c:strRef>
              <c:f>'5-21 Data by Disability'!$A$84</c:f>
              <c:strCache>
                <c:ptCount val="1"/>
                <c:pt idx="0">
                  <c:v>Hearing Impairment</c:v>
                </c:pt>
              </c:strCache>
            </c:strRef>
          </c:tx>
          <c:spPr>
            <a:solidFill>
              <a:schemeClr val="accent5"/>
            </a:solidFill>
            <a:ln>
              <a:noFill/>
            </a:ln>
            <a:effectLst/>
          </c:spPr>
          <c:invertIfNegative val="0"/>
          <c:cat>
            <c:strRef>
              <c:f>'5-21 Data by Disability'!$B$79:$H$79</c:f>
              <c:strCache>
                <c:ptCount val="7"/>
                <c:pt idx="0">
                  <c:v>American Indian or Alaska Native</c:v>
                </c:pt>
                <c:pt idx="1">
                  <c:v>Asian</c:v>
                </c:pt>
                <c:pt idx="2">
                  <c:v>Black or African American</c:v>
                </c:pt>
                <c:pt idx="3">
                  <c:v>Hispanic/
Latino</c:v>
                </c:pt>
                <c:pt idx="4">
                  <c:v>Native Hawaiian or Other Pacific Islander</c:v>
                </c:pt>
                <c:pt idx="5">
                  <c:v>Two or more races</c:v>
                </c:pt>
                <c:pt idx="6">
                  <c:v>White</c:v>
                </c:pt>
              </c:strCache>
            </c:strRef>
          </c:cat>
          <c:val>
            <c:numRef>
              <c:f>'5-21 Data by Disability'!$B$84:$H$84</c:f>
              <c:numCache>
                <c:formatCode>0%</c:formatCode>
                <c:ptCount val="7"/>
                <c:pt idx="0">
                  <c:v>1.0198604401502952E-2</c:v>
                </c:pt>
                <c:pt idx="1">
                  <c:v>0</c:v>
                </c:pt>
                <c:pt idx="2">
                  <c:v>5.1411069787792602E-3</c:v>
                </c:pt>
                <c:pt idx="3">
                  <c:v>1.0434678013501932E-2</c:v>
                </c:pt>
                <c:pt idx="4">
                  <c:v>0</c:v>
                </c:pt>
                <c:pt idx="5">
                  <c:v>7.0722494575263199E-3</c:v>
                </c:pt>
                <c:pt idx="6">
                  <c:v>6.8693113515370082E-3</c:v>
                </c:pt>
              </c:numCache>
            </c:numRef>
          </c:val>
          <c:extLst>
            <c:ext xmlns:c16="http://schemas.microsoft.com/office/drawing/2014/chart" uri="{C3380CC4-5D6E-409C-BE32-E72D297353CC}">
              <c16:uniqueId val="{00000004-FC02-41FD-ACBD-207259BECD32}"/>
            </c:ext>
          </c:extLst>
        </c:ser>
        <c:ser>
          <c:idx val="5"/>
          <c:order val="5"/>
          <c:tx>
            <c:strRef>
              <c:f>'5-21 Data by Disability'!$A$85</c:f>
              <c:strCache>
                <c:ptCount val="1"/>
                <c:pt idx="0">
                  <c:v>Intellectual Disability</c:v>
                </c:pt>
              </c:strCache>
            </c:strRef>
          </c:tx>
          <c:spPr>
            <a:solidFill>
              <a:schemeClr val="accent6"/>
            </a:solidFill>
            <a:ln>
              <a:noFill/>
            </a:ln>
            <a:effectLst/>
          </c:spPr>
          <c:invertIfNegative val="0"/>
          <c:cat>
            <c:strRef>
              <c:f>'5-21 Data by Disability'!$B$79:$H$79</c:f>
              <c:strCache>
                <c:ptCount val="7"/>
                <c:pt idx="0">
                  <c:v>American Indian or Alaska Native</c:v>
                </c:pt>
                <c:pt idx="1">
                  <c:v>Asian</c:v>
                </c:pt>
                <c:pt idx="2">
                  <c:v>Black or African American</c:v>
                </c:pt>
                <c:pt idx="3">
                  <c:v>Hispanic/
Latino</c:v>
                </c:pt>
                <c:pt idx="4">
                  <c:v>Native Hawaiian or Other Pacific Islander</c:v>
                </c:pt>
                <c:pt idx="5">
                  <c:v>Two or more races</c:v>
                </c:pt>
                <c:pt idx="6">
                  <c:v>White</c:v>
                </c:pt>
              </c:strCache>
            </c:strRef>
          </c:cat>
          <c:val>
            <c:numRef>
              <c:f>'5-21 Data by Disability'!$B$85:$H$85</c:f>
              <c:numCache>
                <c:formatCode>0%</c:formatCode>
                <c:ptCount val="7"/>
                <c:pt idx="0">
                  <c:v>6.0923242082662372E-2</c:v>
                </c:pt>
                <c:pt idx="1">
                  <c:v>6.2203479177648922E-2</c:v>
                </c:pt>
                <c:pt idx="2">
                  <c:v>7.6022752133012475E-2</c:v>
                </c:pt>
                <c:pt idx="3">
                  <c:v>5.7781653610789518E-2</c:v>
                </c:pt>
                <c:pt idx="4">
                  <c:v>5.3571428571428568E-2</c:v>
                </c:pt>
                <c:pt idx="5">
                  <c:v>3.8636180985292937E-2</c:v>
                </c:pt>
                <c:pt idx="6">
                  <c:v>4.0013738622703077E-2</c:v>
                </c:pt>
              </c:numCache>
            </c:numRef>
          </c:val>
          <c:extLst>
            <c:ext xmlns:c16="http://schemas.microsoft.com/office/drawing/2014/chart" uri="{C3380CC4-5D6E-409C-BE32-E72D297353CC}">
              <c16:uniqueId val="{00000005-FC02-41FD-ACBD-207259BECD32}"/>
            </c:ext>
          </c:extLst>
        </c:ser>
        <c:ser>
          <c:idx val="6"/>
          <c:order val="6"/>
          <c:tx>
            <c:strRef>
              <c:f>'5-21 Data by Disability'!$A$86</c:f>
              <c:strCache>
                <c:ptCount val="1"/>
                <c:pt idx="0">
                  <c:v>Multiple Disabilities</c:v>
                </c:pt>
              </c:strCache>
            </c:strRef>
          </c:tx>
          <c:spPr>
            <a:solidFill>
              <a:schemeClr val="accent1">
                <a:lumMod val="60000"/>
              </a:schemeClr>
            </a:solidFill>
            <a:ln>
              <a:noFill/>
            </a:ln>
            <a:effectLst/>
          </c:spPr>
          <c:invertIfNegative val="0"/>
          <c:cat>
            <c:strRef>
              <c:f>'5-21 Data by Disability'!$B$79:$H$79</c:f>
              <c:strCache>
                <c:ptCount val="7"/>
                <c:pt idx="0">
                  <c:v>American Indian or Alaska Native</c:v>
                </c:pt>
                <c:pt idx="1">
                  <c:v>Asian</c:v>
                </c:pt>
                <c:pt idx="2">
                  <c:v>Black or African American</c:v>
                </c:pt>
                <c:pt idx="3">
                  <c:v>Hispanic/
Latino</c:v>
                </c:pt>
                <c:pt idx="4">
                  <c:v>Native Hawaiian or Other Pacific Islander</c:v>
                </c:pt>
                <c:pt idx="5">
                  <c:v>Two or more races</c:v>
                </c:pt>
                <c:pt idx="6">
                  <c:v>White</c:v>
                </c:pt>
              </c:strCache>
            </c:strRef>
          </c:cat>
          <c:val>
            <c:numRef>
              <c:f>'5-21 Data by Disability'!$B$86:$H$86</c:f>
              <c:numCache>
                <c:formatCode>0%</c:formatCode>
                <c:ptCount val="7"/>
                <c:pt idx="0">
                  <c:v>1.6774020397208805E-2</c:v>
                </c:pt>
                <c:pt idx="1">
                  <c:v>0</c:v>
                </c:pt>
                <c:pt idx="2">
                  <c:v>1.0719754977029096E-2</c:v>
                </c:pt>
                <c:pt idx="3">
                  <c:v>1.2674976318994422E-2</c:v>
                </c:pt>
                <c:pt idx="4">
                  <c:v>0</c:v>
                </c:pt>
                <c:pt idx="5">
                  <c:v>1.2717994052881139E-2</c:v>
                </c:pt>
                <c:pt idx="6">
                  <c:v>9.7887686759402376E-3</c:v>
                </c:pt>
              </c:numCache>
            </c:numRef>
          </c:val>
          <c:extLst>
            <c:ext xmlns:c16="http://schemas.microsoft.com/office/drawing/2014/chart" uri="{C3380CC4-5D6E-409C-BE32-E72D297353CC}">
              <c16:uniqueId val="{00000006-FC02-41FD-ACBD-207259BECD32}"/>
            </c:ext>
          </c:extLst>
        </c:ser>
        <c:ser>
          <c:idx val="7"/>
          <c:order val="7"/>
          <c:tx>
            <c:strRef>
              <c:f>'5-21 Data by Disability'!$A$87</c:f>
              <c:strCache>
                <c:ptCount val="1"/>
                <c:pt idx="0">
                  <c:v>Orthopedic Impairment</c:v>
                </c:pt>
              </c:strCache>
            </c:strRef>
          </c:tx>
          <c:spPr>
            <a:solidFill>
              <a:schemeClr val="accent2">
                <a:lumMod val="60000"/>
              </a:schemeClr>
            </a:solidFill>
            <a:ln>
              <a:noFill/>
            </a:ln>
            <a:effectLst/>
          </c:spPr>
          <c:invertIfNegative val="0"/>
          <c:cat>
            <c:strRef>
              <c:f>'5-21 Data by Disability'!$B$79:$H$79</c:f>
              <c:strCache>
                <c:ptCount val="7"/>
                <c:pt idx="0">
                  <c:v>American Indian or Alaska Native</c:v>
                </c:pt>
                <c:pt idx="1">
                  <c:v>Asian</c:v>
                </c:pt>
                <c:pt idx="2">
                  <c:v>Black or African American</c:v>
                </c:pt>
                <c:pt idx="3">
                  <c:v>Hispanic/
Latino</c:v>
                </c:pt>
                <c:pt idx="4">
                  <c:v>Native Hawaiian or Other Pacific Islander</c:v>
                </c:pt>
                <c:pt idx="5">
                  <c:v>Two or more races</c:v>
                </c:pt>
                <c:pt idx="6">
                  <c:v>White</c:v>
                </c:pt>
              </c:strCache>
            </c:strRef>
          </c:cat>
          <c:val>
            <c:numRef>
              <c:f>'5-21 Data by Disability'!$B$87:$H$87</c:f>
              <c:numCache>
                <c:formatCode>0%</c:formatCode>
                <c:ptCount val="7"/>
                <c:pt idx="0">
                  <c:v>0</c:v>
                </c:pt>
                <c:pt idx="1">
                  <c:v>1.0542962572482868E-2</c:v>
                </c:pt>
                <c:pt idx="2" formatCode="0.00%">
                  <c:v>2.7346313716910958E-3</c:v>
                </c:pt>
                <c:pt idx="3" formatCode="0.00%">
                  <c:v>3.2025740877174519E-3</c:v>
                </c:pt>
                <c:pt idx="4">
                  <c:v>0</c:v>
                </c:pt>
                <c:pt idx="5" formatCode="0.00%">
                  <c:v>3.9781403198585552E-3</c:v>
                </c:pt>
                <c:pt idx="6" formatCode="0.00%">
                  <c:v>3.2629228919800789E-3</c:v>
                </c:pt>
              </c:numCache>
            </c:numRef>
          </c:val>
          <c:extLst>
            <c:ext xmlns:c16="http://schemas.microsoft.com/office/drawing/2014/chart" uri="{C3380CC4-5D6E-409C-BE32-E72D297353CC}">
              <c16:uniqueId val="{00000007-FC02-41FD-ACBD-207259BECD32}"/>
            </c:ext>
          </c:extLst>
        </c:ser>
        <c:ser>
          <c:idx val="8"/>
          <c:order val="8"/>
          <c:tx>
            <c:strRef>
              <c:f>'5-21 Data by Disability'!$A$88</c:f>
              <c:strCache>
                <c:ptCount val="1"/>
                <c:pt idx="0">
                  <c:v>Other Health Impairment</c:v>
                </c:pt>
              </c:strCache>
            </c:strRef>
          </c:tx>
          <c:spPr>
            <a:solidFill>
              <a:schemeClr val="accent3">
                <a:lumMod val="60000"/>
              </a:schemeClr>
            </a:solidFill>
            <a:ln>
              <a:noFill/>
            </a:ln>
            <a:effectLst/>
          </c:spPr>
          <c:invertIfNegative val="0"/>
          <c:cat>
            <c:strRef>
              <c:f>'5-21 Data by Disability'!$B$79:$H$79</c:f>
              <c:strCache>
                <c:ptCount val="7"/>
                <c:pt idx="0">
                  <c:v>American Indian or Alaska Native</c:v>
                </c:pt>
                <c:pt idx="1">
                  <c:v>Asian</c:v>
                </c:pt>
                <c:pt idx="2">
                  <c:v>Black or African American</c:v>
                </c:pt>
                <c:pt idx="3">
                  <c:v>Hispanic/
Latino</c:v>
                </c:pt>
                <c:pt idx="4">
                  <c:v>Native Hawaiian or Other Pacific Islander</c:v>
                </c:pt>
                <c:pt idx="5">
                  <c:v>Two or more races</c:v>
                </c:pt>
                <c:pt idx="6">
                  <c:v>White</c:v>
                </c:pt>
              </c:strCache>
            </c:strRef>
          </c:cat>
          <c:val>
            <c:numRef>
              <c:f>'5-21 Data by Disability'!$B$88:$H$88</c:f>
              <c:numCache>
                <c:formatCode>0%</c:formatCode>
                <c:ptCount val="7"/>
                <c:pt idx="0">
                  <c:v>6.4546430488459469E-2</c:v>
                </c:pt>
                <c:pt idx="1">
                  <c:v>7.0110701107011064E-2</c:v>
                </c:pt>
                <c:pt idx="2">
                  <c:v>0.14537300371909867</c:v>
                </c:pt>
                <c:pt idx="3">
                  <c:v>9.8046880873265269E-2</c:v>
                </c:pt>
                <c:pt idx="4">
                  <c:v>0.10459183673469388</c:v>
                </c:pt>
                <c:pt idx="5">
                  <c:v>0.16296311178976131</c:v>
                </c:pt>
                <c:pt idx="6">
                  <c:v>0.14975098746350679</c:v>
                </c:pt>
              </c:numCache>
            </c:numRef>
          </c:val>
          <c:extLst>
            <c:ext xmlns:c16="http://schemas.microsoft.com/office/drawing/2014/chart" uri="{C3380CC4-5D6E-409C-BE32-E72D297353CC}">
              <c16:uniqueId val="{00000008-FC02-41FD-ACBD-207259BECD32}"/>
            </c:ext>
          </c:extLst>
        </c:ser>
        <c:ser>
          <c:idx val="9"/>
          <c:order val="9"/>
          <c:tx>
            <c:strRef>
              <c:f>'5-21 Data by Disability'!$A$89</c:f>
              <c:strCache>
                <c:ptCount val="1"/>
                <c:pt idx="0">
                  <c:v>Specific Learning Disability</c:v>
                </c:pt>
              </c:strCache>
            </c:strRef>
          </c:tx>
          <c:spPr>
            <a:solidFill>
              <a:schemeClr val="accent4">
                <a:lumMod val="60000"/>
              </a:schemeClr>
            </a:solidFill>
            <a:ln>
              <a:noFill/>
            </a:ln>
            <a:effectLst/>
          </c:spPr>
          <c:invertIfNegative val="0"/>
          <c:cat>
            <c:strRef>
              <c:f>'5-21 Data by Disability'!$B$79:$H$79</c:f>
              <c:strCache>
                <c:ptCount val="7"/>
                <c:pt idx="0">
                  <c:v>American Indian or Alaska Native</c:v>
                </c:pt>
                <c:pt idx="1">
                  <c:v>Asian</c:v>
                </c:pt>
                <c:pt idx="2">
                  <c:v>Black or African American</c:v>
                </c:pt>
                <c:pt idx="3">
                  <c:v>Hispanic/
Latino</c:v>
                </c:pt>
                <c:pt idx="4">
                  <c:v>Native Hawaiian or Other Pacific Islander</c:v>
                </c:pt>
                <c:pt idx="5">
                  <c:v>Two or more races</c:v>
                </c:pt>
                <c:pt idx="6">
                  <c:v>White</c:v>
                </c:pt>
              </c:strCache>
            </c:strRef>
          </c:cat>
          <c:val>
            <c:numRef>
              <c:f>'5-21 Data by Disability'!$B$89:$H$89</c:f>
              <c:numCache>
                <c:formatCode>0%</c:formatCode>
                <c:ptCount val="7"/>
                <c:pt idx="0">
                  <c:v>0.49610842726784754</c:v>
                </c:pt>
                <c:pt idx="1">
                  <c:v>0.16816025303110174</c:v>
                </c:pt>
                <c:pt idx="2">
                  <c:v>0.38142638372347409</c:v>
                </c:pt>
                <c:pt idx="3">
                  <c:v>0.43954953464944596</c:v>
                </c:pt>
                <c:pt idx="4">
                  <c:v>0.39795918367346939</c:v>
                </c:pt>
                <c:pt idx="5">
                  <c:v>0.32900024109941334</c:v>
                </c:pt>
                <c:pt idx="6">
                  <c:v>0.32234243517087413</c:v>
                </c:pt>
              </c:numCache>
            </c:numRef>
          </c:val>
          <c:extLst>
            <c:ext xmlns:c16="http://schemas.microsoft.com/office/drawing/2014/chart" uri="{C3380CC4-5D6E-409C-BE32-E72D297353CC}">
              <c16:uniqueId val="{00000009-FC02-41FD-ACBD-207259BECD32}"/>
            </c:ext>
          </c:extLst>
        </c:ser>
        <c:ser>
          <c:idx val="10"/>
          <c:order val="10"/>
          <c:tx>
            <c:strRef>
              <c:f>'5-21 Data by Disability'!$A$90</c:f>
              <c:strCache>
                <c:ptCount val="1"/>
                <c:pt idx="0">
                  <c:v>Speech or Language Impairment</c:v>
                </c:pt>
              </c:strCache>
            </c:strRef>
          </c:tx>
          <c:spPr>
            <a:solidFill>
              <a:schemeClr val="accent5">
                <a:lumMod val="60000"/>
              </a:schemeClr>
            </a:solidFill>
            <a:ln>
              <a:noFill/>
            </a:ln>
            <a:effectLst/>
          </c:spPr>
          <c:invertIfNegative val="0"/>
          <c:cat>
            <c:strRef>
              <c:f>'5-21 Data by Disability'!$B$79:$H$79</c:f>
              <c:strCache>
                <c:ptCount val="7"/>
                <c:pt idx="0">
                  <c:v>American Indian or Alaska Native</c:v>
                </c:pt>
                <c:pt idx="1">
                  <c:v>Asian</c:v>
                </c:pt>
                <c:pt idx="2">
                  <c:v>Black or African American</c:v>
                </c:pt>
                <c:pt idx="3">
                  <c:v>Hispanic/
Latino</c:v>
                </c:pt>
                <c:pt idx="4">
                  <c:v>Native Hawaiian or Other Pacific Islander</c:v>
                </c:pt>
                <c:pt idx="5">
                  <c:v>Two or more races</c:v>
                </c:pt>
                <c:pt idx="6">
                  <c:v>White</c:v>
                </c:pt>
              </c:strCache>
            </c:strRef>
          </c:cat>
          <c:val>
            <c:numRef>
              <c:f>'5-21 Data by Disability'!$B$90:$H$90</c:f>
              <c:numCache>
                <c:formatCode>0%</c:formatCode>
                <c:ptCount val="7"/>
                <c:pt idx="0">
                  <c:v>0.14425657541599571</c:v>
                </c:pt>
                <c:pt idx="1">
                  <c:v>0.18661043753294676</c:v>
                </c:pt>
                <c:pt idx="2">
                  <c:v>9.4727630715379568E-2</c:v>
                </c:pt>
                <c:pt idx="3">
                  <c:v>0.1516035423777233</c:v>
                </c:pt>
                <c:pt idx="4">
                  <c:v>0.14540816326530612</c:v>
                </c:pt>
                <c:pt idx="5">
                  <c:v>0.16645905328297034</c:v>
                </c:pt>
                <c:pt idx="6">
                  <c:v>0.16228748068006182</c:v>
                </c:pt>
              </c:numCache>
            </c:numRef>
          </c:val>
          <c:extLst>
            <c:ext xmlns:c16="http://schemas.microsoft.com/office/drawing/2014/chart" uri="{C3380CC4-5D6E-409C-BE32-E72D297353CC}">
              <c16:uniqueId val="{0000000A-FC02-41FD-ACBD-207259BECD32}"/>
            </c:ext>
          </c:extLst>
        </c:ser>
        <c:ser>
          <c:idx val="11"/>
          <c:order val="11"/>
          <c:tx>
            <c:strRef>
              <c:f>'5-21 Data by Disability'!$A$91</c:f>
              <c:strCache>
                <c:ptCount val="1"/>
                <c:pt idx="0">
                  <c:v>Traumatic Brain Injury</c:v>
                </c:pt>
              </c:strCache>
            </c:strRef>
          </c:tx>
          <c:spPr>
            <a:solidFill>
              <a:schemeClr val="accent6">
                <a:lumMod val="60000"/>
              </a:schemeClr>
            </a:solidFill>
            <a:ln>
              <a:noFill/>
            </a:ln>
            <a:effectLst/>
          </c:spPr>
          <c:invertIfNegative val="0"/>
          <c:cat>
            <c:strRef>
              <c:f>'5-21 Data by Disability'!$B$79:$H$79</c:f>
              <c:strCache>
                <c:ptCount val="7"/>
                <c:pt idx="0">
                  <c:v>American Indian or Alaska Native</c:v>
                </c:pt>
                <c:pt idx="1">
                  <c:v>Asian</c:v>
                </c:pt>
                <c:pt idx="2">
                  <c:v>Black or African American</c:v>
                </c:pt>
                <c:pt idx="3">
                  <c:v>Hispanic/
Latino</c:v>
                </c:pt>
                <c:pt idx="4">
                  <c:v>Native Hawaiian or Other Pacific Islander</c:v>
                </c:pt>
                <c:pt idx="5">
                  <c:v>Two or more races</c:v>
                </c:pt>
                <c:pt idx="6">
                  <c:v>White</c:v>
                </c:pt>
              </c:strCache>
            </c:strRef>
          </c:cat>
          <c:val>
            <c:numRef>
              <c:f>'5-21 Data by Disability'!$B$91:$H$91</c:f>
              <c:numCache>
                <c:formatCode>0%</c:formatCode>
                <c:ptCount val="7"/>
                <c:pt idx="0" formatCode="0.00%">
                  <c:v>3.3548040794417608E-3</c:v>
                </c:pt>
                <c:pt idx="1">
                  <c:v>0</c:v>
                </c:pt>
                <c:pt idx="2">
                  <c:v>0</c:v>
                </c:pt>
                <c:pt idx="3" formatCode="0.00%">
                  <c:v>1.2329158459757326E-3</c:v>
                </c:pt>
                <c:pt idx="4">
                  <c:v>0</c:v>
                </c:pt>
                <c:pt idx="5" formatCode="0.00%">
                  <c:v>1.8082455999357068E-3</c:v>
                </c:pt>
                <c:pt idx="6">
                  <c:v>0</c:v>
                </c:pt>
              </c:numCache>
            </c:numRef>
          </c:val>
          <c:extLst>
            <c:ext xmlns:c16="http://schemas.microsoft.com/office/drawing/2014/chart" uri="{C3380CC4-5D6E-409C-BE32-E72D297353CC}">
              <c16:uniqueId val="{0000000B-FC02-41FD-ACBD-207259BECD32}"/>
            </c:ext>
          </c:extLst>
        </c:ser>
        <c:ser>
          <c:idx val="12"/>
          <c:order val="12"/>
          <c:tx>
            <c:strRef>
              <c:f>'5-21 Data by Disability'!$A$92</c:f>
              <c:strCache>
                <c:ptCount val="1"/>
                <c:pt idx="0">
                  <c:v>Visual Impairment</c:v>
                </c:pt>
              </c:strCache>
            </c:strRef>
          </c:tx>
          <c:spPr>
            <a:solidFill>
              <a:schemeClr val="accent1">
                <a:lumMod val="80000"/>
                <a:lumOff val="20000"/>
              </a:schemeClr>
            </a:solidFill>
            <a:ln>
              <a:noFill/>
            </a:ln>
            <a:effectLst/>
          </c:spPr>
          <c:invertIfNegative val="0"/>
          <c:cat>
            <c:strRef>
              <c:f>'5-21 Data by Disability'!$B$79:$H$79</c:f>
              <c:strCache>
                <c:ptCount val="7"/>
                <c:pt idx="0">
                  <c:v>American Indian or Alaska Native</c:v>
                </c:pt>
                <c:pt idx="1">
                  <c:v>Asian</c:v>
                </c:pt>
                <c:pt idx="2">
                  <c:v>Black or African American</c:v>
                </c:pt>
                <c:pt idx="3">
                  <c:v>Hispanic/
Latino</c:v>
                </c:pt>
                <c:pt idx="4">
                  <c:v>Native Hawaiian or Other Pacific Islander</c:v>
                </c:pt>
                <c:pt idx="5">
                  <c:v>Two or more races</c:v>
                </c:pt>
                <c:pt idx="6">
                  <c:v>White</c:v>
                </c:pt>
              </c:strCache>
            </c:strRef>
          </c:cat>
          <c:val>
            <c:numRef>
              <c:f>'5-21 Data by Disability'!$B$92:$H$92</c:f>
              <c:numCache>
                <c:formatCode>0%</c:formatCode>
                <c:ptCount val="7"/>
                <c:pt idx="0" formatCode="0.00%">
                  <c:v>3.4889962426194309E-3</c:v>
                </c:pt>
                <c:pt idx="1">
                  <c:v>0</c:v>
                </c:pt>
                <c:pt idx="2" formatCode="0.00%">
                  <c:v>3.937869175235178E-3</c:v>
                </c:pt>
                <c:pt idx="3" formatCode="0.00%">
                  <c:v>2.6312228420213805E-3</c:v>
                </c:pt>
                <c:pt idx="4">
                  <c:v>0</c:v>
                </c:pt>
                <c:pt idx="5" formatCode="0.00%">
                  <c:v>3.1342923732218917E-3</c:v>
                </c:pt>
                <c:pt idx="6" formatCode="0.00%">
                  <c:v>3.7781212433453545E-3</c:v>
                </c:pt>
              </c:numCache>
            </c:numRef>
          </c:val>
          <c:extLst>
            <c:ext xmlns:c16="http://schemas.microsoft.com/office/drawing/2014/chart" uri="{C3380CC4-5D6E-409C-BE32-E72D297353CC}">
              <c16:uniqueId val="{0000000C-FC02-41FD-ACBD-207259BECD32}"/>
            </c:ext>
          </c:extLst>
        </c:ser>
        <c:dLbls>
          <c:showLegendKey val="0"/>
          <c:showVal val="0"/>
          <c:showCatName val="0"/>
          <c:showSerName val="0"/>
          <c:showPercent val="0"/>
          <c:showBubbleSize val="0"/>
        </c:dLbls>
        <c:gapWidth val="150"/>
        <c:overlap val="100"/>
        <c:axId val="2064534720"/>
        <c:axId val="2064537632"/>
      </c:barChart>
      <c:catAx>
        <c:axId val="206453472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2064537632"/>
        <c:crosses val="autoZero"/>
        <c:auto val="1"/>
        <c:lblAlgn val="ctr"/>
        <c:lblOffset val="100"/>
        <c:noMultiLvlLbl val="0"/>
      </c:catAx>
      <c:valAx>
        <c:axId val="2064537632"/>
        <c:scaling>
          <c:orientation val="minMax"/>
          <c:max val="1"/>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206453472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rgbClr val="012169"/>
                </a:solidFill>
                <a:latin typeface="Arial" panose="020B0604020202020204" pitchFamily="34" charset="0"/>
                <a:ea typeface="+mn-ea"/>
                <a:cs typeface="Arial" panose="020B0604020202020204" pitchFamily="34" charset="0"/>
              </a:defRPr>
            </a:pPr>
            <a:r>
              <a:rPr lang="en-US" sz="1400" b="1">
                <a:solidFill>
                  <a:srgbClr val="012169"/>
                </a:solidFill>
              </a:rPr>
              <a:t>Student Count by Gender Ages 5-21</a:t>
            </a:r>
          </a:p>
        </c:rich>
      </c:tx>
      <c:overlay val="0"/>
      <c:spPr>
        <a:noFill/>
        <a:ln>
          <a:noFill/>
        </a:ln>
        <a:effectLst/>
      </c:spPr>
      <c:txPr>
        <a:bodyPr rot="0" spcFirstLastPara="1" vertOverflow="ellipsis" vert="horz" wrap="square" anchor="ctr" anchorCtr="1"/>
        <a:lstStyle/>
        <a:p>
          <a:pPr>
            <a:defRPr sz="1400" b="1" i="0" u="none" strike="noStrike" kern="1200" spc="0" baseline="0">
              <a:solidFill>
                <a:srgbClr val="012169"/>
              </a:solidFill>
              <a:latin typeface="Arial" panose="020B0604020202020204" pitchFamily="34" charset="0"/>
              <a:ea typeface="+mn-ea"/>
              <a:cs typeface="Arial" panose="020B0604020202020204" pitchFamily="34" charset="0"/>
            </a:defRPr>
          </a:pPr>
          <a:endParaRPr lang="en-US"/>
        </a:p>
      </c:txPr>
    </c:title>
    <c:autoTitleDeleted val="0"/>
    <c:plotArea>
      <c:layout/>
      <c:barChart>
        <c:barDir val="bar"/>
        <c:grouping val="percentStacked"/>
        <c:varyColors val="0"/>
        <c:ser>
          <c:idx val="0"/>
          <c:order val="0"/>
          <c:tx>
            <c:strRef>
              <c:f>'5-21 Data by Disability'!$B$96</c:f>
              <c:strCache>
                <c:ptCount val="1"/>
                <c:pt idx="0">
                  <c:v>Female</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1200" b="0"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'5-21 Data by Disability'!$A$97:$A$110</c15:sqref>
                  </c15:fullRef>
                </c:ext>
              </c:extLst>
              <c:f>'5-21 Data by Disability'!$A$97:$A$109</c:f>
              <c:strCache>
                <c:ptCount val="13"/>
                <c:pt idx="0">
                  <c:v>Autism</c:v>
                </c:pt>
                <c:pt idx="1">
                  <c:v>Deaf-Blindness</c:v>
                </c:pt>
                <c:pt idx="2">
                  <c:v>Developmental Delay</c:v>
                </c:pt>
                <c:pt idx="3">
                  <c:v>Emotional Disturbance</c:v>
                </c:pt>
                <c:pt idx="4">
                  <c:v>Hearing Impairment</c:v>
                </c:pt>
                <c:pt idx="5">
                  <c:v>Intellectual Disability</c:v>
                </c:pt>
                <c:pt idx="6">
                  <c:v>Multiple Disabilities</c:v>
                </c:pt>
                <c:pt idx="7">
                  <c:v>Orthopedic Impairment</c:v>
                </c:pt>
                <c:pt idx="8">
                  <c:v>Other Health Impairment</c:v>
                </c:pt>
                <c:pt idx="9">
                  <c:v>Specific Learning Disability</c:v>
                </c:pt>
                <c:pt idx="10">
                  <c:v>Speech or Language Impairment</c:v>
                </c:pt>
                <c:pt idx="11">
                  <c:v>Traumatic Brain Injury</c:v>
                </c:pt>
                <c:pt idx="12">
                  <c:v>Visual Impairment</c:v>
                </c:pt>
              </c:strCache>
            </c:strRef>
          </c:cat>
          <c:val>
            <c:numRef>
              <c:extLst>
                <c:ext xmlns:c15="http://schemas.microsoft.com/office/drawing/2012/chart" uri="{02D57815-91ED-43cb-92C2-25804820EDAC}">
                  <c15:fullRef>
                    <c15:sqref>'5-21 Data by Disability'!$B$97:$B$110</c15:sqref>
                  </c15:fullRef>
                </c:ext>
              </c:extLst>
              <c:f>'5-21 Data by Disability'!$B$97:$B$109</c:f>
              <c:numCache>
                <c:formatCode>#,##0</c:formatCode>
                <c:ptCount val="13"/>
                <c:pt idx="0">
                  <c:v>3297</c:v>
                </c:pt>
                <c:pt idx="1">
                  <c:v>63</c:v>
                </c:pt>
                <c:pt idx="2">
                  <c:v>3154</c:v>
                </c:pt>
                <c:pt idx="3">
                  <c:v>1909</c:v>
                </c:pt>
                <c:pt idx="4">
                  <c:v>584</c:v>
                </c:pt>
                <c:pt idx="5">
                  <c:v>3171</c:v>
                </c:pt>
                <c:pt idx="6">
                  <c:v>798</c:v>
                </c:pt>
                <c:pt idx="7">
                  <c:v>209</c:v>
                </c:pt>
                <c:pt idx="8">
                  <c:v>5202</c:v>
                </c:pt>
                <c:pt idx="9">
                  <c:v>23212</c:v>
                </c:pt>
                <c:pt idx="10">
                  <c:v>7495</c:v>
                </c:pt>
                <c:pt idx="11">
                  <c:v>80</c:v>
                </c:pt>
                <c:pt idx="12">
                  <c:v>196</c:v>
                </c:pt>
              </c:numCache>
            </c:numRef>
          </c:val>
          <c:extLst>
            <c:ext xmlns:c16="http://schemas.microsoft.com/office/drawing/2014/chart" uri="{C3380CC4-5D6E-409C-BE32-E72D297353CC}">
              <c16:uniqueId val="{00000000-EF4F-4EF6-AA6D-45250149B7A7}"/>
            </c:ext>
          </c:extLst>
        </c:ser>
        <c:ser>
          <c:idx val="1"/>
          <c:order val="1"/>
          <c:tx>
            <c:strRef>
              <c:f>'5-21 Data by Disability'!$C$96</c:f>
              <c:strCache>
                <c:ptCount val="1"/>
                <c:pt idx="0">
                  <c:v>Male</c:v>
                </c:pt>
              </c:strCache>
            </c:strRef>
          </c:tx>
          <c:spPr>
            <a:solidFill>
              <a:schemeClr val="accent2"/>
            </a:solidFill>
            <a:ln>
              <a:solidFill>
                <a:schemeClr val="bg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'5-21 Data by Disability'!$A$97:$A$110</c15:sqref>
                  </c15:fullRef>
                </c:ext>
              </c:extLst>
              <c:f>'5-21 Data by Disability'!$A$97:$A$109</c:f>
              <c:strCache>
                <c:ptCount val="13"/>
                <c:pt idx="0">
                  <c:v>Autism</c:v>
                </c:pt>
                <c:pt idx="1">
                  <c:v>Deaf-Blindness</c:v>
                </c:pt>
                <c:pt idx="2">
                  <c:v>Developmental Delay</c:v>
                </c:pt>
                <c:pt idx="3">
                  <c:v>Emotional Disturbance</c:v>
                </c:pt>
                <c:pt idx="4">
                  <c:v>Hearing Impairment</c:v>
                </c:pt>
                <c:pt idx="5">
                  <c:v>Intellectual Disability</c:v>
                </c:pt>
                <c:pt idx="6">
                  <c:v>Multiple Disabilities</c:v>
                </c:pt>
                <c:pt idx="7">
                  <c:v>Orthopedic Impairment</c:v>
                </c:pt>
                <c:pt idx="8">
                  <c:v>Other Health Impairment</c:v>
                </c:pt>
                <c:pt idx="9">
                  <c:v>Specific Learning Disability</c:v>
                </c:pt>
                <c:pt idx="10">
                  <c:v>Speech or Language Impairment</c:v>
                </c:pt>
                <c:pt idx="11">
                  <c:v>Traumatic Brain Injury</c:v>
                </c:pt>
                <c:pt idx="12">
                  <c:v>Visual Impairment</c:v>
                </c:pt>
              </c:strCache>
            </c:strRef>
          </c:cat>
          <c:val>
            <c:numRef>
              <c:extLst>
                <c:ext xmlns:c15="http://schemas.microsoft.com/office/drawing/2012/chart" uri="{02D57815-91ED-43cb-92C2-25804820EDAC}">
                  <c15:fullRef>
                    <c15:sqref>'5-21 Data by Disability'!$C$97:$C$110</c15:sqref>
                  </c15:fullRef>
                </c:ext>
              </c:extLst>
              <c:f>'5-21 Data by Disability'!$C$97:$C$109</c:f>
              <c:numCache>
                <c:formatCode>#,##0</c:formatCode>
                <c:ptCount val="13"/>
                <c:pt idx="0">
                  <c:v>14112</c:v>
                </c:pt>
                <c:pt idx="1">
                  <c:v>73</c:v>
                </c:pt>
                <c:pt idx="2">
                  <c:v>7717</c:v>
                </c:pt>
                <c:pt idx="3">
                  <c:v>4872</c:v>
                </c:pt>
                <c:pt idx="4">
                  <c:v>668</c:v>
                </c:pt>
                <c:pt idx="5">
                  <c:v>4116</c:v>
                </c:pt>
                <c:pt idx="6">
                  <c:v>1009</c:v>
                </c:pt>
                <c:pt idx="7">
                  <c:v>283</c:v>
                </c:pt>
                <c:pt idx="8">
                  <c:v>12286</c:v>
                </c:pt>
                <c:pt idx="9">
                  <c:v>31933</c:v>
                </c:pt>
                <c:pt idx="10">
                  <c:v>14170</c:v>
                </c:pt>
                <c:pt idx="11">
                  <c:v>147</c:v>
                </c:pt>
                <c:pt idx="12">
                  <c:v>231</c:v>
                </c:pt>
              </c:numCache>
            </c:numRef>
          </c:val>
          <c:extLst>
            <c:ext xmlns:c16="http://schemas.microsoft.com/office/drawing/2014/chart" uri="{C3380CC4-5D6E-409C-BE32-E72D297353CC}">
              <c16:uniqueId val="{00000001-EF4F-4EF6-AA6D-45250149B7A7}"/>
            </c:ext>
          </c:extLst>
        </c:ser>
        <c:dLbls>
          <c:dLblPos val="inBase"/>
          <c:showLegendKey val="0"/>
          <c:showVal val="1"/>
          <c:showCatName val="0"/>
          <c:showSerName val="0"/>
          <c:showPercent val="0"/>
          <c:showBubbleSize val="0"/>
        </c:dLbls>
        <c:gapWidth val="150"/>
        <c:overlap val="100"/>
        <c:axId val="2064533888"/>
        <c:axId val="2064533472"/>
        <c:extLst>
          <c:ext xmlns:c15="http://schemas.microsoft.com/office/drawing/2012/chart" uri="{02D57815-91ED-43cb-92C2-25804820EDAC}">
            <c15:filteredBarSeries>
              <c15:ser>
                <c:idx val="2"/>
                <c:order val="2"/>
                <c:tx>
                  <c:strRef>
                    <c:extLst>
                      <c:ext uri="{02D57815-91ED-43cb-92C2-25804820EDAC}">
                        <c15:formulaRef>
                          <c15:sqref>'5-21 Data by Disability'!$D$96</c15:sqref>
                        </c15:formulaRef>
                      </c:ext>
                    </c:extLst>
                    <c:strCache>
                      <c:ptCount val="1"/>
                      <c:pt idx="0">
                        <c:v>Calculated Total</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dLblPos val="inBase"/>
                  <c:showLegendKey val="0"/>
                  <c:showVal val="1"/>
                  <c:showCatName val="0"/>
                  <c:showSerName val="0"/>
                  <c:showPercent val="0"/>
                  <c:showBubbleSize val="0"/>
                  <c:showLeaderLines val="0"/>
                  <c:extLst>
                    <c:ex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uri="{02D57815-91ED-43cb-92C2-25804820EDAC}">
                        <c15:fullRef>
                          <c15:sqref>'5-21 Data by Disability'!$A$97:$A$110</c15:sqref>
                        </c15:fullRef>
                        <c15:formulaRef>
                          <c15:sqref>'5-21 Data by Disability'!$A$97:$A$109</c15:sqref>
                        </c15:formulaRef>
                      </c:ext>
                    </c:extLst>
                    <c:strCache>
                      <c:ptCount val="13"/>
                      <c:pt idx="0">
                        <c:v>Autism</c:v>
                      </c:pt>
                      <c:pt idx="1">
                        <c:v>Deaf-Blindness</c:v>
                      </c:pt>
                      <c:pt idx="2">
                        <c:v>Developmental Delay</c:v>
                      </c:pt>
                      <c:pt idx="3">
                        <c:v>Emotional Disturbance</c:v>
                      </c:pt>
                      <c:pt idx="4">
                        <c:v>Hearing Impairment</c:v>
                      </c:pt>
                      <c:pt idx="5">
                        <c:v>Intellectual Disability</c:v>
                      </c:pt>
                      <c:pt idx="6">
                        <c:v>Multiple Disabilities</c:v>
                      </c:pt>
                      <c:pt idx="7">
                        <c:v>Orthopedic Impairment</c:v>
                      </c:pt>
                      <c:pt idx="8">
                        <c:v>Other Health Impairment</c:v>
                      </c:pt>
                      <c:pt idx="9">
                        <c:v>Specific Learning Disability</c:v>
                      </c:pt>
                      <c:pt idx="10">
                        <c:v>Speech or Language Impairment</c:v>
                      </c:pt>
                      <c:pt idx="11">
                        <c:v>Traumatic Brain Injury</c:v>
                      </c:pt>
                      <c:pt idx="12">
                        <c:v>Visual Impairment</c:v>
                      </c:pt>
                    </c:strCache>
                  </c:strRef>
                </c:cat>
                <c:val>
                  <c:numRef>
                    <c:extLst>
                      <c:ext uri="{02D57815-91ED-43cb-92C2-25804820EDAC}">
                        <c15:fullRef>
                          <c15:sqref>'5-21 Data by Disability'!$D$97:$D$110</c15:sqref>
                        </c15:fullRef>
                        <c15:formulaRef>
                          <c15:sqref>'5-21 Data by Disability'!$D$97:$D$109</c15:sqref>
                        </c15:formulaRef>
                      </c:ext>
                    </c:extLst>
                    <c:numCache>
                      <c:formatCode>#,##0</c:formatCode>
                      <c:ptCount val="13"/>
                      <c:pt idx="0">
                        <c:v>17409</c:v>
                      </c:pt>
                      <c:pt idx="1">
                        <c:v>136</c:v>
                      </c:pt>
                      <c:pt idx="2">
                        <c:v>10871</c:v>
                      </c:pt>
                      <c:pt idx="3">
                        <c:v>6781</c:v>
                      </c:pt>
                      <c:pt idx="4">
                        <c:v>1252</c:v>
                      </c:pt>
                      <c:pt idx="5">
                        <c:v>7287</c:v>
                      </c:pt>
                      <c:pt idx="6">
                        <c:v>1807</c:v>
                      </c:pt>
                      <c:pt idx="7">
                        <c:v>492</c:v>
                      </c:pt>
                      <c:pt idx="8">
                        <c:v>17488</c:v>
                      </c:pt>
                      <c:pt idx="9">
                        <c:v>55145</c:v>
                      </c:pt>
                      <c:pt idx="10">
                        <c:v>21665</c:v>
                      </c:pt>
                      <c:pt idx="11">
                        <c:v>227</c:v>
                      </c:pt>
                      <c:pt idx="12">
                        <c:v>427</c:v>
                      </c:pt>
                    </c:numCache>
                  </c:numRef>
                </c:val>
                <c:extLst>
                  <c:ext xmlns:c16="http://schemas.microsoft.com/office/drawing/2014/chart" uri="{C3380CC4-5D6E-409C-BE32-E72D297353CC}">
                    <c16:uniqueId val="{00000024-EF4F-4EF6-AA6D-45250149B7A7}"/>
                  </c:ext>
                </c:extLst>
              </c15:ser>
            </c15:filteredBarSeries>
          </c:ext>
        </c:extLst>
      </c:barChart>
      <c:catAx>
        <c:axId val="2064533888"/>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2064533472"/>
        <c:crosses val="autoZero"/>
        <c:auto val="1"/>
        <c:lblAlgn val="ctr"/>
        <c:lblOffset val="100"/>
        <c:noMultiLvlLbl val="0"/>
      </c:catAx>
      <c:valAx>
        <c:axId val="2064533472"/>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2064533888"/>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50" b="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n-US" sz="1400" b="1" i="0" u="none" strike="noStrike" baseline="0">
                <a:solidFill>
                  <a:srgbClr val="002060"/>
                </a:solidFill>
                <a:effectLst/>
                <a:latin typeface="Arial" panose="020B0604020202020204" pitchFamily="34" charset="0"/>
                <a:cs typeface="Arial" panose="020B0604020202020204" pitchFamily="34" charset="0"/>
              </a:rPr>
              <a:t>Student Percentage by English Learner Status </a:t>
            </a:r>
            <a:r>
              <a:rPr lang="en-US" sz="1400" b="0" i="0" u="none" strike="noStrike" baseline="0">
                <a:solidFill>
                  <a:srgbClr val="002060"/>
                </a:solidFill>
                <a:latin typeface="Arial" panose="020B0604020202020204" pitchFamily="34" charset="0"/>
                <a:cs typeface="Arial" panose="020B0604020202020204" pitchFamily="34" charset="0"/>
              </a:rPr>
              <a:t> </a:t>
            </a:r>
            <a:endParaRPr lang="en-US">
              <a:solidFill>
                <a:srgbClr val="002060"/>
              </a:solidFill>
              <a:latin typeface="Arial" panose="020B0604020202020204" pitchFamily="34" charset="0"/>
              <a:cs typeface="Arial" panose="020B0604020202020204" pitchFamily="34" charset="0"/>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autoTitleDeleted val="0"/>
    <c:plotArea>
      <c:layout/>
      <c:barChart>
        <c:barDir val="bar"/>
        <c:grouping val="percentStacked"/>
        <c:varyColors val="0"/>
        <c:ser>
          <c:idx val="0"/>
          <c:order val="0"/>
          <c:tx>
            <c:strRef>
              <c:f>'5-21 Data by Disability'!$B$130</c:f>
              <c:strCache>
                <c:ptCount val="1"/>
                <c:pt idx="0">
                  <c:v>Yes</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'5-21 Data by Disability'!$A$131:$A$143</c15:sqref>
                  </c15:fullRef>
                </c:ext>
              </c:extLst>
              <c:f>('5-21 Data by Disability'!$A$131,'5-21 Data by Disability'!$A$133:$A$141,'5-21 Data by Disability'!$A$143)</c:f>
              <c:strCache>
                <c:ptCount val="11"/>
                <c:pt idx="0">
                  <c:v>Autism</c:v>
                </c:pt>
                <c:pt idx="1">
                  <c:v>Developmental Delay</c:v>
                </c:pt>
                <c:pt idx="2">
                  <c:v>Emotional Disturbance</c:v>
                </c:pt>
                <c:pt idx="3">
                  <c:v>Hearing Impairment</c:v>
                </c:pt>
                <c:pt idx="4">
                  <c:v>Intellectual Disability</c:v>
                </c:pt>
                <c:pt idx="5">
                  <c:v>Multiple Disabilities</c:v>
                </c:pt>
                <c:pt idx="6">
                  <c:v>Orthopedic Impairment</c:v>
                </c:pt>
                <c:pt idx="7">
                  <c:v>Other Health Impairment</c:v>
                </c:pt>
                <c:pt idx="8">
                  <c:v>Specific Learning Disability</c:v>
                </c:pt>
                <c:pt idx="9">
                  <c:v>Speech or Language Impairment</c:v>
                </c:pt>
                <c:pt idx="10">
                  <c:v>Visual Impairment</c:v>
                </c:pt>
              </c:strCache>
            </c:strRef>
          </c:cat>
          <c:val>
            <c:numRef>
              <c:extLst>
                <c:ext xmlns:c15="http://schemas.microsoft.com/office/drawing/2012/chart" uri="{02D57815-91ED-43cb-92C2-25804820EDAC}">
                  <c15:fullRef>
                    <c15:sqref>'5-21 Data by Disability'!$B$131:$B$143</c15:sqref>
                  </c15:fullRef>
                </c:ext>
              </c:extLst>
              <c:f>('5-21 Data by Disability'!$B$131,'5-21 Data by Disability'!$B$133:$B$141,'5-21 Data by Disability'!$B$143)</c:f>
              <c:numCache>
                <c:formatCode>#,##0</c:formatCode>
                <c:ptCount val="11"/>
                <c:pt idx="0">
                  <c:v>1507</c:v>
                </c:pt>
                <c:pt idx="1">
                  <c:v>2113</c:v>
                </c:pt>
                <c:pt idx="2">
                  <c:v>214</c:v>
                </c:pt>
                <c:pt idx="3">
                  <c:v>223</c:v>
                </c:pt>
                <c:pt idx="4">
                  <c:v>910</c:v>
                </c:pt>
                <c:pt idx="5">
                  <c:v>154</c:v>
                </c:pt>
                <c:pt idx="6">
                  <c:v>53</c:v>
                </c:pt>
                <c:pt idx="7">
                  <c:v>1102</c:v>
                </c:pt>
                <c:pt idx="8">
                  <c:v>7997</c:v>
                </c:pt>
                <c:pt idx="9">
                  <c:v>2727</c:v>
                </c:pt>
                <c:pt idx="10">
                  <c:v>35</c:v>
                </c:pt>
              </c:numCache>
            </c:numRef>
          </c:val>
          <c:extLst>
            <c:ext xmlns:c16="http://schemas.microsoft.com/office/drawing/2014/chart" uri="{C3380CC4-5D6E-409C-BE32-E72D297353CC}">
              <c16:uniqueId val="{00000000-2852-464F-8EEA-A78E672F2990}"/>
            </c:ext>
          </c:extLst>
        </c:ser>
        <c:ser>
          <c:idx val="1"/>
          <c:order val="1"/>
          <c:tx>
            <c:strRef>
              <c:f>'5-21 Data by Disability'!$C$130</c:f>
              <c:strCache>
                <c:ptCount val="1"/>
                <c:pt idx="0">
                  <c:v>No</c:v>
                </c:pt>
              </c:strCache>
            </c:strRef>
          </c:tx>
          <c:spPr>
            <a:solidFill>
              <a:schemeClr val="accent2"/>
            </a:solidFill>
            <a:ln>
              <a:solidFill>
                <a:schemeClr val="bg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5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extLst>
                <c:ext xmlns:c15="http://schemas.microsoft.com/office/drawing/2012/chart" uri="{02D57815-91ED-43cb-92C2-25804820EDAC}">
                  <c15:fullRef>
                    <c15:sqref>'5-21 Data by Disability'!$A$131:$A$143</c15:sqref>
                  </c15:fullRef>
                </c:ext>
              </c:extLst>
              <c:f>('5-21 Data by Disability'!$A$131,'5-21 Data by Disability'!$A$133:$A$141,'5-21 Data by Disability'!$A$143)</c:f>
              <c:strCache>
                <c:ptCount val="11"/>
                <c:pt idx="0">
                  <c:v>Autism</c:v>
                </c:pt>
                <c:pt idx="1">
                  <c:v>Developmental Delay</c:v>
                </c:pt>
                <c:pt idx="2">
                  <c:v>Emotional Disturbance</c:v>
                </c:pt>
                <c:pt idx="3">
                  <c:v>Hearing Impairment</c:v>
                </c:pt>
                <c:pt idx="4">
                  <c:v>Intellectual Disability</c:v>
                </c:pt>
                <c:pt idx="5">
                  <c:v>Multiple Disabilities</c:v>
                </c:pt>
                <c:pt idx="6">
                  <c:v>Orthopedic Impairment</c:v>
                </c:pt>
                <c:pt idx="7">
                  <c:v>Other Health Impairment</c:v>
                </c:pt>
                <c:pt idx="8">
                  <c:v>Specific Learning Disability</c:v>
                </c:pt>
                <c:pt idx="9">
                  <c:v>Speech or Language Impairment</c:v>
                </c:pt>
                <c:pt idx="10">
                  <c:v>Visual Impairment</c:v>
                </c:pt>
              </c:strCache>
            </c:strRef>
          </c:cat>
          <c:val>
            <c:numRef>
              <c:extLst>
                <c:ext xmlns:c15="http://schemas.microsoft.com/office/drawing/2012/chart" uri="{02D57815-91ED-43cb-92C2-25804820EDAC}">
                  <c15:fullRef>
                    <c15:sqref>'5-21 Data by Disability'!$C$131:$C$143</c15:sqref>
                  </c15:fullRef>
                </c:ext>
              </c:extLst>
              <c:f>('5-21 Data by Disability'!$C$131,'5-21 Data by Disability'!$C$133:$C$141,'5-21 Data by Disability'!$C$143)</c:f>
              <c:numCache>
                <c:formatCode>#,##0</c:formatCode>
                <c:ptCount val="11"/>
                <c:pt idx="0">
                  <c:v>15902</c:v>
                </c:pt>
                <c:pt idx="1">
                  <c:v>8758</c:v>
                </c:pt>
                <c:pt idx="2">
                  <c:v>6567</c:v>
                </c:pt>
                <c:pt idx="3">
                  <c:v>1029</c:v>
                </c:pt>
                <c:pt idx="4">
                  <c:v>6377</c:v>
                </c:pt>
                <c:pt idx="5">
                  <c:v>1653</c:v>
                </c:pt>
                <c:pt idx="6">
                  <c:v>439</c:v>
                </c:pt>
                <c:pt idx="7">
                  <c:v>16386</c:v>
                </c:pt>
                <c:pt idx="8">
                  <c:v>47148</c:v>
                </c:pt>
                <c:pt idx="9">
                  <c:v>18938</c:v>
                </c:pt>
                <c:pt idx="10">
                  <c:v>392</c:v>
                </c:pt>
              </c:numCache>
            </c:numRef>
          </c:val>
          <c:extLst>
            <c:ext xmlns:c16="http://schemas.microsoft.com/office/drawing/2014/chart" uri="{C3380CC4-5D6E-409C-BE32-E72D297353CC}">
              <c16:uniqueId val="{00000001-2852-464F-8EEA-A78E672F2990}"/>
            </c:ext>
          </c:extLst>
        </c:ser>
        <c:dLbls>
          <c:dLblPos val="inBase"/>
          <c:showLegendKey val="0"/>
          <c:showVal val="1"/>
          <c:showCatName val="0"/>
          <c:showSerName val="0"/>
          <c:showPercent val="0"/>
          <c:showBubbleSize val="0"/>
        </c:dLbls>
        <c:gapWidth val="55"/>
        <c:overlap val="100"/>
        <c:axId val="69556160"/>
        <c:axId val="69544512"/>
      </c:barChart>
      <c:catAx>
        <c:axId val="69556160"/>
        <c:scaling>
          <c:orientation val="maxMin"/>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9544512"/>
        <c:crosses val="autoZero"/>
        <c:auto val="1"/>
        <c:lblAlgn val="ctr"/>
        <c:lblOffset val="100"/>
        <c:noMultiLvlLbl val="0"/>
      </c:catAx>
      <c:valAx>
        <c:axId val="69544512"/>
        <c:scaling>
          <c:orientation val="minMax"/>
        </c:scaling>
        <c:delete val="0"/>
        <c:axPos val="t"/>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5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6955616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6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9">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cs:styleClr val="auto"/>
    </cs:fontRef>
    <cs:defRPr sz="1000" b="1" i="0" u="none" strike="noStrike" kern="1200" spc="0" baseline="0"/>
  </cs:dataLabel>
  <cs:dataLabelCallout>
    <cs:lnRef idx="0">
      <cs:styleClr val="auto"/>
    </cs:lnRef>
    <cs:fillRef idx="0"/>
    <cs:effectRef idx="0"/>
    <cs:fontRef idx="minor">
      <cs:styleClr val="auto"/>
    </cs:fontRef>
    <cs:spPr>
      <a:solidFill>
        <a:schemeClr val="lt1"/>
      </a:solidFill>
      <a:ln>
        <a:solidFill>
          <a:schemeClr val="phClr"/>
        </a:solidFill>
      </a:ln>
    </cs:spPr>
    <cs:defRPr sz="10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635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10000"/>
          </a:prstClr>
        </a:outerShdw>
      </a:effectLst>
      <a:scene3d>
        <a:camera prst="orthographicFront"/>
        <a:lightRig rig="threePt" dir="t"/>
      </a:scene3d>
      <a:sp3d>
        <a:bevelT w="127000" h="127000"/>
        <a:bevelB w="127000" h="127000"/>
      </a:sp3d>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5.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7.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333">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50000"/>
            <a:lumOff val="50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ln w="19050">
        <a:solidFill>
          <a:schemeClr val="lt1"/>
        </a:solidFill>
      </a:ln>
    </cs:spPr>
  </cs:dataPoint>
  <cs:dataPoint3D>
    <cs:lnRef idx="0"/>
    <cs:fillRef idx="0">
      <cs:styleClr val="auto"/>
    </cs:fillRef>
    <cs:effectRef idx="0"/>
    <cs:fontRef idx="minor">
      <a:schemeClr val="tx1"/>
    </cs:fontRef>
    <cs:spPr>
      <a:solidFill>
        <a:schemeClr val="phClr"/>
      </a:solidFill>
      <a:ln w="1905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40" b="0" kern="1200" spc="0"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2.xml.rels><?xml version="1.0" encoding="UTF-8" standalone="yes"?>
<Relationships xmlns="http://schemas.openxmlformats.org/package/2006/relationships"><Relationship Id="rId8" Type="http://schemas.openxmlformats.org/officeDocument/2006/relationships/chart" Target="../charts/chart6.xml"/><Relationship Id="rId3" Type="http://schemas.openxmlformats.org/officeDocument/2006/relationships/chart" Target="../charts/chart2.xml"/><Relationship Id="rId7" Type="http://schemas.openxmlformats.org/officeDocument/2006/relationships/image" Target="../media/image2.png"/><Relationship Id="rId2" Type="http://schemas.openxmlformats.org/officeDocument/2006/relationships/chart" Target="../charts/chart1.xml"/><Relationship Id="rId1" Type="http://schemas.openxmlformats.org/officeDocument/2006/relationships/image" Target="../media/image1.png"/><Relationship Id="rId6" Type="http://schemas.openxmlformats.org/officeDocument/2006/relationships/chart" Target="../charts/chart5.xml"/><Relationship Id="rId5" Type="http://schemas.openxmlformats.org/officeDocument/2006/relationships/chart" Target="../charts/chart4.xml"/><Relationship Id="rId4" Type="http://schemas.openxmlformats.org/officeDocument/2006/relationships/chart" Target="../charts/chart3.xml"/></Relationships>
</file>

<file path=xl/drawings/_rels/drawing3.xml.rels><?xml version="1.0" encoding="UTF-8" standalone="yes"?>
<Relationships xmlns="http://schemas.openxmlformats.org/package/2006/relationships"><Relationship Id="rId3" Type="http://schemas.openxmlformats.org/officeDocument/2006/relationships/chart" Target="../charts/chart8.xml"/><Relationship Id="rId2" Type="http://schemas.openxmlformats.org/officeDocument/2006/relationships/chart" Target="../charts/chart7.xml"/><Relationship Id="rId1" Type="http://schemas.openxmlformats.org/officeDocument/2006/relationships/image" Target="../media/image1.png"/><Relationship Id="rId6" Type="http://schemas.openxmlformats.org/officeDocument/2006/relationships/chart" Target="../charts/chart10.xml"/><Relationship Id="rId5" Type="http://schemas.openxmlformats.org/officeDocument/2006/relationships/image" Target="../media/image3.png"/><Relationship Id="rId4" Type="http://schemas.openxmlformats.org/officeDocument/2006/relationships/chart" Target="../charts/chart9.xml"/></Relationships>
</file>

<file path=xl/drawings/_rels/drawing4.xml.rels><?xml version="1.0" encoding="UTF-8" standalone="yes"?>
<Relationships xmlns="http://schemas.openxmlformats.org/package/2006/relationships"><Relationship Id="rId3" Type="http://schemas.openxmlformats.org/officeDocument/2006/relationships/chart" Target="../charts/chart13.xml"/><Relationship Id="rId7" Type="http://schemas.openxmlformats.org/officeDocument/2006/relationships/image" Target="../media/image4.png"/><Relationship Id="rId2" Type="http://schemas.openxmlformats.org/officeDocument/2006/relationships/chart" Target="../charts/chart12.xml"/><Relationship Id="rId1" Type="http://schemas.openxmlformats.org/officeDocument/2006/relationships/chart" Target="../charts/chart11.xml"/><Relationship Id="rId6" Type="http://schemas.openxmlformats.org/officeDocument/2006/relationships/chart" Target="../charts/chart16.xml"/><Relationship Id="rId5" Type="http://schemas.openxmlformats.org/officeDocument/2006/relationships/chart" Target="../charts/chart15.xml"/><Relationship Id="rId4" Type="http://schemas.openxmlformats.org/officeDocument/2006/relationships/chart" Target="../charts/chart14.xml"/></Relationships>
</file>

<file path=xl/drawings/_rels/drawing5.xml.rels><?xml version="1.0" encoding="UTF-8" standalone="yes"?>
<Relationships xmlns="http://schemas.openxmlformats.org/package/2006/relationships"><Relationship Id="rId3" Type="http://schemas.openxmlformats.org/officeDocument/2006/relationships/chart" Target="../charts/chart19.xml"/><Relationship Id="rId2" Type="http://schemas.openxmlformats.org/officeDocument/2006/relationships/chart" Target="../charts/chart18.xml"/><Relationship Id="rId1" Type="http://schemas.openxmlformats.org/officeDocument/2006/relationships/chart" Target="../charts/chart17.xml"/><Relationship Id="rId6" Type="http://schemas.openxmlformats.org/officeDocument/2006/relationships/image" Target="../media/image2.png"/><Relationship Id="rId5" Type="http://schemas.openxmlformats.org/officeDocument/2006/relationships/chart" Target="../charts/chart21.xml"/><Relationship Id="rId4" Type="http://schemas.openxmlformats.org/officeDocument/2006/relationships/chart" Target="../charts/chart20.xml"/></Relationships>
</file>

<file path=xl/drawings/_rels/drawing6.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23.xml"/><Relationship Id="rId1" Type="http://schemas.openxmlformats.org/officeDocument/2006/relationships/chart" Target="../charts/chart22.xml"/></Relationships>
</file>

<file path=xl/drawings/_rels/drawing7.xml.rels><?xml version="1.0" encoding="UTF-8" standalone="yes"?>
<Relationships xmlns="http://schemas.openxmlformats.org/package/2006/relationships"><Relationship Id="rId3" Type="http://schemas.openxmlformats.org/officeDocument/2006/relationships/chart" Target="../charts/chart26.xml"/><Relationship Id="rId2" Type="http://schemas.openxmlformats.org/officeDocument/2006/relationships/chart" Target="../charts/chart25.xml"/><Relationship Id="rId1" Type="http://schemas.openxmlformats.org/officeDocument/2006/relationships/chart" Target="../charts/chart24.xml"/><Relationship Id="rId5" Type="http://schemas.openxmlformats.org/officeDocument/2006/relationships/chart" Target="../charts/chart27.xml"/><Relationship Id="rId4"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0</xdr:col>
      <xdr:colOff>9525</xdr:colOff>
      <xdr:row>0</xdr:row>
      <xdr:rowOff>114301</xdr:rowOff>
    </xdr:from>
    <xdr:to>
      <xdr:col>13</xdr:col>
      <xdr:colOff>352425</xdr:colOff>
      <xdr:row>22</xdr:row>
      <xdr:rowOff>171451</xdr:rowOff>
    </xdr:to>
    <xdr:sp macro="" textlink="">
      <xdr:nvSpPr>
        <xdr:cNvPr id="2" name="TextBox 1">
          <a:extLst>
            <a:ext uri="{FF2B5EF4-FFF2-40B4-BE49-F238E27FC236}">
              <a16:creationId xmlns:a16="http://schemas.microsoft.com/office/drawing/2014/main" id="{DA49EF3E-51E3-659E-F181-507CF654725D}"/>
            </a:ext>
          </a:extLst>
        </xdr:cNvPr>
        <xdr:cNvSpPr txBox="1"/>
      </xdr:nvSpPr>
      <xdr:spPr>
        <a:xfrm>
          <a:off x="9525" y="114301"/>
          <a:ext cx="8267700" cy="42481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rtl="0">
            <a:lnSpc>
              <a:spcPct val="150000"/>
            </a:lnSpc>
            <a:spcAft>
              <a:spcPts val="0"/>
            </a:spcAft>
          </a:pPr>
          <a:r>
            <a:rPr lang="en-US" sz="1050" b="1" i="0" u="none" strike="noStrike" baseline="0">
              <a:solidFill>
                <a:schemeClr val="dk1"/>
              </a:solidFill>
              <a:latin typeface="Arial" panose="020B0604020202020204" pitchFamily="34" charset="0"/>
              <a:ea typeface="+mn-ea"/>
              <a:cs typeface="Arial" panose="020B0604020202020204" pitchFamily="34" charset="0"/>
            </a:rPr>
            <a:t>Data displayed with an asterisk in </a:t>
          </a:r>
          <a:r>
            <a:rPr lang="en-US" sz="1050" b="1" i="0" u="sng" strike="noStrike" baseline="0">
              <a:solidFill>
                <a:schemeClr val="dk1"/>
              </a:solidFill>
              <a:latin typeface="Arial" panose="020B0604020202020204" pitchFamily="34" charset="0"/>
              <a:ea typeface="+mn-ea"/>
              <a:cs typeface="Arial" panose="020B0604020202020204" pitchFamily="34" charset="0"/>
            </a:rPr>
            <a:t>this document</a:t>
          </a:r>
          <a:r>
            <a:rPr lang="en-US" sz="1050" b="1" i="0" u="none" strike="noStrike" baseline="0">
              <a:solidFill>
                <a:schemeClr val="dk1"/>
              </a:solidFill>
              <a:latin typeface="Arial" panose="020B0604020202020204" pitchFamily="34" charset="0"/>
              <a:ea typeface="+mn-ea"/>
              <a:cs typeface="Arial" panose="020B0604020202020204" pitchFamily="34" charset="0"/>
            </a:rPr>
            <a:t> meet the guidelines as listed below and have therefore been redacted:</a:t>
          </a:r>
        </a:p>
        <a:p>
          <a:pPr rtl="0">
            <a:lnSpc>
              <a:spcPct val="150000"/>
            </a:lnSpc>
            <a:spcAft>
              <a:spcPts val="0"/>
            </a:spcAft>
          </a:pPr>
          <a:r>
            <a:rPr lang="en-US" sz="1050" b="0" i="0" u="none" strike="noStrike" baseline="0">
              <a:solidFill>
                <a:schemeClr val="dk1"/>
              </a:solidFill>
              <a:latin typeface="Arial" panose="020B0604020202020204" pitchFamily="34" charset="0"/>
              <a:ea typeface="+mn-ea"/>
              <a:cs typeface="Arial" panose="020B0604020202020204" pitchFamily="34" charset="0"/>
            </a:rPr>
            <a:t>Per Title 34 Part 99, Personally Identifiable Information has been defined as (but not limited to) the following:</a:t>
          </a:r>
        </a:p>
        <a:p>
          <a:pPr rtl="0">
            <a:lnSpc>
              <a:spcPct val="150000"/>
            </a:lnSpc>
            <a:spcAft>
              <a:spcPts val="0"/>
            </a:spcAft>
          </a:pPr>
          <a:r>
            <a:rPr lang="en-US" sz="1050" b="0" i="0" u="none" strike="noStrike" baseline="0">
              <a:solidFill>
                <a:schemeClr val="dk1"/>
              </a:solidFill>
              <a:latin typeface="Arial" panose="020B0604020202020204" pitchFamily="34" charset="0"/>
              <a:ea typeface="+mn-ea"/>
              <a:cs typeface="Arial" panose="020B0604020202020204" pitchFamily="34" charset="0"/>
            </a:rPr>
            <a:t>(a) The student's name;</a:t>
          </a:r>
        </a:p>
        <a:p>
          <a:pPr rtl="0">
            <a:lnSpc>
              <a:spcPct val="150000"/>
            </a:lnSpc>
            <a:spcAft>
              <a:spcPts val="0"/>
            </a:spcAft>
          </a:pPr>
          <a:r>
            <a:rPr lang="en-US" sz="1050" b="0" i="0" u="none" strike="noStrike" baseline="0">
              <a:solidFill>
                <a:schemeClr val="dk1"/>
              </a:solidFill>
              <a:latin typeface="Arial" panose="020B0604020202020204" pitchFamily="34" charset="0"/>
              <a:ea typeface="+mn-ea"/>
              <a:cs typeface="Arial" panose="020B0604020202020204" pitchFamily="34" charset="0"/>
            </a:rPr>
            <a:t>(b) The name of the student's parent or other family members;</a:t>
          </a:r>
        </a:p>
        <a:p>
          <a:pPr rtl="0">
            <a:lnSpc>
              <a:spcPct val="150000"/>
            </a:lnSpc>
            <a:spcAft>
              <a:spcPts val="0"/>
            </a:spcAft>
          </a:pPr>
          <a:r>
            <a:rPr lang="en-US" sz="1050" b="0" i="0" u="none" strike="noStrike" baseline="0">
              <a:solidFill>
                <a:schemeClr val="dk1"/>
              </a:solidFill>
              <a:latin typeface="Arial" panose="020B0604020202020204" pitchFamily="34" charset="0"/>
              <a:ea typeface="+mn-ea"/>
              <a:cs typeface="Arial" panose="020B0604020202020204" pitchFamily="34" charset="0"/>
            </a:rPr>
            <a:t>(c) The address of the student or student's family;</a:t>
          </a:r>
        </a:p>
        <a:p>
          <a:pPr rtl="0">
            <a:lnSpc>
              <a:spcPct val="150000"/>
            </a:lnSpc>
            <a:spcAft>
              <a:spcPts val="0"/>
            </a:spcAft>
          </a:pPr>
          <a:r>
            <a:rPr lang="en-US" sz="1050" b="0" i="0" u="none" strike="noStrike" baseline="0">
              <a:solidFill>
                <a:schemeClr val="dk1"/>
              </a:solidFill>
              <a:latin typeface="Arial" panose="020B0604020202020204" pitchFamily="34" charset="0"/>
              <a:ea typeface="+mn-ea"/>
              <a:cs typeface="Arial" panose="020B0604020202020204" pitchFamily="34" charset="0"/>
            </a:rPr>
            <a:t>(d) A personal identifier, such as the student's social security number, student number, or biometric record;</a:t>
          </a:r>
        </a:p>
        <a:p>
          <a:pPr rtl="0">
            <a:lnSpc>
              <a:spcPct val="150000"/>
            </a:lnSpc>
            <a:spcAft>
              <a:spcPts val="0"/>
            </a:spcAft>
          </a:pPr>
          <a:r>
            <a:rPr lang="en-US" sz="1050" b="0" i="0" u="none" strike="noStrike" baseline="0">
              <a:solidFill>
                <a:schemeClr val="dk1"/>
              </a:solidFill>
              <a:latin typeface="Arial" panose="020B0604020202020204" pitchFamily="34" charset="0"/>
              <a:ea typeface="+mn-ea"/>
              <a:cs typeface="Arial" panose="020B0604020202020204" pitchFamily="34" charset="0"/>
            </a:rPr>
            <a:t>(e) Other indirect identifiers, such as the student's date of birth, place of birth, and mother's maiden name;</a:t>
          </a:r>
        </a:p>
        <a:p>
          <a:pPr rtl="0">
            <a:lnSpc>
              <a:spcPct val="150000"/>
            </a:lnSpc>
            <a:spcAft>
              <a:spcPts val="0"/>
            </a:spcAft>
          </a:pPr>
          <a:r>
            <a:rPr lang="en-US" sz="1050" b="0" i="0" u="none" strike="noStrike" baseline="0">
              <a:solidFill>
                <a:schemeClr val="dk1"/>
              </a:solidFill>
              <a:latin typeface="Arial" panose="020B0604020202020204" pitchFamily="34" charset="0"/>
              <a:ea typeface="+mn-ea"/>
              <a:cs typeface="Arial" panose="020B0604020202020204" pitchFamily="34" charset="0"/>
            </a:rPr>
            <a:t>(f) Other information that, alone or in combination, is linked or linkable to a specific student that would allow a reasonable person in the school community, who does not have personal knowledge of the relevant circumstances, to identify the student with reasonable certainty; or</a:t>
          </a:r>
        </a:p>
        <a:p>
          <a:pPr rtl="0">
            <a:lnSpc>
              <a:spcPct val="150000"/>
            </a:lnSpc>
            <a:spcAft>
              <a:spcPts val="0"/>
            </a:spcAft>
          </a:pPr>
          <a:r>
            <a:rPr lang="en-US" sz="1050" b="0" i="0" u="none" strike="noStrike" baseline="0">
              <a:solidFill>
                <a:schemeClr val="dk1"/>
              </a:solidFill>
              <a:latin typeface="Arial" panose="020B0604020202020204" pitchFamily="34" charset="0"/>
              <a:ea typeface="+mn-ea"/>
              <a:cs typeface="Arial" panose="020B0604020202020204" pitchFamily="34" charset="0"/>
            </a:rPr>
            <a:t>(g) Information requested by a person who the educational agency or institution reasonably believes knows the identity of the student to whom the education record relates.</a:t>
          </a:r>
        </a:p>
        <a:p>
          <a:pPr rtl="0">
            <a:lnSpc>
              <a:spcPct val="150000"/>
            </a:lnSpc>
            <a:spcAft>
              <a:spcPts val="0"/>
            </a:spcAft>
          </a:pPr>
          <a:r>
            <a:rPr lang="en-US" sz="1050" b="0" i="0" u="none" strike="noStrike" baseline="0">
              <a:solidFill>
                <a:schemeClr val="dk1"/>
              </a:solidFill>
              <a:latin typeface="Arial" panose="020B0604020202020204" pitchFamily="34" charset="0"/>
              <a:ea typeface="+mn-ea"/>
              <a:cs typeface="Arial" panose="020B0604020202020204" pitchFamily="34" charset="0"/>
            </a:rPr>
            <a:t>The Arizona Department of Education suppresses this information by removing it entirely where possible (deletion of information prior to sharing), use standard masking techniques where individuality is still necessary, or otherwise redact the information. Standard practices are included that are format dependent. The preferred method is to entirely remove the data through deletion. For example, this could be completed by deleting the column(s) of data in a spreadsheet. </a:t>
          </a:r>
        </a:p>
        <a:p>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171450</xdr:colOff>
      <xdr:row>3</xdr:row>
      <xdr:rowOff>0</xdr:rowOff>
    </xdr:from>
    <xdr:to>
      <xdr:col>0</xdr:col>
      <xdr:colOff>171450</xdr:colOff>
      <xdr:row>5</xdr:row>
      <xdr:rowOff>183309</xdr:rowOff>
    </xdr:to>
    <xdr:pic>
      <xdr:nvPicPr>
        <xdr:cNvPr id="3" name="Picture 2">
          <a:extLst>
            <a:ext uri="{FF2B5EF4-FFF2-40B4-BE49-F238E27FC236}">
              <a16:creationId xmlns:a16="http://schemas.microsoft.com/office/drawing/2014/main" id="{00000000-0008-0000-0000-000003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a:stretch>
          <a:fillRect/>
        </a:stretch>
      </xdr:blipFill>
      <xdr:spPr>
        <a:xfrm>
          <a:off x="171450" y="466725"/>
          <a:ext cx="1615580" cy="554784"/>
        </a:xfrm>
        <a:prstGeom prst="rect">
          <a:avLst/>
        </a:prstGeom>
      </xdr:spPr>
    </xdr:pic>
    <xdr:clientData/>
  </xdr:twoCellAnchor>
  <xdr:twoCellAnchor>
    <xdr:from>
      <xdr:col>3</xdr:col>
      <xdr:colOff>66674</xdr:colOff>
      <xdr:row>8</xdr:row>
      <xdr:rowOff>0</xdr:rowOff>
    </xdr:from>
    <xdr:to>
      <xdr:col>8</xdr:col>
      <xdr:colOff>266700</xdr:colOff>
      <xdr:row>24</xdr:row>
      <xdr:rowOff>104775</xdr:rowOff>
    </xdr:to>
    <xdr:graphicFrame macro="">
      <xdr:nvGraphicFramePr>
        <xdr:cNvPr id="7" name="Chart 9">
          <a:extLst>
            <a:ext uri="{FF2B5EF4-FFF2-40B4-BE49-F238E27FC236}">
              <a16:creationId xmlns:a16="http://schemas.microsoft.com/office/drawing/2014/main" id="{00000000-0008-0000-0000-00000A000000}"/>
            </a:ext>
            <a:ext uri="{C183D7F6-B498-43B3-948B-1728B52AA6E4}">
              <adec:decorative xmlns:adec="http://schemas.microsoft.com/office/drawing/2017/decorative" val="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57150</xdr:colOff>
      <xdr:row>24</xdr:row>
      <xdr:rowOff>180976</xdr:rowOff>
    </xdr:from>
    <xdr:to>
      <xdr:col>8</xdr:col>
      <xdr:colOff>276226</xdr:colOff>
      <xdr:row>35</xdr:row>
      <xdr:rowOff>43295</xdr:rowOff>
    </xdr:to>
    <xdr:graphicFrame macro="">
      <xdr:nvGraphicFramePr>
        <xdr:cNvPr id="5" name="Chart 10">
          <a:extLst>
            <a:ext uri="{FF2B5EF4-FFF2-40B4-BE49-F238E27FC236}">
              <a16:creationId xmlns:a16="http://schemas.microsoft.com/office/drawing/2014/main" id="{00000000-0008-0000-0000-00000B000000}"/>
            </a:ext>
            <a:ext uri="{C183D7F6-B498-43B3-948B-1728B52AA6E4}">
              <adec:decorative xmlns:adec="http://schemas.microsoft.com/office/drawing/2017/decorative" val="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xdr:col>
      <xdr:colOff>71438</xdr:colOff>
      <xdr:row>35</xdr:row>
      <xdr:rowOff>252412</xdr:rowOff>
    </xdr:from>
    <xdr:to>
      <xdr:col>8</xdr:col>
      <xdr:colOff>238125</xdr:colOff>
      <xdr:row>40</xdr:row>
      <xdr:rowOff>214312</xdr:rowOff>
    </xdr:to>
    <xdr:graphicFrame macro="">
      <xdr:nvGraphicFramePr>
        <xdr:cNvPr id="9" name="Chart 12">
          <a:extLst>
            <a:ext uri="{FF2B5EF4-FFF2-40B4-BE49-F238E27FC236}">
              <a16:creationId xmlns:a16="http://schemas.microsoft.com/office/drawing/2014/main" id="{00000000-0008-0000-0000-00000D000000}"/>
            </a:ext>
            <a:ext uri="{C183D7F6-B498-43B3-948B-1728B52AA6E4}">
              <adec:decorative xmlns:adec="http://schemas.microsoft.com/office/drawing/2017/decorative" val="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xdr:col>
      <xdr:colOff>80962</xdr:colOff>
      <xdr:row>41</xdr:row>
      <xdr:rowOff>423862</xdr:rowOff>
    </xdr:from>
    <xdr:to>
      <xdr:col>8</xdr:col>
      <xdr:colOff>261937</xdr:colOff>
      <xdr:row>52</xdr:row>
      <xdr:rowOff>230938</xdr:rowOff>
    </xdr:to>
    <xdr:graphicFrame macro="">
      <xdr:nvGraphicFramePr>
        <xdr:cNvPr id="14" name="Chart 3">
          <a:extLst>
            <a:ext uri="{FF2B5EF4-FFF2-40B4-BE49-F238E27FC236}">
              <a16:creationId xmlns:a16="http://schemas.microsoft.com/office/drawing/2014/main" id="{00000000-0008-0000-0000-000004000000}"/>
            </a:ext>
            <a:ext uri="{C183D7F6-B498-43B3-948B-1728B52AA6E4}">
              <adec:decorative xmlns:adec="http://schemas.microsoft.com/office/drawing/2017/decorative" val="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71436</xdr:colOff>
      <xdr:row>53</xdr:row>
      <xdr:rowOff>366710</xdr:rowOff>
    </xdr:from>
    <xdr:to>
      <xdr:col>8</xdr:col>
      <xdr:colOff>247650</xdr:colOff>
      <xdr:row>74</xdr:row>
      <xdr:rowOff>11905</xdr:rowOff>
    </xdr:to>
    <xdr:graphicFrame macro="">
      <xdr:nvGraphicFramePr>
        <xdr:cNvPr id="8" name="Chart 7">
          <a:extLst>
            <a:ext uri="{FF2B5EF4-FFF2-40B4-BE49-F238E27FC236}">
              <a16:creationId xmlns:a16="http://schemas.microsoft.com/office/drawing/2014/main" id="{00000000-0008-0000-0000-000008000000}"/>
            </a:ext>
            <a:ext uri="{C183D7F6-B498-43B3-948B-1728B52AA6E4}">
              <adec:decorative xmlns:adec="http://schemas.microsoft.com/office/drawing/2017/decorative" val="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0</xdr:col>
      <xdr:colOff>0</xdr:colOff>
      <xdr:row>0</xdr:row>
      <xdr:rowOff>0</xdr:rowOff>
    </xdr:from>
    <xdr:to>
      <xdr:col>1</xdr:col>
      <xdr:colOff>1133427</xdr:colOff>
      <xdr:row>5</xdr:row>
      <xdr:rowOff>67218</xdr:rowOff>
    </xdr:to>
    <xdr:pic>
      <xdr:nvPicPr>
        <xdr:cNvPr id="15" name="Picture 14">
          <a:extLst>
            <a:ext uri="{FF2B5EF4-FFF2-40B4-BE49-F238E27FC236}">
              <a16:creationId xmlns:a16="http://schemas.microsoft.com/office/drawing/2014/main" id="{00000000-0008-0000-0000-00000F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rcRect/>
        <a:stretch/>
      </xdr:blipFill>
      <xdr:spPr>
        <a:xfrm>
          <a:off x="0" y="0"/>
          <a:ext cx="3994102" cy="1058612"/>
        </a:xfrm>
        <a:prstGeom prst="rect">
          <a:avLst/>
        </a:prstGeom>
      </xdr:spPr>
    </xdr:pic>
    <xdr:clientData/>
  </xdr:twoCellAnchor>
  <xdr:twoCellAnchor>
    <xdr:from>
      <xdr:col>3</xdr:col>
      <xdr:colOff>66097</xdr:colOff>
      <xdr:row>75</xdr:row>
      <xdr:rowOff>2023</xdr:rowOff>
    </xdr:from>
    <xdr:to>
      <xdr:col>8</xdr:col>
      <xdr:colOff>257464</xdr:colOff>
      <xdr:row>80</xdr:row>
      <xdr:rowOff>0</xdr:rowOff>
    </xdr:to>
    <xdr:graphicFrame macro="">
      <xdr:nvGraphicFramePr>
        <xdr:cNvPr id="2" name="Chart 1">
          <a:extLst>
            <a:ext uri="{FF2B5EF4-FFF2-40B4-BE49-F238E27FC236}">
              <a16:creationId xmlns:a16="http://schemas.microsoft.com/office/drawing/2014/main" id="{6FAA5476-97BC-2706-ADF1-732BBD4B2A6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107950</xdr:colOff>
      <xdr:row>64</xdr:row>
      <xdr:rowOff>161925</xdr:rowOff>
    </xdr:from>
    <xdr:to>
      <xdr:col>4</xdr:col>
      <xdr:colOff>107950</xdr:colOff>
      <xdr:row>73</xdr:row>
      <xdr:rowOff>19267</xdr:rowOff>
    </xdr:to>
    <xdr:pic>
      <xdr:nvPicPr>
        <xdr:cNvPr id="3" name="Picture 2">
          <a:extLst>
            <a:ext uri="{FF2B5EF4-FFF2-40B4-BE49-F238E27FC236}">
              <a16:creationId xmlns:a16="http://schemas.microsoft.com/office/drawing/2014/main" id="{00000000-0008-0000-0100-000003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a:stretch>
          <a:fillRect/>
        </a:stretch>
      </xdr:blipFill>
      <xdr:spPr>
        <a:xfrm>
          <a:off x="3146425" y="7239000"/>
          <a:ext cx="0" cy="1559142"/>
        </a:xfrm>
        <a:prstGeom prst="rect">
          <a:avLst/>
        </a:prstGeom>
      </xdr:spPr>
    </xdr:pic>
    <xdr:clientData/>
  </xdr:twoCellAnchor>
  <xdr:twoCellAnchor editAs="oneCell">
    <xdr:from>
      <xdr:col>0</xdr:col>
      <xdr:colOff>95250</xdr:colOff>
      <xdr:row>2</xdr:row>
      <xdr:rowOff>0</xdr:rowOff>
    </xdr:from>
    <xdr:to>
      <xdr:col>0</xdr:col>
      <xdr:colOff>95250</xdr:colOff>
      <xdr:row>4</xdr:row>
      <xdr:rowOff>112402</xdr:rowOff>
    </xdr:to>
    <xdr:pic>
      <xdr:nvPicPr>
        <xdr:cNvPr id="4" name="Picture 3">
          <a:extLst>
            <a:ext uri="{FF2B5EF4-FFF2-40B4-BE49-F238E27FC236}">
              <a16:creationId xmlns:a16="http://schemas.microsoft.com/office/drawing/2014/main" id="{00000000-0008-0000-0100-000004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a:stretch>
          <a:fillRect/>
        </a:stretch>
      </xdr:blipFill>
      <xdr:spPr>
        <a:xfrm>
          <a:off x="95250" y="0"/>
          <a:ext cx="0" cy="745284"/>
        </a:xfrm>
        <a:prstGeom prst="rect">
          <a:avLst/>
        </a:prstGeom>
      </xdr:spPr>
    </xdr:pic>
    <xdr:clientData/>
  </xdr:twoCellAnchor>
  <xdr:oneCellAnchor>
    <xdr:from>
      <xdr:col>0</xdr:col>
      <xdr:colOff>95250</xdr:colOff>
      <xdr:row>19</xdr:row>
      <xdr:rowOff>0</xdr:rowOff>
    </xdr:from>
    <xdr:ext cx="0" cy="935784"/>
    <xdr:pic>
      <xdr:nvPicPr>
        <xdr:cNvPr id="5" name="Picture 4">
          <a:extLst>
            <a:ext uri="{FF2B5EF4-FFF2-40B4-BE49-F238E27FC236}">
              <a16:creationId xmlns:a16="http://schemas.microsoft.com/office/drawing/2014/main" id="{00000000-0008-0000-0100-000005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a:stretch>
          <a:fillRect/>
        </a:stretch>
      </xdr:blipFill>
      <xdr:spPr>
        <a:xfrm>
          <a:off x="95250" y="3762375"/>
          <a:ext cx="0" cy="935784"/>
        </a:xfrm>
        <a:prstGeom prst="rect">
          <a:avLst/>
        </a:prstGeom>
      </xdr:spPr>
    </xdr:pic>
    <xdr:clientData/>
  </xdr:oneCellAnchor>
  <xdr:oneCellAnchor>
    <xdr:from>
      <xdr:col>4</xdr:col>
      <xdr:colOff>107950</xdr:colOff>
      <xdr:row>81</xdr:row>
      <xdr:rowOff>161925</xdr:rowOff>
    </xdr:from>
    <xdr:ext cx="0" cy="1559142"/>
    <xdr:pic>
      <xdr:nvPicPr>
        <xdr:cNvPr id="9" name="Picture 8">
          <a:extLst>
            <a:ext uri="{FF2B5EF4-FFF2-40B4-BE49-F238E27FC236}">
              <a16:creationId xmlns:a16="http://schemas.microsoft.com/office/drawing/2014/main" id="{00000000-0008-0000-0100-000009000000}"/>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1"/>
        <a:stretch>
          <a:fillRect/>
        </a:stretch>
      </xdr:blipFill>
      <xdr:spPr>
        <a:xfrm>
          <a:off x="4213225" y="9048750"/>
          <a:ext cx="0" cy="1559142"/>
        </a:xfrm>
        <a:prstGeom prst="rect">
          <a:avLst/>
        </a:prstGeom>
      </xdr:spPr>
    </xdr:pic>
    <xdr:clientData/>
  </xdr:oneCellAnchor>
  <xdr:twoCellAnchor>
    <xdr:from>
      <xdr:col>9</xdr:col>
      <xdr:colOff>104775</xdr:colOff>
      <xdr:row>60</xdr:row>
      <xdr:rowOff>9525</xdr:rowOff>
    </xdr:from>
    <xdr:to>
      <xdr:col>19</xdr:col>
      <xdr:colOff>38100</xdr:colOff>
      <xdr:row>93</xdr:row>
      <xdr:rowOff>28575</xdr:rowOff>
    </xdr:to>
    <xdr:graphicFrame macro="">
      <xdr:nvGraphicFramePr>
        <xdr:cNvPr id="11" name="Chart 10">
          <a:extLst>
            <a:ext uri="{FF2B5EF4-FFF2-40B4-BE49-F238E27FC236}">
              <a16:creationId xmlns:a16="http://schemas.microsoft.com/office/drawing/2014/main" id="{00000000-0008-0000-0100-00000B000000}"/>
            </a:ext>
            <a:ext uri="{C183D7F6-B498-43B3-948B-1728B52AA6E4}">
              <adec:decorative xmlns:adec="http://schemas.microsoft.com/office/drawing/2017/decorative" val="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57151</xdr:colOff>
      <xdr:row>94</xdr:row>
      <xdr:rowOff>0</xdr:rowOff>
    </xdr:from>
    <xdr:to>
      <xdr:col>16</xdr:col>
      <xdr:colOff>381001</xdr:colOff>
      <xdr:row>127</xdr:row>
      <xdr:rowOff>19050</xdr:rowOff>
    </xdr:to>
    <xdr:graphicFrame macro="">
      <xdr:nvGraphicFramePr>
        <xdr:cNvPr id="2" name="Chart 11">
          <a:extLst>
            <a:ext uri="{FF2B5EF4-FFF2-40B4-BE49-F238E27FC236}">
              <a16:creationId xmlns:a16="http://schemas.microsoft.com/office/drawing/2014/main" id="{00000000-0008-0000-0100-00000C000000}"/>
            </a:ext>
            <a:ext uri="{C183D7F6-B498-43B3-948B-1728B52AA6E4}">
              <adec:decorative xmlns:adec="http://schemas.microsoft.com/office/drawing/2017/decorative" val="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66675</xdr:colOff>
      <xdr:row>127</xdr:row>
      <xdr:rowOff>119061</xdr:rowOff>
    </xdr:from>
    <xdr:to>
      <xdr:col>16</xdr:col>
      <xdr:colOff>358775</xdr:colOff>
      <xdr:row>160</xdr:row>
      <xdr:rowOff>177800</xdr:rowOff>
    </xdr:to>
    <xdr:graphicFrame macro="">
      <xdr:nvGraphicFramePr>
        <xdr:cNvPr id="7" name="Chart 12">
          <a:extLst>
            <a:ext uri="{FF2B5EF4-FFF2-40B4-BE49-F238E27FC236}">
              <a16:creationId xmlns:a16="http://schemas.microsoft.com/office/drawing/2014/main" id="{00000000-0008-0000-0100-00000D000000}"/>
            </a:ext>
            <a:ext uri="{147F2762-F138-4A5C-976F-8EAC2B608ADB}">
              <a16:predDERef xmlns:a16="http://schemas.microsoft.com/office/drawing/2014/main" pred="{00000000-0008-0000-0100-00000C000000}"/>
            </a:ext>
            <a:ext uri="{C183D7F6-B498-43B3-948B-1728B52AA6E4}">
              <adec:decorative xmlns:adec="http://schemas.microsoft.com/office/drawing/2017/decorative" val="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0</xdr:col>
      <xdr:colOff>0</xdr:colOff>
      <xdr:row>0</xdr:row>
      <xdr:rowOff>0</xdr:rowOff>
    </xdr:from>
    <xdr:to>
      <xdr:col>2</xdr:col>
      <xdr:colOff>552596</xdr:colOff>
      <xdr:row>0</xdr:row>
      <xdr:rowOff>1057529</xdr:rowOff>
    </xdr:to>
    <xdr:pic>
      <xdr:nvPicPr>
        <xdr:cNvPr id="16" name="Picture 15">
          <a:extLst>
            <a:ext uri="{FF2B5EF4-FFF2-40B4-BE49-F238E27FC236}">
              <a16:creationId xmlns:a16="http://schemas.microsoft.com/office/drawing/2014/main" id="{5E3B6DFF-921B-43A5-A4E3-F6F69355632B}"/>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xdr:blipFill>
      <xdr:spPr>
        <a:xfrm>
          <a:off x="0" y="0"/>
          <a:ext cx="3981596" cy="1057529"/>
        </a:xfrm>
        <a:prstGeom prst="rect">
          <a:avLst/>
        </a:prstGeom>
      </xdr:spPr>
    </xdr:pic>
    <xdr:clientData/>
  </xdr:twoCellAnchor>
  <xdr:twoCellAnchor>
    <xdr:from>
      <xdr:col>0</xdr:col>
      <xdr:colOff>0</xdr:colOff>
      <xdr:row>35</xdr:row>
      <xdr:rowOff>104775</xdr:rowOff>
    </xdr:from>
    <xdr:to>
      <xdr:col>19</xdr:col>
      <xdr:colOff>9525</xdr:colOff>
      <xdr:row>57</xdr:row>
      <xdr:rowOff>9525</xdr:rowOff>
    </xdr:to>
    <xdr:graphicFrame macro="">
      <xdr:nvGraphicFramePr>
        <xdr:cNvPr id="6" name="Chart 5">
          <a:extLst>
            <a:ext uri="{FF2B5EF4-FFF2-40B4-BE49-F238E27FC236}">
              <a16:creationId xmlns:a16="http://schemas.microsoft.com/office/drawing/2014/main" id="{5A700054-9AB6-149F-90C9-0E8295521420}"/>
            </a:ext>
            <a:ext uri="{C183D7F6-B498-43B3-948B-1728B52AA6E4}">
              <adec:decorative xmlns:adec="http://schemas.microsoft.com/office/drawing/2017/decorative" val="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9</xdr:col>
      <xdr:colOff>133350</xdr:colOff>
      <xdr:row>59</xdr:row>
      <xdr:rowOff>0</xdr:rowOff>
    </xdr:from>
    <xdr:to>
      <xdr:col>21</xdr:col>
      <xdr:colOff>542925</xdr:colOff>
      <xdr:row>82</xdr:row>
      <xdr:rowOff>38099</xdr:rowOff>
    </xdr:to>
    <xdr:graphicFrame macro="">
      <xdr:nvGraphicFramePr>
        <xdr:cNvPr id="61" name="Chart 3">
          <a:extLst>
            <a:ext uri="{FF2B5EF4-FFF2-40B4-BE49-F238E27FC236}">
              <a16:creationId xmlns:a16="http://schemas.microsoft.com/office/drawing/2014/main" id="{00000000-0008-0000-0300-000004000000}"/>
            </a:ext>
            <a:ext uri="{C183D7F6-B498-43B3-948B-1728B52AA6E4}">
              <adec:decorative xmlns:adec="http://schemas.microsoft.com/office/drawing/2017/decorative" val="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47625</xdr:colOff>
      <xdr:row>82</xdr:row>
      <xdr:rowOff>180974</xdr:rowOff>
    </xdr:from>
    <xdr:to>
      <xdr:col>16</xdr:col>
      <xdr:colOff>247650</xdr:colOff>
      <xdr:row>95</xdr:row>
      <xdr:rowOff>9524</xdr:rowOff>
    </xdr:to>
    <xdr:graphicFrame macro="">
      <xdr:nvGraphicFramePr>
        <xdr:cNvPr id="43" name="Chart 1">
          <a:extLst>
            <a:ext uri="{FF2B5EF4-FFF2-40B4-BE49-F238E27FC236}">
              <a16:creationId xmlns:a16="http://schemas.microsoft.com/office/drawing/2014/main" id="{902F9739-4943-745E-4899-E43D9AA96E87}"/>
            </a:ext>
            <a:ext uri="{147F2762-F138-4A5C-976F-8EAC2B608ADB}">
              <a16:predDERef xmlns:a16="http://schemas.microsoft.com/office/drawing/2014/main" pred="{00000000-0008-0000-0300-000004000000}"/>
            </a:ext>
            <a:ext uri="{C183D7F6-B498-43B3-948B-1728B52AA6E4}">
              <adec:decorative xmlns:adec="http://schemas.microsoft.com/office/drawing/2017/decorative" val="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38100</xdr:colOff>
      <xdr:row>96</xdr:row>
      <xdr:rowOff>276225</xdr:rowOff>
    </xdr:from>
    <xdr:to>
      <xdr:col>16</xdr:col>
      <xdr:colOff>304800</xdr:colOff>
      <xdr:row>105</xdr:row>
      <xdr:rowOff>180974</xdr:rowOff>
    </xdr:to>
    <xdr:graphicFrame macro="">
      <xdr:nvGraphicFramePr>
        <xdr:cNvPr id="33" name="Chart 2">
          <a:extLst>
            <a:ext uri="{FF2B5EF4-FFF2-40B4-BE49-F238E27FC236}">
              <a16:creationId xmlns:a16="http://schemas.microsoft.com/office/drawing/2014/main" id="{DF6DC62E-A223-F426-38BD-8F3BF6904446}"/>
            </a:ext>
            <a:ext uri="{C183D7F6-B498-43B3-948B-1728B52AA6E4}">
              <adec:decorative xmlns:adec="http://schemas.microsoft.com/office/drawing/2017/decorative" val="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29</xdr:row>
      <xdr:rowOff>52387</xdr:rowOff>
    </xdr:from>
    <xdr:to>
      <xdr:col>19</xdr:col>
      <xdr:colOff>9524</xdr:colOff>
      <xdr:row>43</xdr:row>
      <xdr:rowOff>9525</xdr:rowOff>
    </xdr:to>
    <xdr:graphicFrame macro="">
      <xdr:nvGraphicFramePr>
        <xdr:cNvPr id="7" name="Chart 6">
          <a:extLst>
            <a:ext uri="{FF2B5EF4-FFF2-40B4-BE49-F238E27FC236}">
              <a16:creationId xmlns:a16="http://schemas.microsoft.com/office/drawing/2014/main" id="{CDDC7AFD-CAF5-3565-FEFB-F696586BF761}"/>
            </a:ext>
            <a:ext uri="{C183D7F6-B498-43B3-948B-1728B52AA6E4}">
              <adec:decorative xmlns:adec="http://schemas.microsoft.com/office/drawing/2017/decorative" val="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0</xdr:colOff>
      <xdr:row>43</xdr:row>
      <xdr:rowOff>19051</xdr:rowOff>
    </xdr:from>
    <xdr:to>
      <xdr:col>19</xdr:col>
      <xdr:colOff>19050</xdr:colOff>
      <xdr:row>58</xdr:row>
      <xdr:rowOff>0</xdr:rowOff>
    </xdr:to>
    <xdr:graphicFrame macro="">
      <xdr:nvGraphicFramePr>
        <xdr:cNvPr id="8" name="Chart 7">
          <a:extLst>
            <a:ext uri="{FF2B5EF4-FFF2-40B4-BE49-F238E27FC236}">
              <a16:creationId xmlns:a16="http://schemas.microsoft.com/office/drawing/2014/main" id="{497ED07A-B96F-986F-B1F0-07BFCC1003B2}"/>
            </a:ext>
            <a:ext uri="{C183D7F6-B498-43B3-948B-1728B52AA6E4}">
              <adec:decorative xmlns:adec="http://schemas.microsoft.com/office/drawing/2017/decorative" val="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0</xdr:colOff>
      <xdr:row>130</xdr:row>
      <xdr:rowOff>42862</xdr:rowOff>
    </xdr:from>
    <xdr:to>
      <xdr:col>15</xdr:col>
      <xdr:colOff>9525</xdr:colOff>
      <xdr:row>150</xdr:row>
      <xdr:rowOff>76200</xdr:rowOff>
    </xdr:to>
    <xdr:graphicFrame macro="">
      <xdr:nvGraphicFramePr>
        <xdr:cNvPr id="34" name="Chart 4">
          <a:extLst>
            <a:ext uri="{FF2B5EF4-FFF2-40B4-BE49-F238E27FC236}">
              <a16:creationId xmlns:a16="http://schemas.microsoft.com/office/drawing/2014/main" id="{59697CCC-C3C3-7B6D-7FA3-891E7006580D}"/>
            </a:ext>
            <a:ext uri="{C183D7F6-B498-43B3-948B-1728B52AA6E4}">
              <adec:decorative xmlns:adec="http://schemas.microsoft.com/office/drawing/2017/decorative" val="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0</xdr:col>
      <xdr:colOff>0</xdr:colOff>
      <xdr:row>0</xdr:row>
      <xdr:rowOff>0</xdr:rowOff>
    </xdr:from>
    <xdr:to>
      <xdr:col>2</xdr:col>
      <xdr:colOff>636722</xdr:colOff>
      <xdr:row>5</xdr:row>
      <xdr:rowOff>149479</xdr:rowOff>
    </xdr:to>
    <xdr:pic>
      <xdr:nvPicPr>
        <xdr:cNvPr id="9" name="Picture 8">
          <a:extLst>
            <a:ext uri="{FF2B5EF4-FFF2-40B4-BE49-F238E27FC236}">
              <a16:creationId xmlns:a16="http://schemas.microsoft.com/office/drawing/2014/main" id="{17F55CA1-805E-4416-A641-B071CED4FFD7}"/>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xdr:blipFill>
      <xdr:spPr>
        <a:xfrm>
          <a:off x="0" y="0"/>
          <a:ext cx="4012541" cy="1042448"/>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3</xdr:col>
      <xdr:colOff>38100</xdr:colOff>
      <xdr:row>5</xdr:row>
      <xdr:rowOff>180974</xdr:rowOff>
    </xdr:from>
    <xdr:to>
      <xdr:col>14</xdr:col>
      <xdr:colOff>28575</xdr:colOff>
      <xdr:row>22</xdr:row>
      <xdr:rowOff>0</xdr:rowOff>
    </xdr:to>
    <xdr:graphicFrame macro="">
      <xdr:nvGraphicFramePr>
        <xdr:cNvPr id="4" name="Chart 3">
          <a:extLst>
            <a:ext uri="{FF2B5EF4-FFF2-40B4-BE49-F238E27FC236}">
              <a16:creationId xmlns:a16="http://schemas.microsoft.com/office/drawing/2014/main" id="{CDCC1C7C-95B6-A92F-40E3-716ADA49DFEF}"/>
            </a:ext>
            <a:ext uri="{C183D7F6-B498-43B3-948B-1728B52AA6E4}">
              <adec:decorative xmlns:adec="http://schemas.microsoft.com/office/drawing/2017/decorative" val="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80962</xdr:colOff>
      <xdr:row>22</xdr:row>
      <xdr:rowOff>176212</xdr:rowOff>
    </xdr:from>
    <xdr:to>
      <xdr:col>14</xdr:col>
      <xdr:colOff>66675</xdr:colOff>
      <xdr:row>33</xdr:row>
      <xdr:rowOff>28575</xdr:rowOff>
    </xdr:to>
    <xdr:graphicFrame macro="">
      <xdr:nvGraphicFramePr>
        <xdr:cNvPr id="7" name="Chart 4">
          <a:extLst>
            <a:ext uri="{FF2B5EF4-FFF2-40B4-BE49-F238E27FC236}">
              <a16:creationId xmlns:a16="http://schemas.microsoft.com/office/drawing/2014/main" id="{D0A51112-1B50-063B-A0B0-E6CACEA0AAD0}"/>
            </a:ext>
            <a:ext uri="{C183D7F6-B498-43B3-948B-1728B52AA6E4}">
              <adec:decorative xmlns:adec="http://schemas.microsoft.com/office/drawing/2017/decorative" val="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28575</xdr:colOff>
      <xdr:row>33</xdr:row>
      <xdr:rowOff>190499</xdr:rowOff>
    </xdr:from>
    <xdr:to>
      <xdr:col>13</xdr:col>
      <xdr:colOff>581025</xdr:colOff>
      <xdr:row>46</xdr:row>
      <xdr:rowOff>19049</xdr:rowOff>
    </xdr:to>
    <xdr:graphicFrame macro="">
      <xdr:nvGraphicFramePr>
        <xdr:cNvPr id="2" name="Chart 1">
          <a:extLst>
            <a:ext uri="{FF2B5EF4-FFF2-40B4-BE49-F238E27FC236}">
              <a16:creationId xmlns:a16="http://schemas.microsoft.com/office/drawing/2014/main" id="{E5260678-77AA-C459-05A2-1C5B46FA8980}"/>
            </a:ext>
            <a:ext uri="{C183D7F6-B498-43B3-948B-1728B52AA6E4}">
              <adec:decorative xmlns:adec="http://schemas.microsoft.com/office/drawing/2017/decorative" val="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xdr:col>
      <xdr:colOff>52387</xdr:colOff>
      <xdr:row>47</xdr:row>
      <xdr:rowOff>23812</xdr:rowOff>
    </xdr:from>
    <xdr:to>
      <xdr:col>14</xdr:col>
      <xdr:colOff>0</xdr:colOff>
      <xdr:row>53</xdr:row>
      <xdr:rowOff>0</xdr:rowOff>
    </xdr:to>
    <xdr:graphicFrame macro="">
      <xdr:nvGraphicFramePr>
        <xdr:cNvPr id="8" name="Chart 5">
          <a:extLst>
            <a:ext uri="{FF2B5EF4-FFF2-40B4-BE49-F238E27FC236}">
              <a16:creationId xmlns:a16="http://schemas.microsoft.com/office/drawing/2014/main" id="{4F9FEC7F-C6CB-69B1-69C3-DB685587B187}"/>
            </a:ext>
            <a:ext uri="{C183D7F6-B498-43B3-948B-1728B52AA6E4}">
              <adec:decorative xmlns:adec="http://schemas.microsoft.com/office/drawing/2017/decorative" val="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xdr:col>
      <xdr:colOff>47626</xdr:colOff>
      <xdr:row>53</xdr:row>
      <xdr:rowOff>185737</xdr:rowOff>
    </xdr:from>
    <xdr:to>
      <xdr:col>14</xdr:col>
      <xdr:colOff>9525</xdr:colOff>
      <xdr:row>59</xdr:row>
      <xdr:rowOff>19050</xdr:rowOff>
    </xdr:to>
    <xdr:graphicFrame macro="">
      <xdr:nvGraphicFramePr>
        <xdr:cNvPr id="11" name="Chart 8">
          <a:extLst>
            <a:ext uri="{FF2B5EF4-FFF2-40B4-BE49-F238E27FC236}">
              <a16:creationId xmlns:a16="http://schemas.microsoft.com/office/drawing/2014/main" id="{1F4BD9F2-9240-7F89-9E0D-89FE92EB6251}"/>
            </a:ext>
            <a:ext uri="{C183D7F6-B498-43B3-948B-1728B52AA6E4}">
              <adec:decorative xmlns:adec="http://schemas.microsoft.com/office/drawing/2017/decorative" val="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editAs="oneCell">
    <xdr:from>
      <xdr:col>0</xdr:col>
      <xdr:colOff>0</xdr:colOff>
      <xdr:row>0</xdr:row>
      <xdr:rowOff>0</xdr:rowOff>
    </xdr:from>
    <xdr:to>
      <xdr:col>1</xdr:col>
      <xdr:colOff>254023</xdr:colOff>
      <xdr:row>5</xdr:row>
      <xdr:rowOff>159004</xdr:rowOff>
    </xdr:to>
    <xdr:pic>
      <xdr:nvPicPr>
        <xdr:cNvPr id="10" name="Picture 9">
          <a:extLst>
            <a:ext uri="{FF2B5EF4-FFF2-40B4-BE49-F238E27FC236}">
              <a16:creationId xmlns:a16="http://schemas.microsoft.com/office/drawing/2014/main" id="{105CAB92-BE27-4632-B993-AE07AE4A9266}"/>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rcRect/>
        <a:stretch/>
      </xdr:blipFill>
      <xdr:spPr>
        <a:xfrm>
          <a:off x="0" y="0"/>
          <a:ext cx="4003698" cy="106070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5</xdr:col>
      <xdr:colOff>123825</xdr:colOff>
      <xdr:row>5</xdr:row>
      <xdr:rowOff>161925</xdr:rowOff>
    </xdr:from>
    <xdr:to>
      <xdr:col>15</xdr:col>
      <xdr:colOff>133351</xdr:colOff>
      <xdr:row>38</xdr:row>
      <xdr:rowOff>152400</xdr:rowOff>
    </xdr:to>
    <xdr:graphicFrame macro="">
      <xdr:nvGraphicFramePr>
        <xdr:cNvPr id="15" name="Chart 14">
          <a:extLst>
            <a:ext uri="{FF2B5EF4-FFF2-40B4-BE49-F238E27FC236}">
              <a16:creationId xmlns:a16="http://schemas.microsoft.com/office/drawing/2014/main" id="{903E53A8-B811-FC76-37C0-B7C9751DF6F6}"/>
            </a:ext>
            <a:ext uri="{C183D7F6-B498-43B3-948B-1728B52AA6E4}">
              <adec:decorative xmlns:adec="http://schemas.microsoft.com/office/drawing/2017/decorative" val="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133350</xdr:colOff>
      <xdr:row>40</xdr:row>
      <xdr:rowOff>114300</xdr:rowOff>
    </xdr:from>
    <xdr:to>
      <xdr:col>20</xdr:col>
      <xdr:colOff>76199</xdr:colOff>
      <xdr:row>73</xdr:row>
      <xdr:rowOff>123825</xdr:rowOff>
    </xdr:to>
    <xdr:graphicFrame macro="">
      <xdr:nvGraphicFramePr>
        <xdr:cNvPr id="3" name="Chart 2">
          <a:extLst>
            <a:ext uri="{FF2B5EF4-FFF2-40B4-BE49-F238E27FC236}">
              <a16:creationId xmlns:a16="http://schemas.microsoft.com/office/drawing/2014/main" id="{E695E3AC-E65B-B43B-A032-55242D2F54CC}"/>
            </a:ext>
            <a:ext uri="{C183D7F6-B498-43B3-948B-1728B52AA6E4}">
              <adec:decorative xmlns:adec="http://schemas.microsoft.com/office/drawing/2017/decorative" val="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0</xdr:col>
      <xdr:colOff>0</xdr:colOff>
      <xdr:row>0</xdr:row>
      <xdr:rowOff>0</xdr:rowOff>
    </xdr:from>
    <xdr:to>
      <xdr:col>2</xdr:col>
      <xdr:colOff>444524</xdr:colOff>
      <xdr:row>5</xdr:row>
      <xdr:rowOff>101854</xdr:rowOff>
    </xdr:to>
    <xdr:pic>
      <xdr:nvPicPr>
        <xdr:cNvPr id="5" name="Picture 4">
          <a:extLst>
            <a:ext uri="{FF2B5EF4-FFF2-40B4-BE49-F238E27FC236}">
              <a16:creationId xmlns:a16="http://schemas.microsoft.com/office/drawing/2014/main" id="{0D3BAD02-18EC-4216-AB0E-A607C17FCC8E}"/>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xdr:blipFill>
      <xdr:spPr>
        <a:xfrm>
          <a:off x="0" y="0"/>
          <a:ext cx="4003699" cy="1060704"/>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xdr:from>
      <xdr:col>5</xdr:col>
      <xdr:colOff>28575</xdr:colOff>
      <xdr:row>6</xdr:row>
      <xdr:rowOff>180975</xdr:rowOff>
    </xdr:from>
    <xdr:to>
      <xdr:col>10</xdr:col>
      <xdr:colOff>742950</xdr:colOff>
      <xdr:row>31</xdr:row>
      <xdr:rowOff>180975</xdr:rowOff>
    </xdr:to>
    <xdr:graphicFrame macro="">
      <xdr:nvGraphicFramePr>
        <xdr:cNvPr id="8" name="Chart 1">
          <a:extLst>
            <a:ext uri="{FF2B5EF4-FFF2-40B4-BE49-F238E27FC236}">
              <a16:creationId xmlns:a16="http://schemas.microsoft.com/office/drawing/2014/main" id="{07556D3E-9714-B7D5-99D0-4B5E44C159C8}"/>
            </a:ext>
            <a:ext uri="{C183D7F6-B498-43B3-948B-1728B52AA6E4}">
              <adec:decorative xmlns:adec="http://schemas.microsoft.com/office/drawing/2017/decorative" val="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52386</xdr:colOff>
      <xdr:row>58</xdr:row>
      <xdr:rowOff>195261</xdr:rowOff>
    </xdr:from>
    <xdr:to>
      <xdr:col>11</xdr:col>
      <xdr:colOff>9525</xdr:colOff>
      <xdr:row>84</xdr:row>
      <xdr:rowOff>19050</xdr:rowOff>
    </xdr:to>
    <xdr:graphicFrame macro="">
      <xdr:nvGraphicFramePr>
        <xdr:cNvPr id="34" name="Chart 5">
          <a:extLst>
            <a:ext uri="{FF2B5EF4-FFF2-40B4-BE49-F238E27FC236}">
              <a16:creationId xmlns:a16="http://schemas.microsoft.com/office/drawing/2014/main" id="{9997DC7D-A83E-B978-F4C8-33479526A00D}"/>
            </a:ext>
            <a:ext uri="{C183D7F6-B498-43B3-948B-1728B52AA6E4}">
              <adec:decorative xmlns:adec="http://schemas.microsoft.com/office/drawing/2017/decorative" val="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19050</xdr:colOff>
      <xdr:row>110</xdr:row>
      <xdr:rowOff>109536</xdr:rowOff>
    </xdr:from>
    <xdr:to>
      <xdr:col>15</xdr:col>
      <xdr:colOff>19050</xdr:colOff>
      <xdr:row>129</xdr:row>
      <xdr:rowOff>9525</xdr:rowOff>
    </xdr:to>
    <xdr:graphicFrame macro="">
      <xdr:nvGraphicFramePr>
        <xdr:cNvPr id="44" name="Chart 9">
          <a:extLst>
            <a:ext uri="{FF2B5EF4-FFF2-40B4-BE49-F238E27FC236}">
              <a16:creationId xmlns:a16="http://schemas.microsoft.com/office/drawing/2014/main" id="{466E9957-F75C-2988-849A-3F8A4F040ABB}"/>
            </a:ext>
            <a:ext uri="{C183D7F6-B498-43B3-948B-1728B52AA6E4}">
              <adec:decorative xmlns:adec="http://schemas.microsoft.com/office/drawing/2017/decorative" val="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0</xdr:colOff>
      <xdr:row>0</xdr:row>
      <xdr:rowOff>0</xdr:rowOff>
    </xdr:from>
    <xdr:to>
      <xdr:col>0</xdr:col>
      <xdr:colOff>4048539</xdr:colOff>
      <xdr:row>5</xdr:row>
      <xdr:rowOff>164560</xdr:rowOff>
    </xdr:to>
    <xdr:pic>
      <xdr:nvPicPr>
        <xdr:cNvPr id="7" name="Picture 6">
          <a:extLst>
            <a:ext uri="{FF2B5EF4-FFF2-40B4-BE49-F238E27FC236}">
              <a16:creationId xmlns:a16="http://schemas.microsoft.com/office/drawing/2014/main" id="{DE53043A-B3AC-4F50-A8A6-FD0945D4EF37}"/>
            </a:ext>
            <a:ext uri="{C183D7F6-B498-43B3-948B-1728B52AA6E4}">
              <adec:decorative xmlns:adec="http://schemas.microsoft.com/office/drawing/2017/decorative" val="1"/>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rcRect/>
        <a:stretch/>
      </xdr:blipFill>
      <xdr:spPr>
        <a:xfrm>
          <a:off x="0" y="0"/>
          <a:ext cx="4051714" cy="1060704"/>
        </a:xfrm>
        <a:prstGeom prst="rect">
          <a:avLst/>
        </a:prstGeom>
      </xdr:spPr>
    </xdr:pic>
    <xdr:clientData/>
  </xdr:twoCellAnchor>
  <xdr:twoCellAnchor>
    <xdr:from>
      <xdr:col>9</xdr:col>
      <xdr:colOff>28574</xdr:colOff>
      <xdr:row>32</xdr:row>
      <xdr:rowOff>161925</xdr:rowOff>
    </xdr:from>
    <xdr:to>
      <xdr:col>15</xdr:col>
      <xdr:colOff>762000</xdr:colOff>
      <xdr:row>58</xdr:row>
      <xdr:rowOff>0</xdr:rowOff>
    </xdr:to>
    <xdr:graphicFrame macro="">
      <xdr:nvGraphicFramePr>
        <xdr:cNvPr id="31" name="Chart 4">
          <a:extLst>
            <a:ext uri="{FF2B5EF4-FFF2-40B4-BE49-F238E27FC236}">
              <a16:creationId xmlns:a16="http://schemas.microsoft.com/office/drawing/2014/main" id="{FD0D1A41-B0EE-E451-53FF-0D3CB96E6389}"/>
            </a:ext>
            <a:ext uri="{C183D7F6-B498-43B3-948B-1728B52AA6E4}">
              <adec:decorative xmlns:adec="http://schemas.microsoft.com/office/drawing/2017/decorative" val="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ersonal/kristin_merritt_azed_gov/_vti_history/110592/Documents/Desktop/SPED%20Data%20Website/Copy%20of%20SEA%20EDFacts%20Edit%20Check%20Tool%20-%20IDEA%20School%20Age%20Coun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ADME"/>
      <sheetName val="FS002"/>
      <sheetName val="Error Messages"/>
      <sheetName val="Subtotals"/>
      <sheetName val="Category Sets A and C-E"/>
      <sheetName val="Category Set B"/>
      <sheetName val="Additional Summaries of A &amp; B"/>
      <sheetName val="FS089"/>
      <sheetName val="Ages 3-21 Summary"/>
    </sheetNames>
    <sheetDataSet>
      <sheetData sheetId="0"/>
      <sheetData sheetId="1"/>
      <sheetData sheetId="2"/>
      <sheetData sheetId="3"/>
      <sheetData sheetId="4"/>
      <sheetData sheetId="5"/>
      <sheetData sheetId="6"/>
      <sheetData sheetId="7"/>
      <sheetData sheetId="8"/>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D9A2604A-9D89-4757-B35A-1123B1E68D16}" name="Table11" displayName="Table11" ref="A10:C23" headerRowDxfId="454" dataDxfId="453" totalsRowDxfId="452" headerRowBorderDxfId="450" tableBorderDxfId="451" totalsRowBorderDxfId="449">
  <autoFilter ref="A10:C23" xr:uid="{D9A2604A-9D89-4757-B35A-1123B1E68D16}">
    <filterColumn colId="0" hiddenButton="1"/>
    <filterColumn colId="1" hiddenButton="1"/>
    <filterColumn colId="2" hiddenButton="1"/>
  </autoFilter>
  <tableColumns count="3">
    <tableColumn id="1" xr3:uid="{72B2518D-F037-47DF-923E-07C15B506CE2}" name="Disability Category " totalsRowLabel="Total" dataDxfId="447" totalsRowDxfId="448" dataCellStyle="Normal 6 3 2"/>
    <tableColumn id="2" xr3:uid="{8F5DBD99-3938-4339-9F5E-CF3610A7269D}" name="Student_x000a_Count" dataDxfId="445" totalsRowDxfId="446"/>
    <tableColumn id="3" xr3:uid="{269FCDB3-F93A-48CB-889B-2A2EB89CC8F9}" name="Percentage" totalsRowFunction="sum" dataDxfId="444" dataCellStyle="Percent 2">
      <calculatedColumnFormula>B11/$B$24</calculatedColumnFormula>
    </tableColumn>
  </tableColumns>
  <tableStyleInfo name="TableFormatOc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A23D49FB-3766-42FA-BF3D-66976592268E}" name="Table6" displayName="Table6" ref="A79:I93" totalsRowShown="0" headerRowDxfId="343" dataDxfId="342" headerRowBorderDxfId="340" tableBorderDxfId="341" totalsRowBorderDxfId="339" headerRowCellStyle="Normal 6 3 2" dataCellStyle="Percent 2">
  <tableColumns count="9">
    <tableColumn id="1" xr3:uid="{3FF87E59-D118-401D-BE2B-466669405B08}" name="Disability Category" dataDxfId="338" dataCellStyle="Normal 2"/>
    <tableColumn id="2" xr3:uid="{8F14B3A2-939D-4F73-8142-7945089D7379}" name="American Indian or Alaska Native" dataDxfId="337" dataCellStyle="Percent 2">
      <calculatedColumnFormula>B63/B$76</calculatedColumnFormula>
    </tableColumn>
    <tableColumn id="3" xr3:uid="{694614F7-DCDA-4135-9CF8-FAAA850BC83D}" name="Asian" dataDxfId="336" dataCellStyle="Percent 2">
      <calculatedColumnFormula>C63/C$76</calculatedColumnFormula>
    </tableColumn>
    <tableColumn id="4" xr3:uid="{AA4BB216-692F-42A2-B02D-E8AF1AEC7061}" name="Black or African American" dataDxfId="335" dataCellStyle="Percent 2">
      <calculatedColumnFormula>D63/D$76</calculatedColumnFormula>
    </tableColumn>
    <tableColumn id="5" xr3:uid="{F2B432CF-B547-4B84-876C-4AA785591BE5}" name="Hispanic/_x000a_Latino" dataDxfId="334" dataCellStyle="Percent 2">
      <calculatedColumnFormula>E63/E$76</calculatedColumnFormula>
    </tableColumn>
    <tableColumn id="6" xr3:uid="{F31A3EFF-F3A8-4ED4-81FA-A0616BE5F6E4}" name="Native Hawaiian or Other Pacific Islander" dataDxfId="333" dataCellStyle="Percent 2">
      <calculatedColumnFormula>F63/F$76</calculatedColumnFormula>
    </tableColumn>
    <tableColumn id="7" xr3:uid="{A6AD6B16-1CAD-4CAE-B165-2783A6932D16}" name="Two or more races" dataDxfId="332" dataCellStyle="Percent 2">
      <calculatedColumnFormula>G63/G$76</calculatedColumnFormula>
    </tableColumn>
    <tableColumn id="8" xr3:uid="{ACFC63BE-1365-4F57-A483-EADDA44FA642}" name="White" dataDxfId="331" dataCellStyle="Percent 2">
      <calculatedColumnFormula>H63/H$76</calculatedColumnFormula>
    </tableColumn>
    <tableColumn id="9" xr3:uid="{B42EA839-7224-41A1-9569-FBDD9C59D612}" name="Total Students" dataDxfId="330">
      <calculatedColumnFormula>I63/I$76</calculatedColumnFormula>
    </tableColumn>
  </tableColumns>
  <tableStyleInfo name="TableFormatOc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3B2DF2F5-1A1C-4089-8F6C-E7762F70A34C}" name="Table7" displayName="Table7" ref="A96:D110" totalsRowShown="0" headerRowDxfId="329" dataDxfId="328" headerRowBorderDxfId="326" tableBorderDxfId="327" totalsRowBorderDxfId="325" headerRowCellStyle="Normal 6 3 2">
  <tableColumns count="4">
    <tableColumn id="1" xr3:uid="{EFAC4856-37C9-44AB-A081-1CA91A210E76}" name="Disability Category" dataDxfId="324" dataCellStyle="Normal 2"/>
    <tableColumn id="2" xr3:uid="{33B8EE34-44B7-4E65-B985-162F43865AA3}" name="Female" dataDxfId="323"/>
    <tableColumn id="3" xr3:uid="{0378BE1E-FDFE-4945-8B1E-B49DF912C729}" name="Male" dataDxfId="322"/>
    <tableColumn id="4" xr3:uid="{812EAB21-F4A2-4912-ADDC-023D59414FC3}" name="Calculated Total" dataDxfId="321">
      <calculatedColumnFormula>SUM(Table7[[#This Row],[Female]:[Male]])</calculatedColumnFormula>
    </tableColumn>
  </tableColumns>
  <tableStyleInfo name="TableFormatOc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7228B3DA-035B-4B0E-B4C0-E9F315F45885}" name="Table8" displayName="Table8" ref="A113:D127" totalsRowShown="0" headerRowDxfId="320" dataDxfId="319" headerRowBorderDxfId="317" tableBorderDxfId="318" totalsRowBorderDxfId="316" headerRowCellStyle="Normal 6 3 2">
  <tableColumns count="4">
    <tableColumn id="1" xr3:uid="{DF1CADB1-96F8-41DD-BCFD-70ACA22DB2B8}" name="Disability Category" dataDxfId="315" dataCellStyle="Normal 2"/>
    <tableColumn id="2" xr3:uid="{A8A42046-E29F-48FA-AD96-D4FC269F93E3}" name="Female" dataDxfId="314">
      <calculatedColumnFormula>B97/B$110</calculatedColumnFormula>
    </tableColumn>
    <tableColumn id="3" xr3:uid="{06BEEFCF-0E0A-45AD-886E-3DE9035ACCFB}" name="Male" dataDxfId="313">
      <calculatedColumnFormula>C97/C$110</calculatedColumnFormula>
    </tableColumn>
    <tableColumn id="4" xr3:uid="{BED4D819-EF7C-40B3-A226-3ED147C752EC}" name="Calculated Total" dataDxfId="312">
      <calculatedColumnFormula>D97/D$110</calculatedColumnFormula>
    </tableColumn>
  </tableColumns>
  <tableStyleInfo name="TableFormatOc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B1569B09-26C5-4BFF-AE14-09EB4072ABA8}" name="Table9" displayName="Table9" ref="A130:D144" totalsRowShown="0" headerRowDxfId="311" dataDxfId="310" headerRowBorderDxfId="308" tableBorderDxfId="309" totalsRowBorderDxfId="307" headerRowCellStyle="Normal 6 3 2">
  <tableColumns count="4">
    <tableColumn id="1" xr3:uid="{F83F108E-1D0B-4CD6-8B28-C0A249F9575F}" name="Disability Category" dataDxfId="306" dataCellStyle="Normal 2"/>
    <tableColumn id="2" xr3:uid="{F29E702D-D96C-4B52-BA9A-45B8A9F94108}" name="Yes" dataDxfId="305"/>
    <tableColumn id="3" xr3:uid="{DA160FCB-850D-459E-BCD0-0A314BCB25FA}" name="No" dataDxfId="304"/>
    <tableColumn id="4" xr3:uid="{7672538A-5195-438F-A133-12B68F6D35FA}" name="Calculated Total" dataDxfId="303">
      <calculatedColumnFormula>SUM(Table9[[#This Row],[Yes]:[No]])</calculatedColumnFormula>
    </tableColumn>
  </tableColumns>
  <tableStyleInfo name="TableFormatOc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AAF047A3-6151-457D-AF6B-D00DEAAB8069}" name="Table10" displayName="Table10" ref="A147:D161" headerRowDxfId="302" dataDxfId="301" totalsRowDxfId="300" headerRowBorderDxfId="298" tableBorderDxfId="299" totalsRowBorderDxfId="297" headerRowCellStyle="Normal 6 3 2">
  <autoFilter ref="A147:D161" xr:uid="{AAF047A3-6151-457D-AF6B-D00DEAAB8069}">
    <filterColumn colId="0" hiddenButton="1"/>
    <filterColumn colId="1" hiddenButton="1"/>
    <filterColumn colId="2" hiddenButton="1"/>
    <filterColumn colId="3" hiddenButton="1"/>
  </autoFilter>
  <tableColumns count="4">
    <tableColumn id="1" xr3:uid="{E9B3F369-60BD-4BCE-950C-590799155297}" name="Disability" totalsRowLabel="Total" dataDxfId="295" totalsRowDxfId="296" dataCellStyle="Normal 2"/>
    <tableColumn id="2" xr3:uid="{69B625D1-2AEB-4223-A226-6DCCD7794576}" name="Yes" dataDxfId="293" totalsRowDxfId="294">
      <calculatedColumnFormula>B131/B$144</calculatedColumnFormula>
    </tableColumn>
    <tableColumn id="3" xr3:uid="{9858AE4D-9964-494C-9F40-B50D8D0B976F}" name="No" dataDxfId="291" totalsRowDxfId="292">
      <calculatedColumnFormula>C131/C$144</calculatedColumnFormula>
    </tableColumn>
    <tableColumn id="4" xr3:uid="{257698C0-DA9C-441D-B68A-876EC89C799F}" name="Calculated Total" totalsRowFunction="sum" dataDxfId="289" totalsRowDxfId="290">
      <calculatedColumnFormula>D131/D$144</calculatedColumnFormula>
    </tableColumn>
  </tableColumns>
  <tableStyleInfo name="TableFormatOc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CCC0303-6EAF-48C5-818F-46441D86082E}" name="Table23" displayName="Table23" ref="A8:S16" totalsRowShown="0" headerRowDxfId="288" dataDxfId="287" headerRowBorderDxfId="285" tableBorderDxfId="286" totalsRowBorderDxfId="284" headerRowCellStyle="Normal 6 3 2">
  <autoFilter ref="A8:S16" xr:uid="{0CCC0303-6EAF-48C5-818F-46441D86082E}">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autoFilter>
  <tableColumns count="19">
    <tableColumn id="1" xr3:uid="{B315E7F4-1676-4133-ACEE-4B03CF909929}" name="Educational Environment" dataDxfId="283"/>
    <tableColumn id="2" xr3:uid="{BAB95E15-75D0-4576-B609-1697D29DB418}" name="5 (In Kindergarten)" dataDxfId="282" dataCellStyle="Percent 2"/>
    <tableColumn id="3" xr3:uid="{36118FC2-FD94-4169-BEF3-2EF7D8A77D2C}" name="6" dataDxfId="281" dataCellStyle="Percent 2"/>
    <tableColumn id="4" xr3:uid="{D5C2D44E-872D-413D-85A1-F0ADDC874581}" name="7" dataDxfId="280" dataCellStyle="Percent 2"/>
    <tableColumn id="5" xr3:uid="{91FC5A3F-F462-4E0E-9E2B-41793B93EA1A}" name="8" dataDxfId="279" dataCellStyle="Percent 2"/>
    <tableColumn id="6" xr3:uid="{C687B14A-1EDF-48A5-9DA4-086473C0F7FC}" name="9" dataDxfId="278" dataCellStyle="Percent 2"/>
    <tableColumn id="7" xr3:uid="{509571A2-5B0D-47B1-8235-5D07AE070148}" name="10" dataDxfId="277"/>
    <tableColumn id="8" xr3:uid="{535FAB2E-3B8A-4A0C-9B79-65D008FED9ED}" name="11" dataDxfId="276"/>
    <tableColumn id="9" xr3:uid="{88C162EF-3B53-44D2-B37A-A7E3594027C8}" name="12" dataDxfId="275"/>
    <tableColumn id="10" xr3:uid="{1A22238B-997A-4F40-A9CF-A52F1F908D62}" name="13" dataDxfId="274"/>
    <tableColumn id="11" xr3:uid="{78DCB6C0-4363-4C3B-82E6-4BF6F3AEC0E0}" name="14" dataDxfId="273"/>
    <tableColumn id="12" xr3:uid="{3F35C744-0150-48E5-9D06-16C8FBE3A865}" name="15" dataDxfId="272" dataCellStyle="Percent 2"/>
    <tableColumn id="13" xr3:uid="{FB9794C8-A0FF-47F4-A346-C7C62E893179}" name="16" dataDxfId="271" dataCellStyle="Percent 2"/>
    <tableColumn id="14" xr3:uid="{D0FDDF7E-79DA-4DBD-9CA0-4B19AF7692BD}" name="17" dataDxfId="270"/>
    <tableColumn id="15" xr3:uid="{9A4ACB83-A1EA-4A4E-A557-2E9483C34402}" name="18" dataDxfId="269"/>
    <tableColumn id="16" xr3:uid="{5713BFAD-CFC4-4834-85A7-035351AE307F}" name="19" dataDxfId="268" dataCellStyle="Percent 2"/>
    <tableColumn id="17" xr3:uid="{9D9C94D3-5C1B-4A80-9DB6-923CFC3B2672}" name="20" dataDxfId="267"/>
    <tableColumn id="18" xr3:uid="{A2731987-87DE-4924-943C-35C1BAF6889F}" name="21" dataDxfId="266"/>
    <tableColumn id="19" xr3:uid="{96232920-F697-4D31-8B5C-38802B43AB42}" name="Calculated Total" dataDxfId="265"/>
  </tableColumns>
  <tableStyleInfo name="TableFormatOc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6E5EF5CB-F497-4BEF-96B6-0F13CC3EF570}" name="Table25" displayName="Table25" ref="A61:H69" totalsRowShown="0" headerRowDxfId="264" dataDxfId="263" headerRowBorderDxfId="261" tableBorderDxfId="262" totalsRowBorderDxfId="260" headerRowCellStyle="Normal 6 3 2" dataCellStyle="Percent 2">
  <autoFilter ref="A61:H69" xr:uid="{6E5EF5CB-F497-4BEF-96B6-0F13CC3EF570}">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9C5D0FBA-E590-4D79-9DAF-7942B6767606}" name="Environment" dataDxfId="259"/>
    <tableColumn id="2" xr3:uid="{52678E71-6DCE-4A0F-A780-3EA708EC66BD}" name="American Indian or Alaska Native" dataDxfId="258" dataCellStyle="Percent 2"/>
    <tableColumn id="3" xr3:uid="{D1420861-7D6B-4AC1-BC45-9945F7C89B15}" name="Asian" dataDxfId="257" dataCellStyle="Percent 2"/>
    <tableColumn id="4" xr3:uid="{55E528BB-87F7-4AAF-896A-BA6C48307411}" name="Black or African American" dataDxfId="256" dataCellStyle="Percent 2"/>
    <tableColumn id="5" xr3:uid="{FAA60FF7-679F-4928-A636-04323BABF77C}" name="Hispanic/_x000a_Latino" dataDxfId="255" dataCellStyle="Percent 2"/>
    <tableColumn id="6" xr3:uid="{A21C2DAA-1943-4F85-ADF6-A2C8FEF43614}" name="Native Hawaiian or Other Pacific Islander" dataDxfId="254" dataCellStyle="Percent 2"/>
    <tableColumn id="7" xr3:uid="{D80D99ED-0206-49B9-9BE2-F0A641601506}" name="Two or more races" dataDxfId="253" dataCellStyle="Percent 2"/>
    <tableColumn id="8" xr3:uid="{A1D3F46F-02DE-4DDF-9BC2-9E7D6688041B}" name="White" dataDxfId="252" dataCellStyle="Percent 2"/>
  </tableColumns>
  <tableStyleInfo name="TableFormatOc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3F6CCA4F-4FA1-4E63-B000-F26C53812052}" name="Table26" displayName="Table26" ref="A73:I81" totalsRowShown="0" headerRowDxfId="251" dataDxfId="250" headerRowBorderDxfId="248" tableBorderDxfId="249" totalsRowBorderDxfId="247" headerRowCellStyle="Normal 6 3 2" dataCellStyle="Percent 2">
  <tableColumns count="9">
    <tableColumn id="1" xr3:uid="{85799CF9-02FA-4D5C-B955-E38B2E6C8159}" name="Environment" dataDxfId="246"/>
    <tableColumn id="2" xr3:uid="{89F32226-1797-492D-855B-42B8D8753B47}" name="American Indian or Alaska Native" dataDxfId="245" dataCellStyle="Percent 2">
      <calculatedColumnFormula>B62/B$70</calculatedColumnFormula>
    </tableColumn>
    <tableColumn id="3" xr3:uid="{DE0185B2-5A43-4144-9340-295A722981AF}" name="Black or African American" dataDxfId="244" dataCellStyle="Percent 2">
      <calculatedColumnFormula>C62/C$70</calculatedColumnFormula>
    </tableColumn>
    <tableColumn id="4" xr3:uid="{17AD149D-FDBC-476E-8D67-67549C5FD9F1}" name="Asian" dataDxfId="243" dataCellStyle="Percent 2">
      <calculatedColumnFormula>D62/D$70</calculatedColumnFormula>
    </tableColumn>
    <tableColumn id="10" xr3:uid="{E5603432-F221-40A7-B3A7-7A239BB8A5C4}" name="Hispanic/_x000a_Latino" dataDxfId="242" dataCellStyle="Percent 2">
      <calculatedColumnFormula>E62/E$70</calculatedColumnFormula>
    </tableColumn>
    <tableColumn id="5" xr3:uid="{87CA3A70-8EBF-428D-A569-4701F6EA281C}" name="Native Hawaiian or Other Pacific Islander" dataDxfId="241" dataCellStyle="Percent 2">
      <calculatedColumnFormula>F62/F$70</calculatedColumnFormula>
    </tableColumn>
    <tableColumn id="7" xr3:uid="{7D838346-C1F4-4B85-A863-8DBDFD25F677}" name="Two or more races" dataDxfId="240" dataCellStyle="Percent 2">
      <calculatedColumnFormula>G62/G$70</calculatedColumnFormula>
    </tableColumn>
    <tableColumn id="8" xr3:uid="{4BA2F99D-BF24-48B1-BDEE-5E4611B257E3}" name="White" dataDxfId="239" dataCellStyle="Percent 2">
      <calculatedColumnFormula>H62/H$70</calculatedColumnFormula>
    </tableColumn>
    <tableColumn id="9" xr3:uid="{2BCA1EBE-8828-469F-B2CE-B76301D33A6C}" name="Calculated Total" dataDxfId="238" dataCellStyle="Percent 2">
      <calculatedColumnFormula>I62/I$70</calculatedColumnFormula>
    </tableColumn>
  </tableColumns>
  <tableStyleInfo name="TableFormatOc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AAAEA420-9E9E-4ADA-BE01-ABEB1FD39A2C}" name="Table28" displayName="Table28" ref="A85:G93" totalsRowShown="0" headerRowDxfId="237" dataDxfId="236" headerRowBorderDxfId="234" tableBorderDxfId="235" totalsRowBorderDxfId="233" headerRowCellStyle="Normal 6 3 2" dataCellStyle="Percent 2">
  <tableColumns count="7">
    <tableColumn id="1" xr3:uid="{8D7C7761-4386-43A0-B901-F8984B7B9A91}" name="Environment" dataDxfId="232"/>
    <tableColumn id="2" xr3:uid="{2D7727E8-DCE9-46E6-8AA3-518DC4A9F29F}" name="Female Student Count" dataDxfId="231" dataCellStyle="Percent 2"/>
    <tableColumn id="3" xr3:uid="{5EF919AE-8941-4416-9EB7-89FEDF4183A9}" name="Male Student Count" dataDxfId="230" dataCellStyle="Percent 2"/>
    <tableColumn id="4" xr3:uid="{DFA19E21-E8D1-4933-B3E8-6BEE0EEF0F87}" name="Calculated Total" dataDxfId="229">
      <calculatedColumnFormula>SUM(Table28[[#This Row],[Female Student Count]:[Male Student Count]])</calculatedColumnFormula>
    </tableColumn>
    <tableColumn id="5" xr3:uid="{3F48AEAC-9931-4335-8A72-BF98CEB2966D}" name="Female Student Percentage" dataDxfId="228" dataCellStyle="Percent 2">
      <calculatedColumnFormula>B86/B$94</calculatedColumnFormula>
    </tableColumn>
    <tableColumn id="6" xr3:uid="{2FA35ABA-324B-463F-81B3-1531B7D0E4CF}" name="Male Student Percentage" dataDxfId="227" dataCellStyle="Percent 2">
      <calculatedColumnFormula>C86/C$94</calculatedColumnFormula>
    </tableColumn>
    <tableColumn id="7" xr3:uid="{09745071-1B9F-44D9-AB76-3E41CC4C8EFC}" name="Total" dataDxfId="226">
      <calculatedColumnFormula>D86/D$94</calculatedColumnFormula>
    </tableColumn>
  </tableColumns>
  <tableStyleInfo name="TableFormatOc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266A0D6F-BC88-483A-9FD8-8CD445016150}" name="Table29" displayName="Table29" ref="A97:G105" totalsRowShown="0" headerRowDxfId="225" dataDxfId="224" headerRowBorderDxfId="222" tableBorderDxfId="223" totalsRowBorderDxfId="221" headerRowCellStyle="Normal 6 3 2" dataCellStyle="Percent 2">
  <autoFilter ref="A97:G105" xr:uid="{266A0D6F-BC88-483A-9FD8-8CD445016150}">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EDE67059-BB14-438A-ADFA-38373B0A5A71}" name="Environment" dataDxfId="220"/>
    <tableColumn id="2" xr3:uid="{1C155315-04F3-4AB1-AF1C-07EC979A7F3D}" name="English Learner " dataDxfId="219" dataCellStyle="Percent 2"/>
    <tableColumn id="3" xr3:uid="{D8A72C9D-EACE-4F0D-9D4A-36C01D9C8F67}" name="Non-English Learner" dataDxfId="218" dataCellStyle="Percent 2"/>
    <tableColumn id="4" xr3:uid="{8A63B11A-E826-45B2-9E7C-039CF8C4022C}" name="Calculated Total" dataDxfId="217"/>
    <tableColumn id="5" xr3:uid="{BF92FB3D-3EAA-470A-8F5C-BA090089C163}" name="English Learner Percentage" dataDxfId="216" dataCellStyle="Percent 2">
      <calculatedColumnFormula>B98/B$106</calculatedColumnFormula>
    </tableColumn>
    <tableColumn id="6" xr3:uid="{DAEC04EB-911E-41C6-8299-3E99CD884768}" name="Non-English Learner Percentage" dataDxfId="215" dataCellStyle="Percent 2">
      <calculatedColumnFormula>C98/C$106</calculatedColumnFormula>
    </tableColumn>
    <tableColumn id="7" xr3:uid="{10950060-437B-4194-991F-17DD7424F08C}" name="Calculated Percentage" dataDxfId="214">
      <calculatedColumnFormula>D98/D$106</calculatedColumnFormula>
    </tableColumn>
  </tableColumns>
  <tableStyleInfo name="TableFormatOc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926FB57C-6974-4AA4-BEFD-7CDE8B777EDC}" name="Table14" displayName="Table14" ref="A27:C34" totalsRowShown="0" headerRowDxfId="443" dataDxfId="442" tableBorderDxfId="441">
  <autoFilter ref="A27:C34" xr:uid="{926FB57C-6974-4AA4-BEFD-7CDE8B777EDC}">
    <filterColumn colId="0" hiddenButton="1"/>
    <filterColumn colId="1" hiddenButton="1"/>
    <filterColumn colId="2" hiddenButton="1"/>
  </autoFilter>
  <tableColumns count="3">
    <tableColumn id="1" xr3:uid="{5374F544-EFB7-4DE1-ACD4-F1D36DAFBADA}" name="Race/Ethnicity" dataDxfId="440" dataCellStyle="Normal 6 3 2"/>
    <tableColumn id="2" xr3:uid="{906C784E-D6C8-4303-9C3F-6FAA708162F3}" name="Student_x000a_Count" dataDxfId="439"/>
    <tableColumn id="3" xr3:uid="{5049ED96-FAC8-44BF-8A1A-813AF772EE5C}" name="Percentage" dataDxfId="438" dataCellStyle="Percent 2">
      <calculatedColumnFormula>B28/$B$35</calculatedColumnFormula>
    </tableColumn>
  </tableColumns>
  <tableStyleInfo name="TableFormatOc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9C2078A7-605C-475C-A9B4-21747044F212}" name="Table30" displayName="Table30" ref="A109:O117" totalsRowShown="0" headerRowDxfId="213" dataDxfId="212" headerRowBorderDxfId="210" tableBorderDxfId="211" totalsRowBorderDxfId="209" headerRowCellStyle="Normal 2">
  <autoFilter ref="A109:O117" xr:uid="{9C2078A7-605C-475C-A9B4-21747044F212}">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autoFilter>
  <tableColumns count="15">
    <tableColumn id="1" xr3:uid="{A3A3DEE5-40A4-4183-9550-A19B6722D4BC}" name="Environment" dataDxfId="208"/>
    <tableColumn id="2" xr3:uid="{990BEFEB-F80F-43C7-A956-139472CC6AC0}" name="Autism" dataDxfId="207" dataCellStyle="Comma"/>
    <tableColumn id="3" xr3:uid="{BCAE7CAA-72E6-492D-99D0-AF5C9285A84C}" name="Deaf-Blindness" dataDxfId="206" dataCellStyle="Comma"/>
    <tableColumn id="4" xr3:uid="{3E1A92F3-ECDB-446F-A42D-96E481345232}" name="Developmental Delay" dataDxfId="205" dataCellStyle="Comma"/>
    <tableColumn id="5" xr3:uid="{EE4DE6DF-A8E5-4545-98C8-98A1089F8A2B}" name="Emotional Disturbance" dataDxfId="204" dataCellStyle="Comma"/>
    <tableColumn id="6" xr3:uid="{E9585941-ABA7-4533-A5DE-5D4EAABF788F}" name="Hearing Impairment" dataDxfId="203" dataCellStyle="Comma"/>
    <tableColumn id="7" xr3:uid="{7E05D65E-62BD-44A5-BD11-B7E5FD4E3E8C}" name="Intellectual Disability" dataDxfId="202" dataCellStyle="Comma"/>
    <tableColumn id="8" xr3:uid="{45BB3EBB-DCBB-4BD9-BB45-9128B4D947A8}" name="Multiple Disabilities" dataDxfId="201" dataCellStyle="Comma"/>
    <tableColumn id="9" xr3:uid="{6C8EF936-C6AD-42EC-BC53-485E0AF969E3}" name="Orthopedic Impairment" dataDxfId="200" dataCellStyle="Comma"/>
    <tableColumn id="10" xr3:uid="{BE21A3ED-0B01-460E-9C62-93ADA40B354A}" name="Other Health Impairment" dataDxfId="199" dataCellStyle="Comma"/>
    <tableColumn id="11" xr3:uid="{AECF51AE-14E6-48D2-A67B-154ED4F7B9B1}" name="Specific Learning Disability" dataDxfId="198" dataCellStyle="Comma"/>
    <tableColumn id="12" xr3:uid="{1581A493-AA44-49A4-9C16-EB88CD19B725}" name="Speech or Language Impairment" dataDxfId="197" dataCellStyle="Comma"/>
    <tableColumn id="13" xr3:uid="{296655DF-9A49-4169-A44A-3CCB560AD03A}" name="Traumatic Brain Injury" dataDxfId="196" dataCellStyle="Comma"/>
    <tableColumn id="14" xr3:uid="{0232D044-F161-47B1-8219-F2C5D9F40D7D}" name="Visual Impairment" dataDxfId="195" dataCellStyle="Comma"/>
    <tableColumn id="15" xr3:uid="{0FC743C7-9218-4BCD-A7C6-CA7B637E546E}" name="Calculated Total" dataDxfId="194" dataCellStyle="Comma"/>
  </tableColumns>
  <tableStyleInfo name="TableFormatOc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6E6EA205-2D03-4622-8C93-B1FD08D737D1}" name="Table32" displayName="Table32" ref="A121:O129" totalsRowShown="0" headerRowDxfId="193" dataDxfId="192" headerRowBorderDxfId="190" tableBorderDxfId="191" totalsRowBorderDxfId="189" headerRowCellStyle="Normal 2">
  <tableColumns count="15">
    <tableColumn id="1" xr3:uid="{B3570E39-B354-4D14-98E5-47D29C5BF954}" name="Environment" dataDxfId="188"/>
    <tableColumn id="2" xr3:uid="{F3DC7EBC-F5A9-4FE7-A38B-4965875B587D}" name="Autism" dataDxfId="187">
      <calculatedColumnFormula>B110/B$118</calculatedColumnFormula>
    </tableColumn>
    <tableColumn id="3" xr3:uid="{D6038FFE-1264-43A7-9F63-739FD567D519}" name="Deaf-Blindness" dataDxfId="186">
      <calculatedColumnFormula>C110/C$118</calculatedColumnFormula>
    </tableColumn>
    <tableColumn id="4" xr3:uid="{37695A53-AF34-46E1-A518-D2851744B04F}" name="Developmental Delay" dataDxfId="185">
      <calculatedColumnFormula>D110/D$118</calculatedColumnFormula>
    </tableColumn>
    <tableColumn id="5" xr3:uid="{5B45E7B7-ACDA-4F92-BB38-18CE4A60B4A2}" name="Emotional Disturbance" dataDxfId="184">
      <calculatedColumnFormula>E110/E$118</calculatedColumnFormula>
    </tableColumn>
    <tableColumn id="6" xr3:uid="{0DC1E079-714A-437E-B55E-7A97C763900D}" name="Hearing Impairment" dataDxfId="183">
      <calculatedColumnFormula>F110/F$118</calculatedColumnFormula>
    </tableColumn>
    <tableColumn id="7" xr3:uid="{55168DFB-E1D3-423E-857A-91CF5D3CF696}" name="Intellectual Disability" dataDxfId="182">
      <calculatedColumnFormula>G110/G$118</calculatedColumnFormula>
    </tableColumn>
    <tableColumn id="8" xr3:uid="{F7EA8140-BF5C-4333-B40D-F1FCA064E674}" name="Multiple Disabilities" dataDxfId="181">
      <calculatedColumnFormula>H110/H$118</calculatedColumnFormula>
    </tableColumn>
    <tableColumn id="9" xr3:uid="{1E62FD11-1491-44F8-8130-3E5030E58373}" name="Orthopedic Impairment" dataDxfId="180">
      <calculatedColumnFormula>I110/I$118</calculatedColumnFormula>
    </tableColumn>
    <tableColumn id="10" xr3:uid="{5292472F-1B79-449B-BFE7-3CD675B8950B}" name="Other Health Impairment" dataDxfId="179">
      <calculatedColumnFormula>J110/J$118</calculatedColumnFormula>
    </tableColumn>
    <tableColumn id="11" xr3:uid="{174E4721-0979-4F2C-8D4F-605C8D8C47BA}" name="Specific Learning Disability" dataDxfId="178">
      <calculatedColumnFormula>K110/K$118</calculatedColumnFormula>
    </tableColumn>
    <tableColumn id="12" xr3:uid="{3EE07374-B114-4CA0-AAE2-7FE16B0013CF}" name="Speech or Language Impairment" dataDxfId="177">
      <calculatedColumnFormula>L110/L$118</calculatedColumnFormula>
    </tableColumn>
    <tableColumn id="13" xr3:uid="{3D7FEC68-DCB7-4E4E-9DC5-C523D7A16A56}" name="Traumatic Brain Injury" dataDxfId="176">
      <calculatedColumnFormula>M110/M$118</calculatedColumnFormula>
    </tableColumn>
    <tableColumn id="14" xr3:uid="{864D4399-DD49-49AC-BD15-17561EC24CDE}" name="Visual Impairment" dataDxfId="175">
      <calculatedColumnFormula>N110/N$118</calculatedColumnFormula>
    </tableColumn>
    <tableColumn id="15" xr3:uid="{91A5A1AF-3593-4A02-B276-EE366C71020E}" name="Calculated Total" dataDxfId="174">
      <calculatedColumnFormula>O110/O$118</calculatedColumnFormula>
    </tableColumn>
  </tableColumns>
  <tableStyleInfo name="TableFormatOc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F1D724B6-4476-4ED7-8277-593E83D330ED}" name="Table24" displayName="Table24" ref="A20:S28" totalsRowShown="0" headerRowDxfId="173" dataDxfId="172" headerRowBorderDxfId="170" tableBorderDxfId="171" totalsRowBorderDxfId="169" headerRowCellStyle="Normal 6 3 2" dataCellStyle="Percent 2">
  <tableColumns count="19">
    <tableColumn id="1" xr3:uid="{5E65577C-A0D2-4E2A-B985-8215861D8E95}" name="Educational Environment" dataDxfId="168"/>
    <tableColumn id="2" xr3:uid="{C23FAAC9-34A7-4075-824E-BE9FF749EE3F}" name="5 (In Kindergarten)" dataDxfId="167" dataCellStyle="Percent 2">
      <calculatedColumnFormula>B9/B$17</calculatedColumnFormula>
    </tableColumn>
    <tableColumn id="3" xr3:uid="{8FF03E07-7D15-42C4-B21F-8F844478F12A}" name="6" dataDxfId="166" dataCellStyle="Percent 2">
      <calculatedColumnFormula>C9/C$17</calculatedColumnFormula>
    </tableColumn>
    <tableColumn id="4" xr3:uid="{986274E8-AB82-472B-9A49-91AB7A22E6E3}" name="7" dataDxfId="165" dataCellStyle="Percent 2">
      <calculatedColumnFormula>D9/D$17</calculatedColumnFormula>
    </tableColumn>
    <tableColumn id="5" xr3:uid="{F35D420F-2961-452B-8CC5-069B8983A103}" name="8" dataDxfId="164" dataCellStyle="Percent 2">
      <calculatedColumnFormula>E9/E$17</calculatedColumnFormula>
    </tableColumn>
    <tableColumn id="6" xr3:uid="{755DBDAA-BCCA-4A25-813F-9257218145DC}" name="9" dataDxfId="163" dataCellStyle="Percent 2">
      <calculatedColumnFormula>F9/F$17</calculatedColumnFormula>
    </tableColumn>
    <tableColumn id="7" xr3:uid="{01D52F3D-562E-41AC-B4D9-649A2E68B3CB}" name="10" dataDxfId="162" dataCellStyle="Percent 2">
      <calculatedColumnFormula>G9/G$17</calculatedColumnFormula>
    </tableColumn>
    <tableColumn id="8" xr3:uid="{F058A558-AB83-4CDD-9901-2124BBA64850}" name="11" dataDxfId="161" dataCellStyle="Percent 2">
      <calculatedColumnFormula>H9/H$17</calculatedColumnFormula>
    </tableColumn>
    <tableColumn id="9" xr3:uid="{611BF13D-47E5-4D7E-8577-4DC66FE565A1}" name="12" dataDxfId="160" dataCellStyle="Percent 2">
      <calculatedColumnFormula>I9/I$17</calculatedColumnFormula>
    </tableColumn>
    <tableColumn id="10" xr3:uid="{28567E26-AD00-43CB-AC31-9921349BD163}" name="13" dataDxfId="159" dataCellStyle="Percent 2">
      <calculatedColumnFormula>J9/J$17</calculatedColumnFormula>
    </tableColumn>
    <tableColumn id="11" xr3:uid="{697DD894-5AC4-4381-8D2F-3F15665CA358}" name="14" dataDxfId="158" dataCellStyle="Percent 2">
      <calculatedColumnFormula>K9/K$17</calculatedColumnFormula>
    </tableColumn>
    <tableColumn id="12" xr3:uid="{6B8BC7A3-F1E4-4B16-9CEC-DA9825345A20}" name="15" dataDxfId="157" dataCellStyle="Percent 2">
      <calculatedColumnFormula>L9/L$17</calculatedColumnFormula>
    </tableColumn>
    <tableColumn id="13" xr3:uid="{2F730B75-F1B4-48DF-99CD-F3CB31D91CA3}" name="16" dataDxfId="156" dataCellStyle="Percent 2">
      <calculatedColumnFormula>M9/M$17</calculatedColumnFormula>
    </tableColumn>
    <tableColumn id="14" xr3:uid="{217408DE-1D6F-47FA-9E45-7C6CEF985DA3}" name="17" dataDxfId="155" dataCellStyle="Percent 2">
      <calculatedColumnFormula>N9/N$17</calculatedColumnFormula>
    </tableColumn>
    <tableColumn id="15" xr3:uid="{B801263B-1E6E-4F1C-98DE-5C8D55370A0F}" name="18" dataDxfId="154" dataCellStyle="Percent 2">
      <calculatedColumnFormula>O9/O$17</calculatedColumnFormula>
    </tableColumn>
    <tableColumn id="16" xr3:uid="{E7E2D5B3-216B-4793-8F5C-AF6A3FC98703}" name="19" dataDxfId="153" dataCellStyle="Percent 2">
      <calculatedColumnFormula>P9/P$17</calculatedColumnFormula>
    </tableColumn>
    <tableColumn id="17" xr3:uid="{4AA563A8-6FA9-46F9-A17F-3619F4F45EAE}" name="20" dataDxfId="152" dataCellStyle="Percent 2">
      <calculatedColumnFormula>Q9/Q$17</calculatedColumnFormula>
    </tableColumn>
    <tableColumn id="18" xr3:uid="{C337A2C4-E081-4C82-9B93-BD449E65431C}" name="21" dataDxfId="151" dataCellStyle="Percent 2">
      <calculatedColumnFormula>R9/R$17</calculatedColumnFormula>
    </tableColumn>
    <tableColumn id="19" xr3:uid="{5C5F641F-4A0D-4CFE-9F22-C5812D89E7DF}" name="Calculated Total" dataDxfId="150">
      <calculatedColumnFormula>S9/S$17</calculatedColumnFormula>
    </tableColumn>
  </tableColumns>
  <tableStyleInfo name="TableFormatOc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3D7760F6-044D-4B8F-86BD-692E34F95829}" name="Table27" displayName="Table27" ref="A8:C22" totalsRowShown="0" headerRowDxfId="149" dataDxfId="148" headerRowBorderDxfId="146" tableBorderDxfId="147">
  <autoFilter ref="A8:C22" xr:uid="{3D7760F6-044D-4B8F-86BD-692E34F95829}">
    <filterColumn colId="0" hiddenButton="1"/>
    <filterColumn colId="1" hiddenButton="1"/>
    <filterColumn colId="2" hiddenButton="1"/>
  </autoFilter>
  <tableColumns count="3">
    <tableColumn id="1" xr3:uid="{D9DEDD5B-D73C-421E-B881-DFAD7CA60D23}" name="Disability Category " dataDxfId="145" dataCellStyle="Normal 6 3 2"/>
    <tableColumn id="2" xr3:uid="{6AFC1026-D922-4D42-99ED-63F96CD8C964}" name="Student_x000a_Count" dataDxfId="144" dataCellStyle="Comma 2"/>
    <tableColumn id="3" xr3:uid="{F0D26339-33DA-4587-ACA8-21DC85AA8022}" name="Percentage" dataDxfId="143" dataCellStyle="Percent 2">
      <calculatedColumnFormula>B9/B$22</calculatedColumnFormula>
    </tableColumn>
  </tableColumns>
  <tableStyleInfo name="TableFormatOc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EB535CD3-1AD6-47F3-A886-1EB82656D27A}" name="Table31" displayName="Table31" ref="A25:C33" totalsRowShown="0" headerRowDxfId="142" dataDxfId="141" tableBorderDxfId="140">
  <autoFilter ref="A25:C33" xr:uid="{EB535CD3-1AD6-47F3-A886-1EB82656D27A}">
    <filterColumn colId="0" hiddenButton="1"/>
    <filterColumn colId="1" hiddenButton="1"/>
    <filterColumn colId="2" hiddenButton="1"/>
  </autoFilter>
  <tableColumns count="3">
    <tableColumn id="1" xr3:uid="{3FC1A4FB-3A04-4EC2-9449-6A51929869CB}" name="Racial Ethnic" dataDxfId="139" dataCellStyle="Normal 6 3 2"/>
    <tableColumn id="2" xr3:uid="{B622C9C8-9473-4C6A-985B-6DA034549892}" name="Student_x000a_Count" dataDxfId="138" dataCellStyle="Comma 2"/>
    <tableColumn id="3" xr3:uid="{4D86130B-20BC-45A3-9B03-C32B7AEF0AD6}" name="Percentage" dataDxfId="137" dataCellStyle="Percent 2">
      <calculatedColumnFormula>B26/B$33</calculatedColumnFormula>
    </tableColumn>
  </tableColumns>
  <tableStyleInfo name="TableFormatOc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FB9AE049-3F6A-4973-B130-BEFAF80DEE86}" name="Table39" displayName="Table39" ref="A36:C46" totalsRowShown="0" headerRowDxfId="136" dataDxfId="135" headerRowBorderDxfId="133" tableBorderDxfId="134" totalsRowBorderDxfId="132" headerRowCellStyle="Normal 6 3 2">
  <autoFilter ref="A36:C46" xr:uid="{FB9AE049-3F6A-4973-B130-BEFAF80DEE86}">
    <filterColumn colId="0" hiddenButton="1"/>
    <filterColumn colId="1" hiddenButton="1"/>
    <filterColumn colId="2" hiddenButton="1"/>
  </autoFilter>
  <tableColumns count="3">
    <tableColumn id="1" xr3:uid="{67CF8752-5336-41CF-A941-8D9D622F2279}" name="Educational Environment" dataDxfId="131"/>
    <tableColumn id="2" xr3:uid="{24FF83C2-6320-4532-B31F-76F2983C9BFC}" name="Student_x000a_Count" dataDxfId="130" dataCellStyle="Comma"/>
    <tableColumn id="3" xr3:uid="{D2E49A18-45FE-4B36-916F-34C34B1BDA09}" name="Percentage" dataDxfId="129" dataCellStyle="Percent">
      <calculatedColumnFormula>B37/B$46</calculatedColumnFormula>
    </tableColumn>
  </tableColumns>
  <tableStyleInfo name="TableFormatOc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77C42C06-1C8A-4467-AB89-28D8B71B8F2D}" name="Table41" displayName="Table41" ref="A49:C53" totalsRowShown="0" headerRowDxfId="128" dataDxfId="127" headerRowBorderDxfId="125" tableBorderDxfId="126">
  <autoFilter ref="A49:C53" xr:uid="{77C42C06-1C8A-4467-AB89-28D8B71B8F2D}">
    <filterColumn colId="0" hiddenButton="1"/>
    <filterColumn colId="1" hiddenButton="1"/>
    <filterColumn colId="2" hiddenButton="1"/>
  </autoFilter>
  <tableColumns count="3">
    <tableColumn id="1" xr3:uid="{F9C6BE01-6405-4D3C-AC9E-815BD0EB11A8}" name="Age" dataDxfId="124"/>
    <tableColumn id="3" xr3:uid="{861A4123-A5F0-4203-94B2-F31821CA81AC}" name="Student_x000a_Count" dataDxfId="123" dataCellStyle="Comma"/>
    <tableColumn id="4" xr3:uid="{97033599-C5DD-4C3A-92EA-8262106C2E0D}" name="Percentage" dataDxfId="122" dataCellStyle="Percent">
      <calculatedColumnFormula>B50/B$53</calculatedColumnFormula>
    </tableColumn>
  </tableColumns>
  <tableStyleInfo name="TableStyleMedium2"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F9BB1949-5433-48B8-9D8B-EB67528262A4}" name="Table42" displayName="Table42" ref="A56:C59" totalsRowShown="0" headerRowDxfId="121" dataDxfId="120" tableBorderDxfId="119">
  <autoFilter ref="A56:C59" xr:uid="{F9BB1949-5433-48B8-9D8B-EB67528262A4}">
    <filterColumn colId="0" hiddenButton="1"/>
    <filterColumn colId="1" hiddenButton="1"/>
    <filterColumn colId="2" hiddenButton="1"/>
  </autoFilter>
  <tableColumns count="3">
    <tableColumn id="1" xr3:uid="{74160841-812E-44D7-ACE0-B232C58849A9}" name="Sex" dataDxfId="118"/>
    <tableColumn id="3" xr3:uid="{4A773305-0599-473B-99F7-D5C5AC89487B}" name="Student _x000a_Count" dataDxfId="117"/>
    <tableColumn id="4" xr3:uid="{49DDD1D7-D7F0-4D31-8CEA-D8A20ADAC16D}" name="Percentage" dataDxfId="116">
      <calculatedColumnFormula>B57/B$59</calculatedColumnFormula>
    </tableColumn>
  </tableColumns>
  <tableStyleInfo name="TableFormatOct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B12CC2C4-FDD5-45B8-8E1B-028F1BAA968B}" name="Table19" displayName="Table19" ref="A8:E21" totalsRowShown="0" headerRowDxfId="115" dataDxfId="114" tableBorderDxfId="113" headerRowCellStyle="Normal 6 3 2" dataCellStyle="Percent 2">
  <autoFilter ref="A8:E21" xr:uid="{B12CC2C4-FDD5-45B8-8E1B-028F1BAA968B}">
    <filterColumn colId="0" hiddenButton="1"/>
    <filterColumn colId="1" hiddenButton="1"/>
    <filterColumn colId="2" hiddenButton="1"/>
    <filterColumn colId="3" hiddenButton="1"/>
    <filterColumn colId="4" hiddenButton="1"/>
  </autoFilter>
  <tableColumns count="5">
    <tableColumn id="1" xr3:uid="{70389477-A84C-4C18-BF76-77C93E6D33D0}" name="Disability Category" dataDxfId="112" dataCellStyle="Normal 2"/>
    <tableColumn id="2" xr3:uid="{63786D7D-A675-46DA-BF19-AFB07DDF41E7}" name="3" dataDxfId="111" dataCellStyle="Percent 2"/>
    <tableColumn id="3" xr3:uid="{FB24AAF3-3FB1-43C1-8DEC-2EFEE7A61DC0}" name="4" dataDxfId="110" dataCellStyle="Percent 2"/>
    <tableColumn id="4" xr3:uid="{6B70964B-4B58-44DD-83FE-4E71C7C195A2}" name="5 in Preschool" dataDxfId="109" dataCellStyle="Percent 2"/>
    <tableColumn id="5" xr3:uid="{C7D6CBA1-8169-4A0A-997A-9E42E3444446}" name="Calculated Total" dataDxfId="108" dataCellStyle="Percent 2"/>
  </tableColumns>
  <tableStyleInfo name="TableFormatOct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783B7F70-4896-4875-BD90-73BB47492069}" name="Table20" displayName="Table20" ref="A25:E38" totalsRowShown="0" headerRowDxfId="107" dataDxfId="106" tableBorderDxfId="105" headerRowCellStyle="Normal 6 3 2" dataCellStyle="Percent 2">
  <tableColumns count="5">
    <tableColumn id="1" xr3:uid="{D9B799B8-320D-4448-91C9-8C4C79E06FE9}" name="Disability Category" dataDxfId="104" dataCellStyle="Normal 2"/>
    <tableColumn id="2" xr3:uid="{DEB6111F-DAAF-429D-9F85-51B7E0414E59}" name="3" dataDxfId="103" dataCellStyle="Percent 2">
      <calculatedColumnFormula>B9/$E$22</calculatedColumnFormula>
    </tableColumn>
    <tableColumn id="3" xr3:uid="{909C059D-729B-4445-A1B4-B1CAE5ACAA01}" name="4" dataDxfId="102" dataCellStyle="Percent 2">
      <calculatedColumnFormula>C9/$E$22</calculatedColumnFormula>
    </tableColumn>
    <tableColumn id="4" xr3:uid="{0756701E-017F-4070-93BE-109C00E50421}" name="5 In Preschool" dataDxfId="101" dataCellStyle="Percent 2">
      <calculatedColumnFormula>D9/$E$22</calculatedColumnFormula>
    </tableColumn>
    <tableColumn id="5" xr3:uid="{FFEB8427-F914-4A24-8A98-5314CA5D980D}" name="Calculated Total" dataDxfId="100" dataCellStyle="Percent 2">
      <calculatedColumnFormula>E9/$E$22</calculatedColumnFormula>
    </tableColumn>
  </tableColumns>
  <tableStyleInfo name="TableFormatOc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F0F89050-C5FC-492D-9B40-6F2D27752D28}" name="Table15" displayName="Table15" ref="A38:C40" totalsRowShown="0" headerRowDxfId="437" dataDxfId="436" headerRowBorderDxfId="434" tableBorderDxfId="435" totalsRowBorderDxfId="433">
  <tableColumns count="3">
    <tableColumn id="1" xr3:uid="{07DBA255-7DF6-4E42-99C1-43DD34E46760}" name="English Learner Status" dataDxfId="432"/>
    <tableColumn id="2" xr3:uid="{0658DFD2-7483-4E40-9A3F-687BD583E88D}" name="Student_x000a_Count" dataDxfId="431"/>
    <tableColumn id="3" xr3:uid="{BB5A8A6F-2E67-4B35-9839-E10EE4FBDE3B}" name="Percentage" dataDxfId="430"/>
  </tableColumns>
  <tableStyleInfo name="TableFormatOct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9F5BD78C-2EA8-445D-9E0D-A267DB97E243}" name="Table13" displayName="Table13" ref="A42:I55" totalsRowShown="0" headerRowDxfId="99" dataDxfId="98" tableBorderDxfId="97" headerRowCellStyle="Normal 6 3 2">
  <autoFilter ref="A42:I55" xr:uid="{9F5BD78C-2EA8-445D-9E0D-A267DB97E243}">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98D780D7-33F3-4B20-8400-BE1481AB2E2E}" name="Disability Category" dataDxfId="96" dataCellStyle="Normal 2"/>
    <tableColumn id="2" xr3:uid="{54E27B09-EBEB-4CF3-8782-E67DBE3F2AA2}" name="American Indian or Alaska Native" dataDxfId="95" dataCellStyle="Percent 2"/>
    <tableColumn id="3" xr3:uid="{1C3DF1AB-8308-4D4A-A6CE-5285CA8F3F6C}" name="Asian" dataDxfId="94" dataCellStyle="Percent 2"/>
    <tableColumn id="4" xr3:uid="{4639D38B-4294-40A4-9BF8-9F9F68A69130}" name="Black or African American" dataDxfId="93" dataCellStyle="Normal 6 3 2"/>
    <tableColumn id="5" xr3:uid="{6921BF76-CCE1-47AA-822A-7AF5414B36E5}" name="Hispanic/_x000a_Latino" dataDxfId="92" dataCellStyle="Percent 2"/>
    <tableColumn id="6" xr3:uid="{D6F0FE8A-6FC6-43BE-BF37-CCE98DC37A99}" name="Native Hawaiian or Other Pacific Islander" dataDxfId="91"/>
    <tableColumn id="8" xr3:uid="{546CBB85-56ED-49B7-9556-E6E159D52900}" name="Two or more races" dataDxfId="90" dataCellStyle="Percent 2"/>
    <tableColumn id="7" xr3:uid="{132EC64E-389A-4A57-9DC0-2EF16FD552E5}" name="White" dataDxfId="89" dataCellStyle="Normal 6 3 2"/>
    <tableColumn id="9" xr3:uid="{5CCD6D0D-4F07-4140-A619-E1673874E3EB}" name="Calculated Total" dataDxfId="88" dataCellStyle="Percent 2"/>
  </tableColumns>
  <tableStyleInfo name="TableFormatOct1"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62A739FE-F3B2-41A5-82F0-EA324FA64939}" name="Table21" displayName="Table21" ref="A59:I72" totalsRowShown="0" headerRowDxfId="87" dataDxfId="86" headerRowBorderDxfId="84" tableBorderDxfId="85" totalsRowBorderDxfId="83" headerRowCellStyle="Normal 6 3 2" dataCellStyle="Percent 2">
  <autoFilter ref="A59:I72" xr:uid="{62A739FE-F3B2-41A5-82F0-EA324FA64939}">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D6FA206D-F656-42D2-ADF7-53E18CF27D73}" name="Disability Category" dataDxfId="82" dataCellStyle="Normal 2"/>
    <tableColumn id="2" xr3:uid="{54F63C8C-7E2B-4B17-96B5-90517E8457FB}" name="American Indian or Alaska Native" dataDxfId="81" dataCellStyle="Percent 2">
      <calculatedColumnFormula>B43/$I43</calculatedColumnFormula>
    </tableColumn>
    <tableColumn id="3" xr3:uid="{A0EE84A7-2EF0-4053-9B8D-850604849174}" name="Asian" dataDxfId="80" dataCellStyle="Percent 2">
      <calculatedColumnFormula>C43/$I43</calculatedColumnFormula>
    </tableColumn>
    <tableColumn id="4" xr3:uid="{A9EF59D0-50F3-4932-B519-2F7FAF74A78C}" name="Black or African American" dataDxfId="79" dataCellStyle="Percent 2">
      <calculatedColumnFormula>D43/$I43</calculatedColumnFormula>
    </tableColumn>
    <tableColumn id="5" xr3:uid="{A395F64C-7296-43FF-85BE-B03E1C0AC2E1}" name="Hispanic/_x000a_Latino" dataDxfId="78" dataCellStyle="Percent 2">
      <calculatedColumnFormula>E43/$I43</calculatedColumnFormula>
    </tableColumn>
    <tableColumn id="6" xr3:uid="{E9AE7E9E-282A-4983-8974-FD5C8453BAFF}" name="Native Hawaiian or Other Pacific Islander" dataDxfId="77" dataCellStyle="Percent 2">
      <calculatedColumnFormula>F43/$I43</calculatedColumnFormula>
    </tableColumn>
    <tableColumn id="8" xr3:uid="{C4E5DAED-4DA0-4D48-929C-3F83CF687CD2}" name="Two or more races" dataDxfId="76" dataCellStyle="Percent 2">
      <calculatedColumnFormula>G43/$I43</calculatedColumnFormula>
    </tableColumn>
    <tableColumn id="7" xr3:uid="{4CCDF26C-E7B6-4842-AA2D-A3AF2B760652}" name="White" dataDxfId="75" dataCellStyle="Percent 2">
      <calculatedColumnFormula>H43/$I43</calculatedColumnFormula>
    </tableColumn>
    <tableColumn id="9" xr3:uid="{289D52D5-0BA8-4455-9CA1-7B21068DBC5D}" name="Calculated Total" dataDxfId="74" dataCellStyle="Percent 2">
      <calculatedColumnFormula>I43/I$56</calculatedColumnFormula>
    </tableColumn>
  </tableColumns>
  <tableStyleInfo name="TableFormatOct1"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1D8B6F0A-7224-41EE-9D93-17E496F54295}" name="Table33" displayName="Table33" ref="A9:E18" totalsRowShown="0" headerRowDxfId="73" dataDxfId="72">
  <autoFilter ref="A9:E18" xr:uid="{1D8B6F0A-7224-41EE-9D93-17E496F54295}">
    <filterColumn colId="0" hiddenButton="1"/>
    <filterColumn colId="1" hiddenButton="1"/>
    <filterColumn colId="2" hiddenButton="1"/>
    <filterColumn colId="3" hiddenButton="1"/>
    <filterColumn colId="4" hiddenButton="1"/>
  </autoFilter>
  <tableColumns count="5">
    <tableColumn id="1" xr3:uid="{CC1CF1BD-F7AE-4E13-911F-99181CCA6CA0}" name="Educational Environment" dataDxfId="71"/>
    <tableColumn id="2" xr3:uid="{B37D31AF-C8A3-42BD-A421-F2ED5DEE48C2}" name="3" dataDxfId="70"/>
    <tableColumn id="3" xr3:uid="{BBF57BF2-E68F-4E1D-900D-D0002C37FCC5}" name="4" dataDxfId="69"/>
    <tableColumn id="4" xr3:uid="{62E68FD2-D852-4321-9A96-290FC477710D}" name="5 in Preschool" dataDxfId="68"/>
    <tableColumn id="5" xr3:uid="{D879F8B3-84DF-4C6E-B494-6450E999D974}" name="Calculated Total" dataDxfId="67"/>
  </tableColumns>
  <tableStyleInfo name="TableFormatOct1"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808AFAA5-835A-4C4C-A4C8-3A5F3FE01F4C}" name="Table34" displayName="Table34" ref="A22:E31" totalsRowShown="0" headerRowDxfId="66" dataDxfId="65">
  <autoFilter ref="A22:E31" xr:uid="{808AFAA5-835A-4C4C-A4C8-3A5F3FE01F4C}">
    <filterColumn colId="0" hiddenButton="1"/>
    <filterColumn colId="1" hiddenButton="1"/>
    <filterColumn colId="2" hiddenButton="1"/>
    <filterColumn colId="3" hiddenButton="1"/>
    <filterColumn colId="4" hiddenButton="1"/>
  </autoFilter>
  <tableColumns count="5">
    <tableColumn id="1" xr3:uid="{3002EB1B-E4F4-4231-83A9-A8EE8391ADF7}" name="Educational Environment" dataDxfId="64"/>
    <tableColumn id="2" xr3:uid="{82BAA799-566E-45B8-8811-88AFCFDB1A04}" name="3" dataDxfId="63">
      <calculatedColumnFormula>B10/B$19</calculatedColumnFormula>
    </tableColumn>
    <tableColumn id="3" xr3:uid="{6470E5A5-94BA-4DFB-87BC-300B3D314414}" name="4" dataDxfId="62">
      <calculatedColumnFormula>C10/C$19</calculatedColumnFormula>
    </tableColumn>
    <tableColumn id="4" xr3:uid="{9BCF7F28-1FC1-4FBB-A1F4-332986C2CF54}" name="5 in Preschool" dataDxfId="61">
      <calculatedColumnFormula>D10/D$19</calculatedColumnFormula>
    </tableColumn>
    <tableColumn id="5" xr3:uid="{970FA327-FF76-4C91-AD6C-1EC5C858B398}" name="Calculated Total" dataDxfId="60">
      <calculatedColumnFormula>E10/E$19</calculatedColumnFormula>
    </tableColumn>
  </tableColumns>
  <tableStyleInfo name="TableFormatOct1"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22073EE0-6D68-4602-A5F3-FFEAD54FE721}" name="Table36" displayName="Table36" ref="A48:I57" totalsRowShown="0" headerRowDxfId="59" dataDxfId="58" tableBorderDxfId="57" headerRowCellStyle="Normal 6 3 2">
  <autoFilter ref="A48:I57" xr:uid="{22073EE0-6D68-4602-A5F3-FFEAD54FE721}">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E665C33C-2DE4-4F73-BF4C-E162E7E67E42}" name="Educational Environment" dataDxfId="56"/>
    <tableColumn id="2" xr3:uid="{870DF297-CEA6-456F-89C2-079EE421E6F5}" name="American Indian or Alaska Native" dataDxfId="55">
      <calculatedColumnFormula>B36/B$45</calculatedColumnFormula>
    </tableColumn>
    <tableColumn id="3" xr3:uid="{1DA76AAB-8275-42E3-86CC-443CD4EB7767}" name="Asian" dataDxfId="54">
      <calculatedColumnFormula>C36/C$45</calculatedColumnFormula>
    </tableColumn>
    <tableColumn id="4" xr3:uid="{5700567A-ECBA-4F27-9866-1E2793CA8B25}" name="Black or African American" dataDxfId="53">
      <calculatedColumnFormula>D36/D$45</calculatedColumnFormula>
    </tableColumn>
    <tableColumn id="5" xr3:uid="{2BB09BDE-E7B0-4FFE-ADFE-4D527A993857}" name="Hispanic/_x000a_Latino" dataDxfId="52">
      <calculatedColumnFormula>E36/E$45</calculatedColumnFormula>
    </tableColumn>
    <tableColumn id="6" xr3:uid="{B0BB93B0-BFBF-45B2-902E-FA26510631D0}" name="Native Hawaiian or Other Pacific Islander" dataDxfId="51">
      <calculatedColumnFormula>F36/F$45</calculatedColumnFormula>
    </tableColumn>
    <tableColumn id="7" xr3:uid="{7B2A26E9-D8F2-46D9-8B2D-5616C6380712}" name="Two or more races" dataDxfId="50">
      <calculatedColumnFormula>G36/G$45</calculatedColumnFormula>
    </tableColumn>
    <tableColumn id="8" xr3:uid="{92FFB0D7-92A3-4846-9951-C5835CDD59C6}" name="White" dataDxfId="49">
      <calculatedColumnFormula>H36/H$45</calculatedColumnFormula>
    </tableColumn>
    <tableColumn id="12" xr3:uid="{933FEBD4-FA08-4C4B-90F0-E43E6B2FF6A7}" name="Calculated Total" dataDxfId="48">
      <calculatedColumnFormula>I36/I$45</calculatedColumnFormula>
    </tableColumn>
  </tableColumns>
  <tableStyleInfo name="TableFormatOct1"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F1A567C4-A602-4B37-AFA1-14C93E873DF3}" name="Table37" displayName="Table37" ref="A61:D70" totalsRowShown="0" headerRowDxfId="47" dataDxfId="46" tableBorderDxfId="45">
  <autoFilter ref="A61:D70" xr:uid="{F1A567C4-A602-4B37-AFA1-14C93E873DF3}">
    <filterColumn colId="0" hiddenButton="1"/>
    <filterColumn colId="1" hiddenButton="1"/>
    <filterColumn colId="2" hiddenButton="1"/>
    <filterColumn colId="3" hiddenButton="1"/>
  </autoFilter>
  <tableColumns count="4">
    <tableColumn id="1" xr3:uid="{14B0F406-8D7F-404B-BF94-1E53F818F8C2}" name="Educational Environment" dataDxfId="44"/>
    <tableColumn id="2" xr3:uid="{64224D48-ED74-4DDE-BF20-325EFBDCF348}" name="Male" dataDxfId="43" dataCellStyle="Normal 6 3 2"/>
    <tableColumn id="3" xr3:uid="{035EE934-54EF-41A2-B7C9-28CF5EE7FFE2}" name="Female" dataDxfId="42" dataCellStyle="Normal 6 3 2"/>
    <tableColumn id="4" xr3:uid="{BCC24B02-C7C1-4F94-95A8-0B549E2711F7}" name="Calculated _x000a_Total" dataDxfId="41" dataCellStyle="Normal 6 3 2"/>
  </tableColumns>
  <tableStyleInfo name="TableFormatOct1"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58BE5954-971D-430C-9551-1604FE938456}" name="Table38" displayName="Table38" ref="A74:D83" totalsRowShown="0" headerRowDxfId="40" dataDxfId="39" tableBorderDxfId="38" headerRowCellStyle="Normal 6 3 2">
  <autoFilter ref="A74:D83" xr:uid="{58BE5954-971D-430C-9551-1604FE938456}">
    <filterColumn colId="0" hiddenButton="1"/>
    <filterColumn colId="1" hiddenButton="1"/>
    <filterColumn colId="2" hiddenButton="1"/>
    <filterColumn colId="3" hiddenButton="1"/>
  </autoFilter>
  <tableColumns count="4">
    <tableColumn id="1" xr3:uid="{AEE76E32-922E-466E-9965-4450ED003D97}" name="Educational Environment" dataDxfId="37"/>
    <tableColumn id="2" xr3:uid="{B5DDC51D-DCD8-46AC-931D-FA74C3674BA9}" name="Male" dataDxfId="36" dataCellStyle="Normal 6 3 2">
      <calculatedColumnFormula>B62/B$71</calculatedColumnFormula>
    </tableColumn>
    <tableColumn id="3" xr3:uid="{F7B2AAA6-652A-46ED-995E-69C7161B5E54}" name="Female" dataDxfId="35" dataCellStyle="Normal 6 3 2">
      <calculatedColumnFormula>C62/C$71</calculatedColumnFormula>
    </tableColumn>
    <tableColumn id="4" xr3:uid="{2324107B-A244-49C1-9288-23FBF403AC5B}" name="Calculated _x000a_Total" dataDxfId="34" dataCellStyle="Normal 6 3 2">
      <calculatedColumnFormula>D62/D$71</calculatedColumnFormula>
    </tableColumn>
  </tableColumns>
  <tableStyleInfo name="TableFormatOct1"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5081247E-1561-4AA6-8EC9-F48B668D05FA}" name="Table12" displayName="Table12" ref="A87:O97" totalsRowShown="0" headerRowDxfId="33" dataDxfId="32" headerRowCellStyle="Normal 2">
  <autoFilter ref="A87:O97" xr:uid="{5081247E-1561-4AA6-8EC9-F48B668D05FA}">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autoFilter>
  <tableColumns count="15">
    <tableColumn id="1" xr3:uid="{EFD4E236-8B51-40EF-8DB6-77BF64A704FA}" name="Educational Environment" dataDxfId="31"/>
    <tableColumn id="12" xr3:uid="{5DFC8893-CB51-4536-A440-E21155B76BE0}" name="Autism" dataDxfId="30"/>
    <tableColumn id="10" xr3:uid="{46170A14-2C70-4465-B56A-F9374FEA68EF}" name="Deaf-Blindness" dataDxfId="29"/>
    <tableColumn id="14" xr3:uid="{037210A9-AE5C-4A5C-BB25-0ADC957D131C}" name="Developmental Delay" dataDxfId="28"/>
    <tableColumn id="6" xr3:uid="{D4DC89D7-D6D5-47C9-A685-3475A0A2DF46}" name="Emotional Disturbance" dataDxfId="27"/>
    <tableColumn id="3" xr3:uid="{4B8541A5-FA08-4D92-B9E6-82490E74931D}" name="Hearing Impairment" dataDxfId="26"/>
    <tableColumn id="2" xr3:uid="{00DB4B9A-0CA2-4813-A0EF-BACD70EC3F3E}" name="Intellectual Disability" dataDxfId="25"/>
    <tableColumn id="11" xr3:uid="{0D07BCF4-EBB8-4EE2-B6CF-506206BD38E2}" name="Multiple Disabilities" dataDxfId="24"/>
    <tableColumn id="7" xr3:uid="{61A2F487-378B-45C5-99CC-AF8215C99F57}" name="Orthopedic Impairment" dataDxfId="23"/>
    <tableColumn id="8" xr3:uid="{F5B71F36-D2C5-4843-B9E6-621B4A4DF869}" name="Other Health Impairment" dataDxfId="22"/>
    <tableColumn id="9" xr3:uid="{EEFBF132-808D-4878-A5CC-34EC87A0C90F}" name="Specific Learning Disability" dataDxfId="21"/>
    <tableColumn id="4" xr3:uid="{A04CA301-8A3A-4A7E-A697-1F8E8FC68174}" name="Speech or Language Impairment" dataDxfId="20"/>
    <tableColumn id="13" xr3:uid="{E9A44AA2-DF53-4283-B60B-217C0DC6EC50}" name="Traumatic Brain Injury" dataDxfId="19"/>
    <tableColumn id="5" xr3:uid="{2A7115DB-2319-4805-89C2-07CD58EB3053}" name="Visual Impairment" dataDxfId="18"/>
    <tableColumn id="15" xr3:uid="{1B2AE1B5-69C6-4015-A5CE-A33755AE0494}" name="Calculated Total" dataDxfId="17"/>
  </tableColumns>
  <tableStyleInfo name="TableFormatOct1"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94E4FD30-8305-4249-966B-A6EA74A5ABB2}" name="Table22" displayName="Table22" ref="A100:O110" totalsRowShown="0" headerRowDxfId="16" dataDxfId="15" headerRowCellStyle="Normal 2">
  <autoFilter ref="A100:O110" xr:uid="{94E4FD30-8305-4249-966B-A6EA74A5ABB2}">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autoFilter>
  <tableColumns count="15">
    <tableColumn id="1" xr3:uid="{DED91E38-964A-4F06-B65F-863EBD2F74AF}" name="Educational Environment" dataDxfId="14"/>
    <tableColumn id="12" xr3:uid="{C3D38DC7-660E-4DE3-9E7C-6A8E43AEFB21}" name="Autism" dataDxfId="13">
      <calculatedColumnFormula>B88/B$97</calculatedColumnFormula>
    </tableColumn>
    <tableColumn id="10" xr3:uid="{AA277B4A-1652-47C9-9B9F-83708FB36769}" name="Deaf-Blindness" dataDxfId="12"/>
    <tableColumn id="14" xr3:uid="{DBAA2D19-C07A-4385-ABC6-14FF6FC61651}" name="Developmental Delay" dataDxfId="11">
      <calculatedColumnFormula>D88/D$97</calculatedColumnFormula>
    </tableColumn>
    <tableColumn id="6" xr3:uid="{061611F4-4206-4716-83BD-A50F7B6A5DDD}" name="Emotional Disturbance" dataDxfId="10"/>
    <tableColumn id="2" xr3:uid="{5135E6DC-E27F-4CD5-AAB4-3BAA668E0D46}" name="Hearing Impairment" dataDxfId="9">
      <calculatedColumnFormula>F88/F$97</calculatedColumnFormula>
    </tableColumn>
    <tableColumn id="3" xr3:uid="{FD196EAF-9E2A-45CC-87A8-54E34994B0D2}" name="Intellectual Disability" dataDxfId="8"/>
    <tableColumn id="11" xr3:uid="{63282728-5015-4F74-8245-5A83904474A9}" name="Multiple Disabilities" dataDxfId="7"/>
    <tableColumn id="7" xr3:uid="{B344A0D5-6294-46C7-B896-F5FD83F363D8}" name="Orthopedic Impairment" dataDxfId="6"/>
    <tableColumn id="8" xr3:uid="{AFE9E691-EB7E-496F-B5B8-987EFC2F1943}" name="Other Health Impairment" dataDxfId="5"/>
    <tableColumn id="9" xr3:uid="{E46835E4-DB35-4DE0-8262-E2B44D385E23}" name="Specific Learning Disability" dataDxfId="4"/>
    <tableColumn id="4" xr3:uid="{2C23A381-EBA1-4FF7-ABED-AF60F2C8427C}" name="Speech or Language Impairment" dataDxfId="3">
      <calculatedColumnFormula>L88/L$97</calculatedColumnFormula>
    </tableColumn>
    <tableColumn id="13" xr3:uid="{99AE44EB-E2BE-4094-B221-46DD1AD9DED7}" name="Traumatic Brain Injury" dataDxfId="2"/>
    <tableColumn id="5" xr3:uid="{08D0B02A-0E00-4060-A94E-6013D698A42E}" name="Visual Impairment" dataDxfId="1">
      <calculatedColumnFormula>N88/N$97</calculatedColumnFormula>
    </tableColumn>
    <tableColumn id="15" xr3:uid="{70ACE63D-9947-453F-84DD-EDBAB4AC94D5}" name="Calculated Total" dataDxfId="0">
      <calculatedColumnFormula>O88/O$97</calculatedColumnFormula>
    </tableColumn>
  </tableColumns>
  <tableStyleInfo name="TableFormatOc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F7AD4E41-2302-4563-B088-FC2E30CC72E3}" name="Table16" displayName="Table16" ref="A44:C52" totalsRowShown="0" headerRowDxfId="429" dataDxfId="428" headerRowBorderDxfId="426" tableBorderDxfId="427" totalsRowBorderDxfId="425">
  <autoFilter ref="A44:C52" xr:uid="{F7AD4E41-2302-4563-B088-FC2E30CC72E3}">
    <filterColumn colId="0" hiddenButton="1"/>
    <filterColumn colId="1" hiddenButton="1"/>
    <filterColumn colId="2" hiddenButton="1"/>
  </autoFilter>
  <tableColumns count="3">
    <tableColumn id="1" xr3:uid="{D80DA5CF-F344-4D96-A08C-64AFE529AE12}" name="Education Environment" dataDxfId="424"/>
    <tableColumn id="2" xr3:uid="{00D712C6-ACD0-4394-9A9B-850FE7B7D779}" name="Student_x000a_Count" dataDxfId="423" dataCellStyle="Normal 2"/>
    <tableColumn id="3" xr3:uid="{C502B464-11CF-4252-AC0B-4A968F0E6623}" name="Percentage" dataDxfId="422" dataCellStyle="Percent 2">
      <calculatedColumnFormula>B45/$B$53</calculatedColumnFormula>
    </tableColumn>
  </tableColumns>
  <tableStyleInfo name="TableFormatOc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853B1BC-1CE1-4143-B7A9-902BD85C4E5F}" name="Table17" displayName="Table17" ref="A56:C73" totalsRowShown="0" headerRowDxfId="421" dataDxfId="420" headerRowBorderDxfId="418" tableBorderDxfId="419" totalsRowBorderDxfId="417">
  <autoFilter ref="A56:C73" xr:uid="{0853B1BC-1CE1-4143-B7A9-902BD85C4E5F}">
    <filterColumn colId="0" hiddenButton="1"/>
    <filterColumn colId="1" hiddenButton="1"/>
    <filterColumn colId="2" hiddenButton="1"/>
  </autoFilter>
  <tableColumns count="3">
    <tableColumn id="1" xr3:uid="{A4379E88-7054-498F-A9D2-008255196C84}" name="Age" dataDxfId="416" dataCellStyle="Normal 6 3 2"/>
    <tableColumn id="2" xr3:uid="{F60CB464-B587-4FF4-9091-29C342CD3723}" name="Student_x000a_Count" dataDxfId="415" dataCellStyle="Normal 2"/>
    <tableColumn id="3" xr3:uid="{1C637AE6-AC80-445B-B61F-313E2BDE94C2}" name="Percentage" dataDxfId="414" dataCellStyle="Percent 2">
      <calculatedColumnFormula>B57/$B$74</calculatedColumnFormula>
    </tableColumn>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C014B6D6-D0F0-4603-B470-A4464157E143}" name="Table18" displayName="Table18" ref="A77:C79" totalsRowShown="0" headerRowDxfId="413" dataDxfId="412" headerRowBorderDxfId="410" tableBorderDxfId="411" totalsRowBorderDxfId="409">
  <autoFilter ref="A77:C79" xr:uid="{C014B6D6-D0F0-4603-B470-A4464157E143}">
    <filterColumn colId="0" hiddenButton="1"/>
    <filterColumn colId="1" hiddenButton="1"/>
    <filterColumn colId="2" hiddenButton="1"/>
  </autoFilter>
  <tableColumns count="3">
    <tableColumn id="1" xr3:uid="{F594B541-31D1-4D24-A7AC-AB57B63270AA}" name="Sex" dataDxfId="408" dataCellStyle="Normal 6 3 2"/>
    <tableColumn id="2" xr3:uid="{3292EDF6-54E5-4627-9BD7-E2D584FD6397}" name="Student_x000a_Count" dataDxfId="407"/>
    <tableColumn id="3" xr3:uid="{F77408AA-94C2-4A3F-9655-094E6F98C11C}" name="Percentage" dataDxfId="406" dataCellStyle="Percent 2"/>
  </tableColumns>
  <tableStyleInfo name="TableFormatOc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4AE25EEB-8C21-4135-BD19-8E237D890694}" name="Table3" displayName="Table3" ref="A4:S18" totalsRowShown="0" headerRowDxfId="405" dataDxfId="404" headerRowBorderDxfId="402" tableBorderDxfId="403" totalsRowBorderDxfId="401" headerRowCellStyle="Normal 6 3 2" dataCellStyle="Percent 2">
  <tableColumns count="19">
    <tableColumn id="1" xr3:uid="{6D47725F-2960-4818-925E-586068E2C563}" name="Disability Category" dataDxfId="400" dataCellStyle="Normal 2"/>
    <tableColumn id="2" xr3:uid="{BE82D98A-65A4-4C4A-BD74-EA984165927E}" name="5 (In Kindergarten)" dataDxfId="399" dataCellStyle="Percent 2"/>
    <tableColumn id="3" xr3:uid="{333EA522-D14C-4B38-9795-27D941B86CD4}" name="6" dataDxfId="398" dataCellStyle="Percent 2"/>
    <tableColumn id="4" xr3:uid="{ABB49E37-984E-48E1-A93A-BAE3541835B8}" name="7" dataDxfId="397" dataCellStyle="Percent 2"/>
    <tableColumn id="5" xr3:uid="{617E5786-E3DE-4E86-8A68-222761136A68}" name="8" dataDxfId="396" dataCellStyle="Percent 2"/>
    <tableColumn id="6" xr3:uid="{ADA73E15-D049-4FF8-A2AC-8B03D95265B1}" name="9" dataDxfId="395" dataCellStyle="Percent 2"/>
    <tableColumn id="7" xr3:uid="{77177668-44A0-48C3-9EA4-51609C3BEFEF}" name="10" dataDxfId="394" dataCellStyle="Percent 2"/>
    <tableColumn id="8" xr3:uid="{D1080487-AA4B-4408-B0A9-99EF7209C992}" name="11" dataDxfId="393" dataCellStyle="Percent 2"/>
    <tableColumn id="9" xr3:uid="{8E0CD4C5-2AA5-4FC6-8AF1-8D2BB5B2B087}" name="12" dataDxfId="392" dataCellStyle="Percent 2"/>
    <tableColumn id="10" xr3:uid="{A2C4EB98-A4A0-4B63-8D19-446B8AF1DE68}" name="13" dataDxfId="391" dataCellStyle="Percent 2"/>
    <tableColumn id="11" xr3:uid="{ED694976-09A4-4964-BB06-1171CFA5C7CC}" name="14" dataDxfId="390" dataCellStyle="Percent 2"/>
    <tableColumn id="12" xr3:uid="{31701DCF-3F4C-4F54-8596-1A8A0319ECAA}" name="15" dataDxfId="389" dataCellStyle="Percent 2"/>
    <tableColumn id="13" xr3:uid="{44B1885E-27C1-40D4-9876-68EDE416451B}" name="16" dataDxfId="388" dataCellStyle="Percent 2"/>
    <tableColumn id="14" xr3:uid="{9BA483D4-2562-49FC-807A-AE377F4DB36F}" name="17" dataDxfId="387" dataCellStyle="Percent 2"/>
    <tableColumn id="15" xr3:uid="{5646725F-E485-4DE2-9BD0-6940338F62B2}" name="18" dataDxfId="386" dataCellStyle="Percent 2"/>
    <tableColumn id="16" xr3:uid="{1A00E092-62EC-4486-B490-25E28263D23D}" name="19" dataDxfId="385" dataCellStyle="Percent 2"/>
    <tableColumn id="17" xr3:uid="{8CFFDEBF-168C-42ED-AFD5-26541C00C20F}" name="20" dataDxfId="384" dataCellStyle="Percent 2"/>
    <tableColumn id="18" xr3:uid="{265133ED-D707-443D-8DBE-80C892D8A408}" name="21" dataDxfId="383" dataCellStyle="Percent 2"/>
    <tableColumn id="19" xr3:uid="{ED761239-308C-493A-B697-47A5D7BD4647}" name=" Calculated_x000a_Total" dataDxfId="382" dataCellStyle="Percent 2">
      <calculatedColumnFormula>SUM(Table3[[#This Row],[5 (In Kindergarten)]:[21]])</calculatedColumnFormula>
    </tableColumn>
  </tableColumns>
  <tableStyleInfo name="TableFormatOc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BDA35AFB-F816-4A39-9175-BDFE30B2CDB7}" name="Table4" displayName="Table4" ref="A21:S35" totalsRowShown="0" headerRowDxfId="381" dataDxfId="380" headerRowBorderDxfId="378" tableBorderDxfId="379" totalsRowBorderDxfId="377" headerRowCellStyle="Normal 6 3 2">
  <tableColumns count="19">
    <tableColumn id="1" xr3:uid="{2250321A-1A26-4651-82E2-387E96E30086}" name="Disability" dataDxfId="376" dataCellStyle="Normal 2"/>
    <tableColumn id="2" xr3:uid="{079ED58E-751E-45C3-8FFA-7B00FD0B7047}" name="5 (In Kindergarten)" dataDxfId="375">
      <calculatedColumnFormula>B5/B$18</calculatedColumnFormula>
    </tableColumn>
    <tableColumn id="3" xr3:uid="{FDDCA231-CB77-46C2-99E0-C339D1745730}" name="6" dataDxfId="374"/>
    <tableColumn id="4" xr3:uid="{551A2C5E-266B-4731-AF8A-C242DF83AE7F}" name="7" dataDxfId="373"/>
    <tableColumn id="5" xr3:uid="{F6E37766-D52D-47E1-BB38-B0EB54229F66}" name="8" dataDxfId="372">
      <calculatedColumnFormula>E5/E$18</calculatedColumnFormula>
    </tableColumn>
    <tableColumn id="6" xr3:uid="{D1E15D5C-D348-4382-BA15-E59D3292523C}" name="9" dataDxfId="371">
      <calculatedColumnFormula>F5/F$18</calculatedColumnFormula>
    </tableColumn>
    <tableColumn id="7" xr3:uid="{E427D0C0-5E80-4C7B-ABF7-4F8F17FF522B}" name="10" dataDxfId="370">
      <calculatedColumnFormula>G5/G$18</calculatedColumnFormula>
    </tableColumn>
    <tableColumn id="8" xr3:uid="{B463DC84-1BFE-4E65-BFE4-6ED56D3EDB15}" name="11" dataDxfId="369">
      <calculatedColumnFormula>H5/H$18</calculatedColumnFormula>
    </tableColumn>
    <tableColumn id="9" xr3:uid="{D70B4E78-2919-4D85-850A-1893AABC46C0}" name="12" dataDxfId="368"/>
    <tableColumn id="10" xr3:uid="{50CA66FA-EA2D-4073-9102-9FB366855081}" name="13" dataDxfId="367"/>
    <tableColumn id="11" xr3:uid="{A9A05573-0F80-44B6-BEAC-07D9FD1EB6F8}" name="14" dataDxfId="366"/>
    <tableColumn id="12" xr3:uid="{78385949-B602-4BED-95EA-D2F987E3E021}" name="15" dataDxfId="365"/>
    <tableColumn id="13" xr3:uid="{B12DF57F-575D-4C59-9E2B-7E1B646272C6}" name="16" dataDxfId="364"/>
    <tableColumn id="14" xr3:uid="{0B5ED88C-86BD-49A4-82B4-CF0EF8BE6142}" name="17" dataDxfId="363"/>
    <tableColumn id="15" xr3:uid="{9D32DDA5-8BF9-4634-B330-4894D2578AC1}" name="18" dataDxfId="362"/>
    <tableColumn id="16" xr3:uid="{67E6C116-CCE1-4B16-95A2-E91430254B77}" name="19" dataDxfId="361"/>
    <tableColumn id="17" xr3:uid="{4E9C0AA6-8D8D-4040-B45C-21CEA3FB54FA}" name="20" dataDxfId="360"/>
    <tableColumn id="18" xr3:uid="{D61B75C4-1E3C-4C33-A725-4C382976B51A}" name="21" dataDxfId="359"/>
    <tableColumn id="19" xr3:uid="{9DDF0A9B-6F7B-4B12-9B7F-04B2E09826E0}" name=" Calculated_x000a_Total" dataDxfId="358" dataCellStyle="Percent 2">
      <calculatedColumnFormula>S5/S$18</calculatedColumnFormula>
    </tableColumn>
  </tableColumns>
  <tableStyleInfo name="TableFormatOc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492687A3-75F5-4E2A-9B02-7E77F59ABBC1}" name="Table5" displayName="Table5" ref="A62:I76" totalsRowShown="0" headerRowDxfId="357" dataDxfId="356" headerRowBorderDxfId="354" tableBorderDxfId="355" totalsRowBorderDxfId="353" headerRowCellStyle="Normal 6 3 2" dataCellStyle="Percent 2">
  <tableColumns count="9">
    <tableColumn id="1" xr3:uid="{AB5E613F-E59C-4308-870B-E6C78D33FA19}" name="Disability" dataDxfId="352" dataCellStyle="Normal 2"/>
    <tableColumn id="2" xr3:uid="{CC4749F0-6E1B-4118-973A-663C9B9D1D51}" name="American Indian or Alaska Native" dataDxfId="351" dataCellStyle="Percent 2"/>
    <tableColumn id="3" xr3:uid="{7469FC2D-506F-4FD3-A077-13DF6875D297}" name="Asian" dataDxfId="350" dataCellStyle="Percent 2"/>
    <tableColumn id="4" xr3:uid="{4DD74596-E6E2-428C-9F1C-EF2839A2FB97}" name="Black or African American" dataDxfId="349" dataCellStyle="Percent 2"/>
    <tableColumn id="5" xr3:uid="{C26CACA2-FF6C-4E20-BFB9-C3C735A5B0D1}" name="Hispanic/_x000a_Latino" dataDxfId="348" dataCellStyle="Percent 2"/>
    <tableColumn id="6" xr3:uid="{B93BC7B6-B52F-4E97-B3E7-18C94ABB8385}" name="Native Hawaiian or Other Pacific Islander" dataDxfId="347" dataCellStyle="Percent 2"/>
    <tableColumn id="7" xr3:uid="{6ECA7BA9-462F-47F5-8603-42EE378E1852}" name="White" dataDxfId="346" dataCellStyle="Percent 2"/>
    <tableColumn id="8" xr3:uid="{B32FDC38-863B-4FEE-A807-DED4F1A1D2BC}" name="Two or more races" dataDxfId="345" dataCellStyle="Percent 2"/>
    <tableColumn id="9" xr3:uid="{6D9967F8-1952-4AA2-96E9-42B069414360}" name="Total Students" dataDxfId="344"/>
  </tableColumns>
  <tableStyleInfo name="TableFormatOct1" showFirstColumn="0" showLastColumn="0" showRowStripes="1" showColumnStripes="0"/>
</table>
</file>

<file path=xl/theme/theme1.xml><?xml version="1.0" encoding="utf-8"?>
<a:theme xmlns:a="http://schemas.openxmlformats.org/drawingml/2006/main" name="Office Theme">
  <a:themeElements>
    <a:clrScheme name="ADE Branding">
      <a:dk1>
        <a:sysClr val="windowText" lastClr="000000"/>
      </a:dk1>
      <a:lt1>
        <a:srgbClr val="FFFFFF"/>
      </a:lt1>
      <a:dk2>
        <a:srgbClr val="FFFFFF"/>
      </a:dk2>
      <a:lt2>
        <a:srgbClr val="012169"/>
      </a:lt2>
      <a:accent1>
        <a:srgbClr val="002D72"/>
      </a:accent1>
      <a:accent2>
        <a:srgbClr val="910048"/>
      </a:accent2>
      <a:accent3>
        <a:srgbClr val="CB6015"/>
      </a:accent3>
      <a:accent4>
        <a:srgbClr val="003E9A"/>
      </a:accent4>
      <a:accent5>
        <a:srgbClr val="B00058"/>
      </a:accent5>
      <a:accent6>
        <a:srgbClr val="E87120"/>
      </a:accent6>
      <a:hlink>
        <a:srgbClr val="8090B4"/>
      </a:hlink>
      <a:folHlink>
        <a:srgbClr val="AEC7FE"/>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table" Target="../tables/table6.xml"/><Relationship Id="rId3" Type="http://schemas.openxmlformats.org/officeDocument/2006/relationships/table" Target="../tables/table1.xml"/><Relationship Id="rId7" Type="http://schemas.openxmlformats.org/officeDocument/2006/relationships/table" Target="../tables/table5.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table" Target="../tables/table4.xml"/><Relationship Id="rId5" Type="http://schemas.openxmlformats.org/officeDocument/2006/relationships/table" Target="../tables/table3.xml"/><Relationship Id="rId4" Type="http://schemas.openxmlformats.org/officeDocument/2006/relationships/table" Target="../tables/table2.xml"/></Relationships>
</file>

<file path=xl/worksheets/_rels/sheet3.xml.rels><?xml version="1.0" encoding="UTF-8" standalone="yes"?>
<Relationships xmlns="http://schemas.openxmlformats.org/package/2006/relationships"><Relationship Id="rId8" Type="http://schemas.openxmlformats.org/officeDocument/2006/relationships/table" Target="../tables/table12.xml"/><Relationship Id="rId3" Type="http://schemas.openxmlformats.org/officeDocument/2006/relationships/table" Target="../tables/table7.xml"/><Relationship Id="rId7" Type="http://schemas.openxmlformats.org/officeDocument/2006/relationships/table" Target="../tables/table11.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table" Target="../tables/table10.xml"/><Relationship Id="rId5" Type="http://schemas.openxmlformats.org/officeDocument/2006/relationships/table" Target="../tables/table9.xml"/><Relationship Id="rId10" Type="http://schemas.openxmlformats.org/officeDocument/2006/relationships/table" Target="../tables/table14.xml"/><Relationship Id="rId4" Type="http://schemas.openxmlformats.org/officeDocument/2006/relationships/table" Target="../tables/table8.xml"/><Relationship Id="rId9" Type="http://schemas.openxmlformats.org/officeDocument/2006/relationships/table" Target="../tables/table13.xml"/></Relationships>
</file>

<file path=xl/worksheets/_rels/sheet4.xml.rels><?xml version="1.0" encoding="UTF-8" standalone="yes"?>
<Relationships xmlns="http://schemas.openxmlformats.org/package/2006/relationships"><Relationship Id="rId8" Type="http://schemas.openxmlformats.org/officeDocument/2006/relationships/table" Target="../tables/table20.xml"/><Relationship Id="rId3" Type="http://schemas.openxmlformats.org/officeDocument/2006/relationships/table" Target="../tables/table15.xml"/><Relationship Id="rId7" Type="http://schemas.openxmlformats.org/officeDocument/2006/relationships/table" Target="../tables/table19.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table" Target="../tables/table18.xml"/><Relationship Id="rId5" Type="http://schemas.openxmlformats.org/officeDocument/2006/relationships/table" Target="../tables/table17.xml"/><Relationship Id="rId10" Type="http://schemas.openxmlformats.org/officeDocument/2006/relationships/table" Target="../tables/table22.xml"/><Relationship Id="rId4" Type="http://schemas.openxmlformats.org/officeDocument/2006/relationships/table" Target="../tables/table16.xml"/><Relationship Id="rId9" Type="http://schemas.openxmlformats.org/officeDocument/2006/relationships/table" Target="../tables/table21.xml"/></Relationships>
</file>

<file path=xl/worksheets/_rels/sheet5.xml.rels><?xml version="1.0" encoding="UTF-8" standalone="yes"?>
<Relationships xmlns="http://schemas.openxmlformats.org/package/2006/relationships"><Relationship Id="rId3" Type="http://schemas.openxmlformats.org/officeDocument/2006/relationships/table" Target="../tables/table23.xml"/><Relationship Id="rId7" Type="http://schemas.openxmlformats.org/officeDocument/2006/relationships/table" Target="../tables/table27.xml"/><Relationship Id="rId2" Type="http://schemas.openxmlformats.org/officeDocument/2006/relationships/drawing" Target="../drawings/drawing5.xml"/><Relationship Id="rId1" Type="http://schemas.openxmlformats.org/officeDocument/2006/relationships/printerSettings" Target="../printerSettings/printerSettings5.bin"/><Relationship Id="rId6" Type="http://schemas.openxmlformats.org/officeDocument/2006/relationships/table" Target="../tables/table26.xml"/><Relationship Id="rId5" Type="http://schemas.openxmlformats.org/officeDocument/2006/relationships/table" Target="../tables/table25.xml"/><Relationship Id="rId4" Type="http://schemas.openxmlformats.org/officeDocument/2006/relationships/table" Target="../tables/table24.xml"/></Relationships>
</file>

<file path=xl/worksheets/_rels/sheet6.xml.rels><?xml version="1.0" encoding="UTF-8" standalone="yes"?>
<Relationships xmlns="http://schemas.openxmlformats.org/package/2006/relationships"><Relationship Id="rId3" Type="http://schemas.openxmlformats.org/officeDocument/2006/relationships/table" Target="../tables/table28.xml"/><Relationship Id="rId2" Type="http://schemas.openxmlformats.org/officeDocument/2006/relationships/drawing" Target="../drawings/drawing6.xml"/><Relationship Id="rId1" Type="http://schemas.openxmlformats.org/officeDocument/2006/relationships/printerSettings" Target="../printerSettings/printerSettings6.bin"/><Relationship Id="rId6" Type="http://schemas.openxmlformats.org/officeDocument/2006/relationships/table" Target="../tables/table31.xml"/><Relationship Id="rId5" Type="http://schemas.openxmlformats.org/officeDocument/2006/relationships/table" Target="../tables/table30.xml"/><Relationship Id="rId4" Type="http://schemas.openxmlformats.org/officeDocument/2006/relationships/table" Target="../tables/table29.xml"/></Relationships>
</file>

<file path=xl/worksheets/_rels/sheet7.xml.rels><?xml version="1.0" encoding="UTF-8" standalone="yes"?>
<Relationships xmlns="http://schemas.openxmlformats.org/package/2006/relationships"><Relationship Id="rId8" Type="http://schemas.openxmlformats.org/officeDocument/2006/relationships/table" Target="../tables/table37.xml"/><Relationship Id="rId3" Type="http://schemas.openxmlformats.org/officeDocument/2006/relationships/table" Target="../tables/table32.xml"/><Relationship Id="rId7" Type="http://schemas.openxmlformats.org/officeDocument/2006/relationships/table" Target="../tables/table36.xml"/><Relationship Id="rId2" Type="http://schemas.openxmlformats.org/officeDocument/2006/relationships/drawing" Target="../drawings/drawing7.xml"/><Relationship Id="rId1" Type="http://schemas.openxmlformats.org/officeDocument/2006/relationships/printerSettings" Target="../printerSettings/printerSettings7.bin"/><Relationship Id="rId6" Type="http://schemas.openxmlformats.org/officeDocument/2006/relationships/table" Target="../tables/table35.xml"/><Relationship Id="rId5" Type="http://schemas.openxmlformats.org/officeDocument/2006/relationships/table" Target="../tables/table34.xml"/><Relationship Id="rId4" Type="http://schemas.openxmlformats.org/officeDocument/2006/relationships/table" Target="../tables/table33.xml"/><Relationship Id="rId9" Type="http://schemas.openxmlformats.org/officeDocument/2006/relationships/table" Target="../tables/table3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F05836-ADF3-4580-A9C8-581B0EBE53C3}">
  <dimension ref="A1"/>
  <sheetViews>
    <sheetView workbookViewId="0">
      <selection activeCell="K33" sqref="K33"/>
    </sheetView>
  </sheetViews>
  <sheetFormatPr defaultRowHeight="14.1"/>
  <sheetData/>
  <pageMargins left="0.7" right="0.7" top="0.75" bottom="0.75" header="0.3" footer="0.3"/>
  <pageSetup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C61A85-83A7-4239-87EF-F83EEDBE6EEA}">
  <dimension ref="A1:F83"/>
  <sheetViews>
    <sheetView showGridLines="0" tabSelected="1" topLeftCell="A60" zoomScale="80" zoomScaleNormal="80" workbookViewId="0">
      <selection activeCell="B80" sqref="B80"/>
    </sheetView>
  </sheetViews>
  <sheetFormatPr defaultColWidth="8.75" defaultRowHeight="14.1"/>
  <cols>
    <col min="1" max="1" width="37.5" style="74" customWidth="1"/>
    <col min="2" max="2" width="17.375" style="74" customWidth="1"/>
    <col min="3" max="3" width="18.5" style="74" customWidth="1"/>
    <col min="4" max="4" width="8.625" style="74" customWidth="1"/>
    <col min="5" max="5" width="98.5" style="74" customWidth="1"/>
    <col min="6" max="7" width="8.625" style="74" customWidth="1"/>
    <col min="8" max="11" width="7.625" style="74" customWidth="1"/>
    <col min="12" max="12" width="2.875" style="74" customWidth="1"/>
    <col min="13" max="13" width="10.25" style="74" customWidth="1"/>
    <col min="14" max="16384" width="8.75" style="74"/>
  </cols>
  <sheetData>
    <row r="1" spans="1:6" ht="15" customHeight="1">
      <c r="A1" s="145"/>
      <c r="B1" s="146"/>
      <c r="C1" s="248" t="s">
        <v>0</v>
      </c>
      <c r="D1" s="248"/>
      <c r="E1" s="248"/>
      <c r="F1" s="248"/>
    </row>
    <row r="2" spans="1:6" ht="15" customHeight="1">
      <c r="A2" s="147"/>
      <c r="C2" s="248"/>
      <c r="D2" s="248"/>
      <c r="E2" s="248"/>
      <c r="F2" s="248"/>
    </row>
    <row r="3" spans="1:6" ht="18" customHeight="1">
      <c r="A3" s="3"/>
      <c r="B3" s="4"/>
      <c r="C3" s="248"/>
      <c r="D3" s="248"/>
      <c r="E3" s="248"/>
      <c r="F3" s="248"/>
    </row>
    <row r="4" spans="1:6" ht="15" customHeight="1">
      <c r="A4" s="147"/>
      <c r="C4" s="248"/>
      <c r="D4" s="248"/>
      <c r="E4" s="248"/>
      <c r="F4" s="248"/>
    </row>
    <row r="5" spans="1:6" ht="15" customHeight="1">
      <c r="A5" s="147"/>
      <c r="C5" s="248"/>
      <c r="D5" s="248"/>
      <c r="E5" s="248"/>
      <c r="F5" s="248"/>
    </row>
    <row r="6" spans="1:6" ht="15" customHeight="1">
      <c r="A6" s="147"/>
      <c r="C6" s="248"/>
      <c r="D6" s="248"/>
      <c r="E6" s="248"/>
      <c r="F6" s="248"/>
    </row>
    <row r="7" spans="1:6" ht="15" customHeight="1">
      <c r="A7" s="147"/>
      <c r="C7" s="248"/>
      <c r="D7" s="248"/>
      <c r="E7" s="248"/>
      <c r="F7" s="248"/>
    </row>
    <row r="8" spans="1:6" ht="15" customHeight="1">
      <c r="A8" s="147"/>
      <c r="C8" s="248"/>
      <c r="D8" s="248"/>
      <c r="E8" s="248"/>
      <c r="F8" s="248"/>
    </row>
    <row r="9" spans="1:6" ht="17.100000000000001" customHeight="1">
      <c r="A9" s="244" t="s">
        <v>1</v>
      </c>
      <c r="B9" s="244"/>
      <c r="C9" s="244"/>
    </row>
    <row r="10" spans="1:6" ht="30" customHeight="1">
      <c r="A10" s="238" t="s">
        <v>2</v>
      </c>
      <c r="B10" s="35" t="s">
        <v>3</v>
      </c>
      <c r="C10" s="36" t="s">
        <v>4</v>
      </c>
    </row>
    <row r="11" spans="1:6">
      <c r="A11" s="15" t="s">
        <v>5</v>
      </c>
      <c r="B11" s="16">
        <v>17409</v>
      </c>
      <c r="C11" s="154">
        <f>B11/$B$24</f>
        <v>0.12347946973834467</v>
      </c>
    </row>
    <row r="12" spans="1:6">
      <c r="A12" s="15" t="s">
        <v>6</v>
      </c>
      <c r="B12" s="16">
        <v>136</v>
      </c>
      <c r="C12" s="154">
        <f t="shared" ref="C12:C23" si="0">B12/$B$24</f>
        <v>9.6462794442040757E-4</v>
      </c>
    </row>
    <row r="13" spans="1:6">
      <c r="A13" s="15" t="s">
        <v>7</v>
      </c>
      <c r="B13" s="16">
        <v>10871</v>
      </c>
      <c r="C13" s="154">
        <f t="shared" si="0"/>
        <v>7.7106399880840074E-2</v>
      </c>
    </row>
    <row r="14" spans="1:6">
      <c r="A14" s="15" t="s">
        <v>8</v>
      </c>
      <c r="B14" s="16">
        <v>6781</v>
      </c>
      <c r="C14" s="154">
        <f t="shared" si="0"/>
        <v>4.8096633022902818E-2</v>
      </c>
    </row>
    <row r="15" spans="1:6">
      <c r="A15" s="15" t="s">
        <v>9</v>
      </c>
      <c r="B15" s="16">
        <v>1252</v>
      </c>
      <c r="C15" s="154">
        <f t="shared" si="0"/>
        <v>8.8802513706937522E-3</v>
      </c>
    </row>
    <row r="16" spans="1:6">
      <c r="A16" s="15" t="s">
        <v>10</v>
      </c>
      <c r="B16" s="16">
        <v>7287</v>
      </c>
      <c r="C16" s="154">
        <f t="shared" si="0"/>
        <v>5.1685616404349335E-2</v>
      </c>
    </row>
    <row r="17" spans="1:4">
      <c r="A17" s="15" t="s">
        <v>11</v>
      </c>
      <c r="B17" s="16">
        <v>1807</v>
      </c>
      <c r="C17" s="154">
        <f t="shared" si="0"/>
        <v>1.2816784526232914E-2</v>
      </c>
    </row>
    <row r="18" spans="1:4">
      <c r="A18" s="15" t="s">
        <v>12</v>
      </c>
      <c r="B18" s="16">
        <v>492</v>
      </c>
      <c r="C18" s="154">
        <f t="shared" si="0"/>
        <v>3.4896834459914746E-3</v>
      </c>
    </row>
    <row r="19" spans="1:4">
      <c r="A19" s="15" t="s">
        <v>13</v>
      </c>
      <c r="B19" s="16">
        <v>17488</v>
      </c>
      <c r="C19" s="154">
        <f t="shared" si="0"/>
        <v>0.12403980508841241</v>
      </c>
    </row>
    <row r="20" spans="1:4">
      <c r="A20" s="15" t="s">
        <v>14</v>
      </c>
      <c r="B20" s="16">
        <v>55145</v>
      </c>
      <c r="C20" s="154">
        <f t="shared" si="0"/>
        <v>0.39113535290487778</v>
      </c>
    </row>
    <row r="21" spans="1:4">
      <c r="A21" s="15" t="s">
        <v>15</v>
      </c>
      <c r="B21" s="16">
        <v>21665</v>
      </c>
      <c r="C21" s="154">
        <f t="shared" si="0"/>
        <v>0.15366665011667743</v>
      </c>
    </row>
    <row r="22" spans="1:4">
      <c r="A22" s="15" t="s">
        <v>16</v>
      </c>
      <c r="B22" s="16">
        <v>227</v>
      </c>
      <c r="C22" s="154">
        <f t="shared" si="0"/>
        <v>1.6100775248781803E-3</v>
      </c>
    </row>
    <row r="23" spans="1:4">
      <c r="A23" s="17" t="s">
        <v>17</v>
      </c>
      <c r="B23" s="18">
        <v>427</v>
      </c>
      <c r="C23" s="154">
        <f t="shared" si="0"/>
        <v>3.0286480313787795E-3</v>
      </c>
    </row>
    <row r="24" spans="1:4" ht="14.45" thickBot="1">
      <c r="A24" s="19" t="s">
        <v>18</v>
      </c>
      <c r="B24" s="20">
        <f>SUM(Table11[Student
Count])</f>
        <v>140987</v>
      </c>
      <c r="C24" s="21">
        <v>1</v>
      </c>
    </row>
    <row r="25" spans="1:4" ht="14.45" thickBot="1">
      <c r="A25" s="148"/>
    </row>
    <row r="26" spans="1:4" ht="17.100000000000001" customHeight="1">
      <c r="A26" s="252" t="s">
        <v>19</v>
      </c>
      <c r="B26" s="253"/>
      <c r="C26" s="254"/>
    </row>
    <row r="27" spans="1:4" ht="30" customHeight="1">
      <c r="A27" s="239" t="s">
        <v>20</v>
      </c>
      <c r="B27" s="78" t="s">
        <v>3</v>
      </c>
      <c r="C27" s="240" t="s">
        <v>4</v>
      </c>
      <c r="D27" s="149"/>
    </row>
    <row r="28" spans="1:4" ht="20.100000000000001" customHeight="1">
      <c r="A28" s="22" t="s">
        <v>21</v>
      </c>
      <c r="B28" s="176">
        <v>7452</v>
      </c>
      <c r="C28" s="155">
        <f t="shared" ref="C28:C34" si="1">B28/$B$35</f>
        <v>5.2855937072212332E-2</v>
      </c>
      <c r="D28" s="149"/>
    </row>
    <row r="29" spans="1:4" ht="20.100000000000001" customHeight="1">
      <c r="A29" s="23" t="s">
        <v>22</v>
      </c>
      <c r="B29" s="176">
        <v>1897</v>
      </c>
      <c r="C29" s="155">
        <f t="shared" si="1"/>
        <v>1.3455141254158184E-2</v>
      </c>
      <c r="D29" s="150"/>
    </row>
    <row r="30" spans="1:4" ht="20.100000000000001" customHeight="1">
      <c r="A30" s="23" t="s">
        <v>23</v>
      </c>
      <c r="B30" s="176">
        <v>9142</v>
      </c>
      <c r="C30" s="155">
        <f t="shared" si="1"/>
        <v>6.4842857852142402E-2</v>
      </c>
      <c r="D30" s="149"/>
    </row>
    <row r="31" spans="1:4" ht="20.100000000000001" customHeight="1">
      <c r="A31" s="23" t="s">
        <v>24</v>
      </c>
      <c r="B31" s="176">
        <v>66509</v>
      </c>
      <c r="C31" s="155">
        <f t="shared" si="1"/>
        <v>0.4717385290842418</v>
      </c>
      <c r="D31" s="149"/>
    </row>
    <row r="32" spans="1:4" ht="20.100000000000001" customHeight="1">
      <c r="A32" s="22" t="s">
        <v>25</v>
      </c>
      <c r="B32" s="176">
        <v>392</v>
      </c>
      <c r="C32" s="155">
        <f t="shared" si="1"/>
        <v>2.7803981927411749E-3</v>
      </c>
      <c r="D32" s="149"/>
    </row>
    <row r="33" spans="1:4" ht="20.100000000000001" customHeight="1">
      <c r="A33" s="23" t="s">
        <v>26</v>
      </c>
      <c r="B33" s="176">
        <v>5823</v>
      </c>
      <c r="C33" s="155">
        <f t="shared" si="1"/>
        <v>4.1301680296764953E-2</v>
      </c>
      <c r="D33" s="149"/>
    </row>
    <row r="34" spans="1:4" ht="20.100000000000001" customHeight="1">
      <c r="A34" s="24" t="s">
        <v>27</v>
      </c>
      <c r="B34" s="176">
        <v>49772</v>
      </c>
      <c r="C34" s="155">
        <f t="shared" si="1"/>
        <v>0.35302545624773918</v>
      </c>
      <c r="D34" s="149"/>
    </row>
    <row r="35" spans="1:4" ht="20.100000000000001" customHeight="1" thickBot="1">
      <c r="A35" s="25" t="s">
        <v>18</v>
      </c>
      <c r="B35" s="20">
        <f>SUM(Table14[Student
Count])</f>
        <v>140987</v>
      </c>
      <c r="C35" s="21">
        <v>1</v>
      </c>
      <c r="D35" s="149"/>
    </row>
    <row r="36" spans="1:4" ht="21" customHeight="1" thickBot="1">
      <c r="A36" s="147"/>
      <c r="C36" s="149"/>
      <c r="D36" s="149"/>
    </row>
    <row r="37" spans="1:4" ht="45.75" customHeight="1">
      <c r="A37" s="252" t="s">
        <v>28</v>
      </c>
      <c r="B37" s="253"/>
      <c r="C37" s="254"/>
      <c r="D37" s="149"/>
    </row>
    <row r="38" spans="1:4" ht="30" customHeight="1">
      <c r="A38" s="26" t="s">
        <v>29</v>
      </c>
      <c r="B38" s="35" t="s">
        <v>3</v>
      </c>
      <c r="C38" s="36" t="s">
        <v>4</v>
      </c>
      <c r="D38" s="149"/>
    </row>
    <row r="39" spans="1:4" ht="20.100000000000001" customHeight="1">
      <c r="A39" s="177" t="s">
        <v>30</v>
      </c>
      <c r="B39" s="178">
        <v>17057</v>
      </c>
      <c r="C39" s="155">
        <f>Table15[[#This Row],[Student
Count]]/B41</f>
        <v>0.12098278564690361</v>
      </c>
      <c r="D39" s="149"/>
    </row>
    <row r="40" spans="1:4" ht="20.100000000000001" customHeight="1">
      <c r="A40" s="179" t="s">
        <v>31</v>
      </c>
      <c r="B40" s="180">
        <v>123930</v>
      </c>
      <c r="C40" s="181">
        <f>Table15[[#This Row],[Student
Count]]/B41</f>
        <v>0.87901721435309643</v>
      </c>
    </row>
    <row r="41" spans="1:4" ht="20.100000000000001" customHeight="1" thickBot="1">
      <c r="A41" s="27" t="s">
        <v>32</v>
      </c>
      <c r="B41" s="113">
        <f>SUM(Table15[Student
Count])</f>
        <v>140987</v>
      </c>
      <c r="C41" s="94">
        <v>1</v>
      </c>
    </row>
    <row r="42" spans="1:4" ht="36" customHeight="1" thickBot="1">
      <c r="A42" s="151"/>
      <c r="B42" s="2"/>
      <c r="C42" s="1"/>
    </row>
    <row r="43" spans="1:4" ht="17.100000000000001" customHeight="1">
      <c r="A43" s="249" t="s">
        <v>33</v>
      </c>
      <c r="B43" s="250"/>
      <c r="C43" s="251"/>
    </row>
    <row r="44" spans="1:4" ht="30" customHeight="1">
      <c r="A44" s="26" t="s">
        <v>34</v>
      </c>
      <c r="B44" s="35" t="s">
        <v>3</v>
      </c>
      <c r="C44" s="36" t="s">
        <v>4</v>
      </c>
    </row>
    <row r="45" spans="1:4" ht="27.95" customHeight="1">
      <c r="A45" s="241" t="s">
        <v>35</v>
      </c>
      <c r="B45" s="176">
        <v>97178</v>
      </c>
      <c r="C45" s="182">
        <f>B45/$B$53</f>
        <v>0.68926922340357621</v>
      </c>
    </row>
    <row r="46" spans="1:4" ht="27.95" customHeight="1">
      <c r="A46" s="241" t="s">
        <v>36</v>
      </c>
      <c r="B46" s="183">
        <v>20171</v>
      </c>
      <c r="C46" s="182">
        <f t="shared" ref="C46:C52" si="2">B46/$B$53</f>
        <v>0.14306992843311794</v>
      </c>
    </row>
    <row r="47" spans="1:4" ht="27.95" customHeight="1">
      <c r="A47" s="242" t="s">
        <v>37</v>
      </c>
      <c r="B47" s="183">
        <v>19330</v>
      </c>
      <c r="C47" s="182">
        <f t="shared" si="2"/>
        <v>0.13710483945328292</v>
      </c>
    </row>
    <row r="48" spans="1:4" ht="27.95" customHeight="1">
      <c r="A48" s="241" t="s">
        <v>38</v>
      </c>
      <c r="B48" s="183">
        <v>3377</v>
      </c>
      <c r="C48" s="182">
        <f t="shared" si="2"/>
        <v>2.395256300226262E-2</v>
      </c>
    </row>
    <row r="49" spans="1:3" ht="27.95" customHeight="1">
      <c r="A49" s="242" t="s">
        <v>39</v>
      </c>
      <c r="B49" s="183">
        <v>94</v>
      </c>
      <c r="C49" s="182">
        <f t="shared" si="2"/>
        <v>6.6672813805528173E-4</v>
      </c>
    </row>
    <row r="50" spans="1:3" ht="27.95" customHeight="1">
      <c r="A50" s="241" t="s">
        <v>40</v>
      </c>
      <c r="B50" s="183">
        <v>249</v>
      </c>
      <c r="C50" s="182">
        <f t="shared" si="2"/>
        <v>1.7661202805932463E-3</v>
      </c>
    </row>
    <row r="51" spans="1:3" ht="27.95" customHeight="1">
      <c r="A51" s="241" t="s">
        <v>41</v>
      </c>
      <c r="B51" s="183">
        <v>150</v>
      </c>
      <c r="C51" s="182">
        <f t="shared" si="2"/>
        <v>1.0639278798754495E-3</v>
      </c>
    </row>
    <row r="52" spans="1:3" ht="27.95" customHeight="1">
      <c r="A52" s="243" t="s">
        <v>42</v>
      </c>
      <c r="B52" s="184">
        <v>438</v>
      </c>
      <c r="C52" s="182">
        <f t="shared" si="2"/>
        <v>3.1066694092363126E-3</v>
      </c>
    </row>
    <row r="53" spans="1:3" ht="27.95" customHeight="1" thickBot="1">
      <c r="A53" s="185" t="s">
        <v>32</v>
      </c>
      <c r="B53" s="186">
        <f>SUM(Table16[Student
Count])</f>
        <v>140987</v>
      </c>
      <c r="C53" s="187">
        <v>1</v>
      </c>
    </row>
    <row r="54" spans="1:3" ht="29.25" customHeight="1" thickBot="1">
      <c r="A54" s="147"/>
    </row>
    <row r="55" spans="1:3" ht="17.100000000000001" customHeight="1">
      <c r="A55" s="252" t="s">
        <v>43</v>
      </c>
      <c r="B55" s="253"/>
      <c r="C55" s="254"/>
    </row>
    <row r="56" spans="1:3" ht="30.95">
      <c r="A56" s="29" t="s">
        <v>44</v>
      </c>
      <c r="B56" s="30" t="s">
        <v>3</v>
      </c>
      <c r="C56" s="31" t="s">
        <v>4</v>
      </c>
    </row>
    <row r="57" spans="1:3" ht="20.100000000000001" customHeight="1">
      <c r="A57" s="188" t="s">
        <v>45</v>
      </c>
      <c r="B57" s="189">
        <v>6225</v>
      </c>
      <c r="C57" s="190">
        <f>B57/$B$74</f>
        <v>4.4153007014831151E-2</v>
      </c>
    </row>
    <row r="58" spans="1:3" ht="20.100000000000001" customHeight="1">
      <c r="A58" s="191">
        <v>6</v>
      </c>
      <c r="B58" s="183">
        <v>9232</v>
      </c>
      <c r="C58" s="155">
        <f t="shared" ref="C58:C73" si="3">B58/$B$74</f>
        <v>6.548121458006767E-2</v>
      </c>
    </row>
    <row r="59" spans="1:3" ht="20.100000000000001" customHeight="1">
      <c r="A59" s="188">
        <v>7</v>
      </c>
      <c r="B59" s="192">
        <v>10612</v>
      </c>
      <c r="C59" s="190">
        <f t="shared" si="3"/>
        <v>7.5269351074921803E-2</v>
      </c>
    </row>
    <row r="60" spans="1:3" ht="20.100000000000001" customHeight="1">
      <c r="A60" s="191">
        <v>8</v>
      </c>
      <c r="B60" s="183">
        <v>11596</v>
      </c>
      <c r="C60" s="155">
        <f t="shared" si="3"/>
        <v>8.224871796690475E-2</v>
      </c>
    </row>
    <row r="61" spans="1:3" ht="20.100000000000001" customHeight="1">
      <c r="A61" s="188">
        <v>9</v>
      </c>
      <c r="B61" s="192">
        <v>11897</v>
      </c>
      <c r="C61" s="190">
        <f t="shared" si="3"/>
        <v>8.4383666579188152E-2</v>
      </c>
    </row>
    <row r="62" spans="1:3" ht="20.100000000000001" customHeight="1">
      <c r="A62" s="191">
        <v>10</v>
      </c>
      <c r="B62" s="183">
        <v>12022</v>
      </c>
      <c r="C62" s="155">
        <f t="shared" si="3"/>
        <v>8.527027314575103E-2</v>
      </c>
    </row>
    <row r="63" spans="1:3" ht="20.100000000000001" customHeight="1">
      <c r="A63" s="188">
        <v>11</v>
      </c>
      <c r="B63" s="192">
        <v>11459</v>
      </c>
      <c r="C63" s="190">
        <f t="shared" si="3"/>
        <v>8.1276997169951834E-2</v>
      </c>
    </row>
    <row r="64" spans="1:3" ht="20.100000000000001" customHeight="1">
      <c r="A64" s="191">
        <v>12</v>
      </c>
      <c r="B64" s="184">
        <v>11353</v>
      </c>
      <c r="C64" s="155">
        <f t="shared" si="3"/>
        <v>8.0525154801506516E-2</v>
      </c>
    </row>
    <row r="65" spans="1:3" ht="20.100000000000001" customHeight="1">
      <c r="A65" s="188">
        <v>13</v>
      </c>
      <c r="B65" s="189">
        <v>10966</v>
      </c>
      <c r="C65" s="190">
        <f t="shared" si="3"/>
        <v>7.7780220871427858E-2</v>
      </c>
    </row>
    <row r="66" spans="1:3" ht="20.100000000000001" customHeight="1">
      <c r="A66" s="191">
        <v>14</v>
      </c>
      <c r="B66" s="183">
        <v>10942</v>
      </c>
      <c r="C66" s="155">
        <f t="shared" si="3"/>
        <v>7.7609992410647796E-2</v>
      </c>
    </row>
    <row r="67" spans="1:3" ht="20.100000000000001" customHeight="1">
      <c r="A67" s="188">
        <v>15</v>
      </c>
      <c r="B67" s="192">
        <v>10800</v>
      </c>
      <c r="C67" s="190">
        <f t="shared" si="3"/>
        <v>7.6602807351032365E-2</v>
      </c>
    </row>
    <row r="68" spans="1:3" ht="20.100000000000001" customHeight="1">
      <c r="A68" s="191">
        <v>16</v>
      </c>
      <c r="B68" s="183">
        <v>9817</v>
      </c>
      <c r="C68" s="155">
        <f t="shared" si="3"/>
        <v>6.9630533311581921E-2</v>
      </c>
    </row>
    <row r="69" spans="1:3" ht="20.100000000000001" customHeight="1">
      <c r="A69" s="188">
        <v>17</v>
      </c>
      <c r="B69" s="192">
        <v>8997</v>
      </c>
      <c r="C69" s="190">
        <f t="shared" si="3"/>
        <v>6.3814394234929461E-2</v>
      </c>
    </row>
    <row r="70" spans="1:3" ht="20.100000000000001" customHeight="1">
      <c r="A70" s="191">
        <v>18</v>
      </c>
      <c r="B70" s="183">
        <v>3498</v>
      </c>
      <c r="C70" s="155">
        <f t="shared" si="3"/>
        <v>2.4810798158695482E-2</v>
      </c>
    </row>
    <row r="71" spans="1:3" ht="20.100000000000001" customHeight="1">
      <c r="A71" s="188">
        <v>19</v>
      </c>
      <c r="B71" s="192">
        <v>927</v>
      </c>
      <c r="C71" s="190">
        <f t="shared" si="3"/>
        <v>6.5750742976302783E-3</v>
      </c>
    </row>
    <row r="72" spans="1:3" ht="20.100000000000001" customHeight="1">
      <c r="A72" s="191">
        <v>20</v>
      </c>
      <c r="B72" s="184">
        <v>411</v>
      </c>
      <c r="C72" s="155">
        <f t="shared" si="3"/>
        <v>2.9151623908587315E-3</v>
      </c>
    </row>
    <row r="73" spans="1:3" ht="20.100000000000001" customHeight="1">
      <c r="A73" s="193">
        <v>21</v>
      </c>
      <c r="B73" s="189">
        <v>233</v>
      </c>
      <c r="C73" s="190">
        <f t="shared" si="3"/>
        <v>1.6526346400731983E-3</v>
      </c>
    </row>
    <row r="74" spans="1:3" ht="14.45" thickBot="1">
      <c r="A74" s="27" t="s">
        <v>32</v>
      </c>
      <c r="B74" s="28">
        <f>SUM(Table17[Student
Count])</f>
        <v>140987</v>
      </c>
      <c r="C74" s="34">
        <v>1</v>
      </c>
    </row>
    <row r="75" spans="1:3" ht="14.45" thickBot="1">
      <c r="A75" s="147"/>
    </row>
    <row r="76" spans="1:3" ht="39" customHeight="1">
      <c r="A76" s="245" t="s">
        <v>46</v>
      </c>
      <c r="B76" s="246"/>
      <c r="C76" s="247"/>
    </row>
    <row r="77" spans="1:3" ht="30.95">
      <c r="A77" s="26" t="s">
        <v>47</v>
      </c>
      <c r="B77" s="35" t="s">
        <v>3</v>
      </c>
      <c r="C77" s="36" t="s">
        <v>4</v>
      </c>
    </row>
    <row r="78" spans="1:3" ht="20.100000000000001" customHeight="1">
      <c r="A78" s="32" t="s">
        <v>48</v>
      </c>
      <c r="B78" s="16">
        <v>49370</v>
      </c>
      <c r="C78" s="154">
        <f>B78/B80</f>
        <v>0.35017412952967297</v>
      </c>
    </row>
    <row r="79" spans="1:3" ht="20.100000000000001" customHeight="1">
      <c r="A79" s="33" t="s">
        <v>49</v>
      </c>
      <c r="B79" s="18">
        <v>91617</v>
      </c>
      <c r="C79" s="156">
        <f>B79/B80</f>
        <v>0.64982587047032703</v>
      </c>
    </row>
    <row r="80" spans="1:3" ht="20.100000000000001" customHeight="1" thickBot="1">
      <c r="A80" s="27" t="s">
        <v>32</v>
      </c>
      <c r="B80" s="28">
        <f>SUM(Table18[Student
Count])</f>
        <v>140987</v>
      </c>
      <c r="C80" s="34">
        <v>1</v>
      </c>
    </row>
    <row r="81" spans="1:3" ht="30" customHeight="1">
      <c r="A81" s="147"/>
    </row>
    <row r="82" spans="1:3" ht="30" customHeight="1">
      <c r="A82" s="147"/>
    </row>
    <row r="83" spans="1:3">
      <c r="C83" s="74" t="s">
        <v>50</v>
      </c>
    </row>
  </sheetData>
  <mergeCells count="7">
    <mergeCell ref="A9:C9"/>
    <mergeCell ref="A76:C76"/>
    <mergeCell ref="C1:F8"/>
    <mergeCell ref="A43:C43"/>
    <mergeCell ref="A55:C55"/>
    <mergeCell ref="A37:C37"/>
    <mergeCell ref="A26:C26"/>
  </mergeCells>
  <phoneticPr fontId="21" type="noConversion"/>
  <conditionalFormatting sqref="B12:B22 B24 B42">
    <cfRule type="expression" dxfId="469" priority="35">
      <formula>ADDRESS(ROW(),COLUMN())=CELL("address")</formula>
    </cfRule>
  </conditionalFormatting>
  <conditionalFormatting sqref="B23:B24 B42">
    <cfRule type="expression" dxfId="468" priority="33">
      <formula>B23=#REF!</formula>
    </cfRule>
    <cfRule type="expression" dxfId="467" priority="34">
      <formula>B23&lt;&gt;#REF!</formula>
    </cfRule>
  </conditionalFormatting>
  <conditionalFormatting sqref="B23">
    <cfRule type="expression" dxfId="466" priority="32">
      <formula>ADDRESS(ROW(),COLUMN())=CELL("address")</formula>
    </cfRule>
  </conditionalFormatting>
  <conditionalFormatting sqref="B40">
    <cfRule type="expression" dxfId="465" priority="18">
      <formula>ADDRESS(ROW(),COLUMN())=CELL("address")</formula>
    </cfRule>
  </conditionalFormatting>
  <conditionalFormatting sqref="B53">
    <cfRule type="expression" dxfId="464" priority="13">
      <formula>B53=#REF!</formula>
    </cfRule>
    <cfRule type="expression" dxfId="463" priority="14">
      <formula>B53&lt;&gt;#REF!</formula>
    </cfRule>
  </conditionalFormatting>
  <conditionalFormatting sqref="B46:B53">
    <cfRule type="expression" dxfId="462" priority="12">
      <formula>ADDRESS(ROW(),COLUMN())=CELL("address")</formula>
    </cfRule>
  </conditionalFormatting>
  <conditionalFormatting sqref="B74">
    <cfRule type="expression" dxfId="461" priority="10">
      <formula>B74=#REF!</formula>
    </cfRule>
    <cfRule type="expression" dxfId="460" priority="11">
      <formula>B74&lt;&gt;#REF!</formula>
    </cfRule>
  </conditionalFormatting>
  <conditionalFormatting sqref="B74">
    <cfRule type="expression" dxfId="459" priority="9">
      <formula>ADDRESS(ROW(),COLUMN())=CELL("address")</formula>
    </cfRule>
  </conditionalFormatting>
  <conditionalFormatting sqref="B79">
    <cfRule type="expression" dxfId="458" priority="6">
      <formula>B79=#REF!</formula>
    </cfRule>
    <cfRule type="expression" dxfId="457" priority="7">
      <formula>B79&lt;&gt;#REF!</formula>
    </cfRule>
  </conditionalFormatting>
  <conditionalFormatting sqref="B79">
    <cfRule type="expression" dxfId="456" priority="5">
      <formula>ADDRESS(ROW(),COLUMN())=CELL("address")</formula>
    </cfRule>
  </conditionalFormatting>
  <conditionalFormatting sqref="B58:B64 B66:B72">
    <cfRule type="expression" dxfId="455" priority="1">
      <formula>ADDRESS(ROW(),COLUMN())=CELL("address")</formula>
    </cfRule>
  </conditionalFormatting>
  <pageMargins left="0.7" right="0.7" top="0.75" bottom="0.75" header="0.3" footer="0.3"/>
  <pageSetup orientation="portrait" horizontalDpi="300" verticalDpi="300" r:id="rId1"/>
  <drawing r:id="rId2"/>
  <tableParts count="6">
    <tablePart r:id="rId3"/>
    <tablePart r:id="rId4"/>
    <tablePart r:id="rId5"/>
    <tablePart r:id="rId6"/>
    <tablePart r:id="rId7"/>
    <tablePart r:id="rId8"/>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B6B4AD-B008-419D-A57A-F0B893DCB74C}">
  <dimension ref="A1:S161"/>
  <sheetViews>
    <sheetView showGridLines="0" topLeftCell="A132" zoomScale="80" zoomScaleNormal="80" workbookViewId="0">
      <selection activeCell="A21" sqref="A21"/>
    </sheetView>
  </sheetViews>
  <sheetFormatPr defaultColWidth="13.75" defaultRowHeight="14.1"/>
  <cols>
    <col min="1" max="1" width="28.125" style="73" customWidth="1"/>
    <col min="2" max="2" width="16.875" style="73" customWidth="1"/>
    <col min="3" max="16384" width="13.75" style="73"/>
  </cols>
  <sheetData>
    <row r="1" spans="1:19" ht="90" customHeight="1">
      <c r="A1" s="267"/>
      <c r="B1" s="267"/>
      <c r="C1" s="267"/>
      <c r="D1" s="267"/>
      <c r="E1" s="248" t="s">
        <v>51</v>
      </c>
      <c r="F1" s="248"/>
      <c r="G1" s="248"/>
      <c r="H1" s="248"/>
      <c r="I1" s="248"/>
      <c r="J1" s="248"/>
      <c r="K1" s="248"/>
      <c r="L1" s="248"/>
      <c r="M1" s="248"/>
      <c r="N1" s="248"/>
      <c r="O1" s="248"/>
      <c r="P1" s="143"/>
      <c r="Q1" s="143"/>
      <c r="R1" s="143"/>
      <c r="S1" s="143"/>
    </row>
    <row r="2" spans="1:19" ht="14.45" thickBot="1"/>
    <row r="3" spans="1:19" ht="17.100000000000001" customHeight="1">
      <c r="A3" s="268" t="s">
        <v>52</v>
      </c>
      <c r="B3" s="269"/>
      <c r="C3" s="269"/>
      <c r="D3" s="269"/>
      <c r="E3" s="269"/>
      <c r="F3" s="269"/>
      <c r="G3" s="269"/>
      <c r="H3" s="269"/>
      <c r="I3" s="269"/>
      <c r="J3" s="269"/>
      <c r="K3" s="269"/>
      <c r="L3" s="269"/>
      <c r="M3" s="269"/>
      <c r="N3" s="269"/>
      <c r="O3" s="269"/>
      <c r="P3" s="269"/>
      <c r="Q3" s="269"/>
      <c r="R3" s="269"/>
      <c r="S3" s="269"/>
    </row>
    <row r="4" spans="1:19" ht="30.95">
      <c r="A4" s="37" t="s">
        <v>53</v>
      </c>
      <c r="B4" s="35" t="s">
        <v>54</v>
      </c>
      <c r="C4" s="35" t="s">
        <v>55</v>
      </c>
      <c r="D4" s="35" t="s">
        <v>56</v>
      </c>
      <c r="E4" s="35" t="s">
        <v>57</v>
      </c>
      <c r="F4" s="35" t="s">
        <v>58</v>
      </c>
      <c r="G4" s="35" t="s">
        <v>59</v>
      </c>
      <c r="H4" s="35" t="s">
        <v>60</v>
      </c>
      <c r="I4" s="35" t="s">
        <v>61</v>
      </c>
      <c r="J4" s="35" t="s">
        <v>62</v>
      </c>
      <c r="K4" s="35" t="s">
        <v>63</v>
      </c>
      <c r="L4" s="35" t="s">
        <v>64</v>
      </c>
      <c r="M4" s="35" t="s">
        <v>65</v>
      </c>
      <c r="N4" s="35" t="s">
        <v>66</v>
      </c>
      <c r="O4" s="35" t="s">
        <v>67</v>
      </c>
      <c r="P4" s="35" t="s">
        <v>68</v>
      </c>
      <c r="Q4" s="35" t="s">
        <v>69</v>
      </c>
      <c r="R4" s="35" t="s">
        <v>70</v>
      </c>
      <c r="S4" s="38" t="s">
        <v>71</v>
      </c>
    </row>
    <row r="5" spans="1:19" s="143" customFormat="1" ht="20.100000000000001" customHeight="1">
      <c r="A5" s="43" t="s">
        <v>5</v>
      </c>
      <c r="B5" s="157">
        <v>944</v>
      </c>
      <c r="C5" s="157">
        <v>1298</v>
      </c>
      <c r="D5" s="157">
        <v>1400</v>
      </c>
      <c r="E5" s="157">
        <v>1431</v>
      </c>
      <c r="F5" s="157">
        <v>1439</v>
      </c>
      <c r="G5" s="157">
        <v>1434</v>
      </c>
      <c r="H5" s="157">
        <v>1319</v>
      </c>
      <c r="I5" s="157">
        <v>1348</v>
      </c>
      <c r="J5" s="157">
        <v>1218</v>
      </c>
      <c r="K5" s="157">
        <v>1271</v>
      </c>
      <c r="L5" s="157">
        <v>1240</v>
      </c>
      <c r="M5" s="157">
        <v>1145</v>
      </c>
      <c r="N5" s="157">
        <v>1133</v>
      </c>
      <c r="O5" s="157">
        <v>491</v>
      </c>
      <c r="P5" s="157">
        <v>165</v>
      </c>
      <c r="Q5" s="157">
        <v>89</v>
      </c>
      <c r="R5" s="157">
        <v>44</v>
      </c>
      <c r="S5" s="158">
        <v>17409</v>
      </c>
    </row>
    <row r="6" spans="1:19" s="143" customFormat="1" ht="20.100000000000001" customHeight="1">
      <c r="A6" s="43" t="s">
        <v>6</v>
      </c>
      <c r="B6" s="157" t="s">
        <v>72</v>
      </c>
      <c r="C6" s="157" t="s">
        <v>72</v>
      </c>
      <c r="D6" s="157" t="s">
        <v>72</v>
      </c>
      <c r="E6" s="157" t="s">
        <v>72</v>
      </c>
      <c r="F6" s="157" t="s">
        <v>72</v>
      </c>
      <c r="G6" s="157">
        <v>11</v>
      </c>
      <c r="H6" s="157" t="s">
        <v>72</v>
      </c>
      <c r="I6" s="157" t="s">
        <v>72</v>
      </c>
      <c r="J6" s="157">
        <v>12</v>
      </c>
      <c r="K6" s="157" t="s">
        <v>72</v>
      </c>
      <c r="L6" s="157" t="s">
        <v>72</v>
      </c>
      <c r="M6" s="157" t="s">
        <v>72</v>
      </c>
      <c r="N6" s="157">
        <v>13</v>
      </c>
      <c r="O6" s="157" t="s">
        <v>72</v>
      </c>
      <c r="P6" s="157" t="s">
        <v>72</v>
      </c>
      <c r="Q6" s="157" t="s">
        <v>72</v>
      </c>
      <c r="R6" s="157" t="s">
        <v>72</v>
      </c>
      <c r="S6" s="158">
        <v>136</v>
      </c>
    </row>
    <row r="7" spans="1:19" s="143" customFormat="1" ht="20.100000000000001" customHeight="1">
      <c r="A7" s="43" t="s">
        <v>7</v>
      </c>
      <c r="B7" s="157">
        <v>2625</v>
      </c>
      <c r="C7" s="157">
        <v>2827</v>
      </c>
      <c r="D7" s="157">
        <v>2754</v>
      </c>
      <c r="E7" s="157">
        <v>1791</v>
      </c>
      <c r="F7" s="157">
        <v>874</v>
      </c>
      <c r="G7" s="159"/>
      <c r="H7" s="159"/>
      <c r="I7" s="159"/>
      <c r="J7" s="159"/>
      <c r="K7" s="159"/>
      <c r="L7" s="159"/>
      <c r="M7" s="159"/>
      <c r="N7" s="159"/>
      <c r="O7" s="159"/>
      <c r="P7" s="159"/>
      <c r="Q7" s="159"/>
      <c r="R7" s="159"/>
      <c r="S7" s="158">
        <v>10871</v>
      </c>
    </row>
    <row r="8" spans="1:19" s="143" customFormat="1" ht="20.100000000000001" customHeight="1">
      <c r="A8" s="43" t="s">
        <v>8</v>
      </c>
      <c r="B8" s="157">
        <v>22</v>
      </c>
      <c r="C8" s="157">
        <v>101</v>
      </c>
      <c r="D8" s="157">
        <v>178</v>
      </c>
      <c r="E8" s="157">
        <v>255</v>
      </c>
      <c r="F8" s="157">
        <v>380</v>
      </c>
      <c r="G8" s="157">
        <v>517</v>
      </c>
      <c r="H8" s="157">
        <v>572</v>
      </c>
      <c r="I8" s="157">
        <v>658</v>
      </c>
      <c r="J8" s="157">
        <v>757</v>
      </c>
      <c r="K8" s="157">
        <v>763</v>
      </c>
      <c r="L8" s="157">
        <v>756</v>
      </c>
      <c r="M8" s="157">
        <v>767</v>
      </c>
      <c r="N8" s="157">
        <v>691</v>
      </c>
      <c r="O8" s="157">
        <v>233</v>
      </c>
      <c r="P8" s="157">
        <v>72</v>
      </c>
      <c r="Q8" s="157">
        <v>43</v>
      </c>
      <c r="R8" s="157">
        <v>16</v>
      </c>
      <c r="S8" s="158">
        <v>6781</v>
      </c>
    </row>
    <row r="9" spans="1:19" s="143" customFormat="1" ht="20.100000000000001" customHeight="1">
      <c r="A9" s="43" t="s">
        <v>9</v>
      </c>
      <c r="B9" s="157">
        <v>82</v>
      </c>
      <c r="C9" s="157">
        <v>93</v>
      </c>
      <c r="D9" s="157">
        <v>112</v>
      </c>
      <c r="E9" s="157">
        <v>100</v>
      </c>
      <c r="F9" s="157">
        <v>81</v>
      </c>
      <c r="G9" s="157">
        <v>94</v>
      </c>
      <c r="H9" s="157">
        <v>99</v>
      </c>
      <c r="I9" s="157">
        <v>103</v>
      </c>
      <c r="J9" s="157">
        <v>97</v>
      </c>
      <c r="K9" s="157">
        <v>107</v>
      </c>
      <c r="L9" s="157">
        <v>86</v>
      </c>
      <c r="M9" s="157">
        <v>88</v>
      </c>
      <c r="N9" s="157">
        <v>67</v>
      </c>
      <c r="O9" s="157">
        <v>27</v>
      </c>
      <c r="P9" s="157">
        <v>11</v>
      </c>
      <c r="Q9" s="157" t="s">
        <v>72</v>
      </c>
      <c r="R9" s="157" t="s">
        <v>72</v>
      </c>
      <c r="S9" s="158">
        <v>1252</v>
      </c>
    </row>
    <row r="10" spans="1:19" s="143" customFormat="1" ht="20.100000000000001" customHeight="1">
      <c r="A10" s="43" t="s">
        <v>10</v>
      </c>
      <c r="B10" s="157">
        <v>134</v>
      </c>
      <c r="C10" s="157">
        <v>218</v>
      </c>
      <c r="D10" s="157">
        <v>235</v>
      </c>
      <c r="E10" s="157">
        <v>366</v>
      </c>
      <c r="F10" s="157">
        <v>494</v>
      </c>
      <c r="G10" s="157">
        <v>614</v>
      </c>
      <c r="H10" s="157">
        <v>610</v>
      </c>
      <c r="I10" s="157">
        <v>640</v>
      </c>
      <c r="J10" s="157">
        <v>644</v>
      </c>
      <c r="K10" s="157">
        <v>672</v>
      </c>
      <c r="L10" s="157">
        <v>715</v>
      </c>
      <c r="M10" s="157">
        <v>644</v>
      </c>
      <c r="N10" s="157">
        <v>584</v>
      </c>
      <c r="O10" s="157">
        <v>381</v>
      </c>
      <c r="P10" s="157">
        <v>177</v>
      </c>
      <c r="Q10" s="157">
        <v>89</v>
      </c>
      <c r="R10" s="157">
        <v>70</v>
      </c>
      <c r="S10" s="158">
        <v>7287</v>
      </c>
    </row>
    <row r="11" spans="1:19" s="143" customFormat="1" ht="20.100000000000001" customHeight="1">
      <c r="A11" s="43" t="s">
        <v>11</v>
      </c>
      <c r="B11" s="157">
        <v>69</v>
      </c>
      <c r="C11" s="157">
        <v>69</v>
      </c>
      <c r="D11" s="157">
        <v>77</v>
      </c>
      <c r="E11" s="157">
        <v>105</v>
      </c>
      <c r="F11" s="157">
        <v>99</v>
      </c>
      <c r="G11" s="157">
        <v>117</v>
      </c>
      <c r="H11" s="157">
        <v>147</v>
      </c>
      <c r="I11" s="157">
        <v>125</v>
      </c>
      <c r="J11" s="157">
        <v>158</v>
      </c>
      <c r="K11" s="157">
        <v>171</v>
      </c>
      <c r="L11" s="157">
        <v>143</v>
      </c>
      <c r="M11" s="157">
        <v>162</v>
      </c>
      <c r="N11" s="157">
        <v>152</v>
      </c>
      <c r="O11" s="157">
        <v>101</v>
      </c>
      <c r="P11" s="157">
        <v>57</v>
      </c>
      <c r="Q11" s="157">
        <v>34</v>
      </c>
      <c r="R11" s="157">
        <v>21</v>
      </c>
      <c r="S11" s="158">
        <v>1807</v>
      </c>
    </row>
    <row r="12" spans="1:19" s="143" customFormat="1" ht="20.100000000000001" customHeight="1">
      <c r="A12" s="43" t="s">
        <v>12</v>
      </c>
      <c r="B12" s="157">
        <v>26</v>
      </c>
      <c r="C12" s="157">
        <v>33</v>
      </c>
      <c r="D12" s="157">
        <v>47</v>
      </c>
      <c r="E12" s="157">
        <v>33</v>
      </c>
      <c r="F12" s="157">
        <v>39</v>
      </c>
      <c r="G12" s="157">
        <v>35</v>
      </c>
      <c r="H12" s="157">
        <v>31</v>
      </c>
      <c r="I12" s="157">
        <v>50</v>
      </c>
      <c r="J12" s="157">
        <v>42</v>
      </c>
      <c r="K12" s="157">
        <v>24</v>
      </c>
      <c r="L12" s="157">
        <v>41</v>
      </c>
      <c r="M12" s="157">
        <v>39</v>
      </c>
      <c r="N12" s="157">
        <v>31</v>
      </c>
      <c r="O12" s="157">
        <v>12</v>
      </c>
      <c r="P12" s="157" t="s">
        <v>72</v>
      </c>
      <c r="Q12" s="157" t="s">
        <v>72</v>
      </c>
      <c r="R12" s="157" t="s">
        <v>72</v>
      </c>
      <c r="S12" s="158">
        <v>492</v>
      </c>
    </row>
    <row r="13" spans="1:19" s="143" customFormat="1" ht="20.100000000000001" customHeight="1">
      <c r="A13" s="43" t="s">
        <v>73</v>
      </c>
      <c r="B13" s="157">
        <v>73</v>
      </c>
      <c r="C13" s="157">
        <v>358</v>
      </c>
      <c r="D13" s="157">
        <v>651</v>
      </c>
      <c r="E13" s="157">
        <v>1081</v>
      </c>
      <c r="F13" s="157">
        <v>1418</v>
      </c>
      <c r="G13" s="157">
        <v>1682</v>
      </c>
      <c r="H13" s="157">
        <v>1726</v>
      </c>
      <c r="I13" s="157">
        <v>1764</v>
      </c>
      <c r="J13" s="157">
        <v>1690</v>
      </c>
      <c r="K13" s="157">
        <v>1820</v>
      </c>
      <c r="L13" s="157">
        <v>1760</v>
      </c>
      <c r="M13" s="157">
        <v>1485</v>
      </c>
      <c r="N13" s="157">
        <v>1371</v>
      </c>
      <c r="O13" s="157">
        <v>462</v>
      </c>
      <c r="P13" s="157">
        <v>90</v>
      </c>
      <c r="Q13" s="157">
        <v>40</v>
      </c>
      <c r="R13" s="157">
        <v>17</v>
      </c>
      <c r="S13" s="158">
        <v>17488</v>
      </c>
    </row>
    <row r="14" spans="1:19" s="143" customFormat="1" ht="20.100000000000001" customHeight="1">
      <c r="A14" s="43" t="s">
        <v>14</v>
      </c>
      <c r="B14" s="157">
        <v>27</v>
      </c>
      <c r="C14" s="157">
        <v>225</v>
      </c>
      <c r="D14" s="157">
        <v>1123</v>
      </c>
      <c r="E14" s="157">
        <v>2970</v>
      </c>
      <c r="F14" s="157">
        <v>4451</v>
      </c>
      <c r="G14" s="157">
        <v>5451</v>
      </c>
      <c r="H14" s="157">
        <v>5543</v>
      </c>
      <c r="I14" s="157">
        <v>5781</v>
      </c>
      <c r="J14" s="157">
        <v>5748</v>
      </c>
      <c r="K14" s="157">
        <v>5707</v>
      </c>
      <c r="L14" s="157">
        <v>5798</v>
      </c>
      <c r="M14" s="157">
        <v>5278</v>
      </c>
      <c r="N14" s="157">
        <v>4805</v>
      </c>
      <c r="O14" s="157">
        <v>1737</v>
      </c>
      <c r="P14" s="157">
        <v>334</v>
      </c>
      <c r="Q14" s="157">
        <v>104</v>
      </c>
      <c r="R14" s="157">
        <v>63</v>
      </c>
      <c r="S14" s="158">
        <v>55145</v>
      </c>
    </row>
    <row r="15" spans="1:19" s="143" customFormat="1" ht="20.100000000000001" customHeight="1">
      <c r="A15" s="43" t="s">
        <v>15</v>
      </c>
      <c r="B15" s="157">
        <v>2194</v>
      </c>
      <c r="C15" s="157">
        <v>3968</v>
      </c>
      <c r="D15" s="157">
        <v>3990</v>
      </c>
      <c r="E15" s="157">
        <v>3420</v>
      </c>
      <c r="F15" s="157">
        <v>2559</v>
      </c>
      <c r="G15" s="157">
        <v>2004</v>
      </c>
      <c r="H15" s="157">
        <v>1355</v>
      </c>
      <c r="I15" s="157">
        <v>827</v>
      </c>
      <c r="J15" s="157">
        <v>546</v>
      </c>
      <c r="K15" s="157">
        <v>337</v>
      </c>
      <c r="L15" s="157">
        <v>202</v>
      </c>
      <c r="M15" s="157">
        <v>138</v>
      </c>
      <c r="N15" s="157">
        <v>89</v>
      </c>
      <c r="O15" s="157">
        <v>30</v>
      </c>
      <c r="P15" s="157" t="s">
        <v>72</v>
      </c>
      <c r="Q15" s="157" t="s">
        <v>72</v>
      </c>
      <c r="R15" s="157" t="s">
        <v>72</v>
      </c>
      <c r="S15" s="158">
        <v>21665</v>
      </c>
    </row>
    <row r="16" spans="1:19" s="143" customFormat="1" ht="20.100000000000001" customHeight="1">
      <c r="A16" s="43" t="s">
        <v>16</v>
      </c>
      <c r="B16" s="157" t="s">
        <v>72</v>
      </c>
      <c r="C16" s="157" t="s">
        <v>72</v>
      </c>
      <c r="D16" s="157" t="s">
        <v>72</v>
      </c>
      <c r="E16" s="157" t="s">
        <v>72</v>
      </c>
      <c r="F16" s="157">
        <v>20</v>
      </c>
      <c r="G16" s="157">
        <v>18</v>
      </c>
      <c r="H16" s="157">
        <v>20</v>
      </c>
      <c r="I16" s="157" t="s">
        <v>72</v>
      </c>
      <c r="J16" s="157">
        <v>13</v>
      </c>
      <c r="K16" s="157">
        <v>24</v>
      </c>
      <c r="L16" s="157">
        <v>21</v>
      </c>
      <c r="M16" s="157">
        <v>26</v>
      </c>
      <c r="N16" s="157">
        <v>33</v>
      </c>
      <c r="O16" s="157" t="s">
        <v>72</v>
      </c>
      <c r="P16" s="157" t="s">
        <v>72</v>
      </c>
      <c r="Q16" s="157" t="s">
        <v>72</v>
      </c>
      <c r="R16" s="157" t="s">
        <v>72</v>
      </c>
      <c r="S16" s="158">
        <v>227</v>
      </c>
    </row>
    <row r="17" spans="1:19" s="143" customFormat="1" ht="20.100000000000001" customHeight="1">
      <c r="A17" s="43" t="s">
        <v>17</v>
      </c>
      <c r="B17" s="157">
        <v>18</v>
      </c>
      <c r="C17" s="157">
        <v>27</v>
      </c>
      <c r="D17" s="157">
        <v>28</v>
      </c>
      <c r="E17" s="157">
        <v>27</v>
      </c>
      <c r="F17" s="157">
        <v>34</v>
      </c>
      <c r="G17" s="157">
        <v>45</v>
      </c>
      <c r="H17" s="157">
        <v>28</v>
      </c>
      <c r="I17" s="157">
        <v>38</v>
      </c>
      <c r="J17" s="157">
        <v>41</v>
      </c>
      <c r="K17" s="157">
        <v>38</v>
      </c>
      <c r="L17" s="157">
        <v>29</v>
      </c>
      <c r="M17" s="157">
        <v>35</v>
      </c>
      <c r="N17" s="157">
        <v>28</v>
      </c>
      <c r="O17" s="157" t="s">
        <v>72</v>
      </c>
      <c r="P17" s="157" t="s">
        <v>72</v>
      </c>
      <c r="Q17" s="157" t="s">
        <v>72</v>
      </c>
      <c r="R17" s="157" t="s">
        <v>72</v>
      </c>
      <c r="S17" s="158">
        <v>427</v>
      </c>
    </row>
    <row r="18" spans="1:19">
      <c r="A18" s="40" t="s">
        <v>18</v>
      </c>
      <c r="B18" s="41">
        <v>6225</v>
      </c>
      <c r="C18" s="41">
        <v>9232</v>
      </c>
      <c r="D18" s="41">
        <v>10612</v>
      </c>
      <c r="E18" s="41">
        <v>11596</v>
      </c>
      <c r="F18" s="41">
        <v>11897</v>
      </c>
      <c r="G18" s="41">
        <v>12022</v>
      </c>
      <c r="H18" s="41">
        <v>11459</v>
      </c>
      <c r="I18" s="41">
        <v>11353</v>
      </c>
      <c r="J18" s="41">
        <v>10966</v>
      </c>
      <c r="K18" s="41">
        <v>10942</v>
      </c>
      <c r="L18" s="41">
        <v>10800</v>
      </c>
      <c r="M18" s="41">
        <v>9817</v>
      </c>
      <c r="N18" s="41">
        <v>8997</v>
      </c>
      <c r="O18" s="41">
        <v>3498</v>
      </c>
      <c r="P18" s="41">
        <v>927</v>
      </c>
      <c r="Q18" s="41">
        <v>411</v>
      </c>
      <c r="R18" s="41">
        <v>233</v>
      </c>
      <c r="S18" s="39">
        <f>SUM(Table3[[#This Row],[5 (In Kindergarten)]:[21]])</f>
        <v>140987</v>
      </c>
    </row>
    <row r="20" spans="1:19" ht="17.100000000000001" customHeight="1">
      <c r="A20" s="255" t="s">
        <v>74</v>
      </c>
      <c r="B20" s="256"/>
      <c r="C20" s="256"/>
      <c r="D20" s="256"/>
      <c r="E20" s="256"/>
      <c r="F20" s="256"/>
      <c r="G20" s="256"/>
      <c r="H20" s="256"/>
      <c r="I20" s="256"/>
      <c r="J20" s="256"/>
      <c r="K20" s="256"/>
      <c r="L20" s="256"/>
      <c r="M20" s="256"/>
      <c r="N20" s="256"/>
      <c r="O20" s="256"/>
      <c r="P20" s="256"/>
      <c r="Q20" s="256"/>
      <c r="R20" s="256"/>
      <c r="S20" s="257"/>
    </row>
    <row r="21" spans="1:19" s="143" customFormat="1" ht="30.95">
      <c r="A21" s="37" t="s">
        <v>75</v>
      </c>
      <c r="B21" s="14" t="s">
        <v>54</v>
      </c>
      <c r="C21" s="14" t="s">
        <v>55</v>
      </c>
      <c r="D21" s="14" t="s">
        <v>56</v>
      </c>
      <c r="E21" s="14" t="s">
        <v>57</v>
      </c>
      <c r="F21" s="14" t="s">
        <v>58</v>
      </c>
      <c r="G21" s="14" t="s">
        <v>59</v>
      </c>
      <c r="H21" s="14" t="s">
        <v>60</v>
      </c>
      <c r="I21" s="14" t="s">
        <v>61</v>
      </c>
      <c r="J21" s="14" t="s">
        <v>62</v>
      </c>
      <c r="K21" s="14" t="s">
        <v>63</v>
      </c>
      <c r="L21" s="14" t="s">
        <v>64</v>
      </c>
      <c r="M21" s="14" t="s">
        <v>65</v>
      </c>
      <c r="N21" s="14" t="s">
        <v>66</v>
      </c>
      <c r="O21" s="14" t="s">
        <v>67</v>
      </c>
      <c r="P21" s="14" t="s">
        <v>68</v>
      </c>
      <c r="Q21" s="14" t="s">
        <v>69</v>
      </c>
      <c r="R21" s="14" t="s">
        <v>70</v>
      </c>
      <c r="S21" s="194" t="s">
        <v>71</v>
      </c>
    </row>
    <row r="22" spans="1:19" ht="20.100000000000001" customHeight="1">
      <c r="A22" s="43" t="s">
        <v>5</v>
      </c>
      <c r="B22" s="160">
        <f t="shared" ref="B22:Q35" si="0">B5/B$18</f>
        <v>0.15164658634538153</v>
      </c>
      <c r="C22" s="160">
        <f t="shared" si="0"/>
        <v>0.14059792027729637</v>
      </c>
      <c r="D22" s="160">
        <f t="shared" si="0"/>
        <v>0.13192612137203166</v>
      </c>
      <c r="E22" s="160">
        <f t="shared" si="0"/>
        <v>0.12340462228354605</v>
      </c>
      <c r="F22" s="160">
        <f t="shared" si="0"/>
        <v>0.12095486257039589</v>
      </c>
      <c r="G22" s="160">
        <f t="shared" si="0"/>
        <v>0.11928131758442855</v>
      </c>
      <c r="H22" s="160">
        <f t="shared" si="0"/>
        <v>0.11510603019460686</v>
      </c>
      <c r="I22" s="160">
        <f t="shared" si="0"/>
        <v>0.11873513608737779</v>
      </c>
      <c r="J22" s="160">
        <f t="shared" si="0"/>
        <v>0.11107058179828561</v>
      </c>
      <c r="K22" s="160">
        <f t="shared" si="0"/>
        <v>0.1161579235971486</v>
      </c>
      <c r="L22" s="160">
        <f t="shared" si="0"/>
        <v>0.11481481481481481</v>
      </c>
      <c r="M22" s="160">
        <f t="shared" si="0"/>
        <v>0.11663440969746358</v>
      </c>
      <c r="N22" s="160">
        <f t="shared" si="0"/>
        <v>0.12593086584417029</v>
      </c>
      <c r="O22" s="160">
        <f t="shared" si="0"/>
        <v>0.14036592338479131</v>
      </c>
      <c r="P22" s="160">
        <f t="shared" si="0"/>
        <v>0.17799352750809061</v>
      </c>
      <c r="Q22" s="160">
        <f t="shared" si="0"/>
        <v>0.21654501216545013</v>
      </c>
      <c r="R22" s="160">
        <f t="shared" ref="R22:S34" si="1">R5/R$18</f>
        <v>0.18884120171673821</v>
      </c>
      <c r="S22" s="161">
        <f>S5/S$18</f>
        <v>0.12347946973834467</v>
      </c>
    </row>
    <row r="23" spans="1:19" ht="20.100000000000001" customHeight="1">
      <c r="A23" s="43" t="s">
        <v>6</v>
      </c>
      <c r="B23" s="160" t="s">
        <v>72</v>
      </c>
      <c r="C23" s="160" t="s">
        <v>72</v>
      </c>
      <c r="D23" s="160" t="s">
        <v>72</v>
      </c>
      <c r="E23" s="160" t="s">
        <v>72</v>
      </c>
      <c r="F23" s="160" t="s">
        <v>72</v>
      </c>
      <c r="G23" s="162">
        <f t="shared" si="0"/>
        <v>9.1498918649143238E-4</v>
      </c>
      <c r="H23" s="160" t="s">
        <v>72</v>
      </c>
      <c r="I23" s="160" t="s">
        <v>72</v>
      </c>
      <c r="J23" s="162">
        <f t="shared" ref="J23" si="2">J6/J$18</f>
        <v>1.0942914462885281E-3</v>
      </c>
      <c r="K23" s="160" t="s">
        <v>72</v>
      </c>
      <c r="L23" s="160" t="s">
        <v>72</v>
      </c>
      <c r="M23" s="160" t="s">
        <v>72</v>
      </c>
      <c r="N23" s="160" t="s">
        <v>72</v>
      </c>
      <c r="O23" s="160" t="s">
        <v>72</v>
      </c>
      <c r="P23" s="160" t="s">
        <v>72</v>
      </c>
      <c r="Q23" s="160" t="s">
        <v>72</v>
      </c>
      <c r="R23" s="160" t="s">
        <v>72</v>
      </c>
      <c r="S23" s="163">
        <f t="shared" si="1"/>
        <v>9.6462794442040757E-4</v>
      </c>
    </row>
    <row r="24" spans="1:19" ht="20.100000000000001" customHeight="1">
      <c r="A24" s="43" t="s">
        <v>7</v>
      </c>
      <c r="B24" s="160">
        <f t="shared" si="0"/>
        <v>0.42168674698795183</v>
      </c>
      <c r="C24" s="160">
        <f t="shared" ref="C24:F24" si="3">C7/C$18</f>
        <v>0.30621750433275563</v>
      </c>
      <c r="D24" s="160">
        <f t="shared" si="3"/>
        <v>0.25951752732755373</v>
      </c>
      <c r="E24" s="160">
        <f t="shared" si="3"/>
        <v>0.15444981027940669</v>
      </c>
      <c r="F24" s="160">
        <f t="shared" si="3"/>
        <v>7.3463898461797086E-2</v>
      </c>
      <c r="G24" s="164"/>
      <c r="H24" s="164"/>
      <c r="I24" s="164"/>
      <c r="J24" s="164"/>
      <c r="K24" s="164"/>
      <c r="L24" s="164"/>
      <c r="M24" s="164"/>
      <c r="N24" s="164"/>
      <c r="O24" s="164"/>
      <c r="P24" s="164"/>
      <c r="Q24" s="164"/>
      <c r="R24" s="164"/>
      <c r="S24" s="161">
        <f t="shared" si="1"/>
        <v>7.7106399880840074E-2</v>
      </c>
    </row>
    <row r="25" spans="1:19" ht="20.100000000000001" customHeight="1">
      <c r="A25" s="43" t="s">
        <v>8</v>
      </c>
      <c r="B25" s="160">
        <f t="shared" si="0"/>
        <v>3.5341365461847392E-3</v>
      </c>
      <c r="C25" s="160">
        <f t="shared" ref="C25:Q25" si="4">C8/C$18</f>
        <v>1.0940207972270364E-2</v>
      </c>
      <c r="D25" s="160">
        <f t="shared" si="4"/>
        <v>1.6773464003015454E-2</v>
      </c>
      <c r="E25" s="160">
        <f t="shared" si="4"/>
        <v>2.1990341497067953E-2</v>
      </c>
      <c r="F25" s="160">
        <f t="shared" si="4"/>
        <v>3.1940825418172648E-2</v>
      </c>
      <c r="G25" s="160">
        <f t="shared" si="4"/>
        <v>4.3004491765097325E-2</v>
      </c>
      <c r="H25" s="160">
        <f t="shared" si="4"/>
        <v>4.9917095732611924E-2</v>
      </c>
      <c r="I25" s="160">
        <f t="shared" si="4"/>
        <v>5.7958248920990045E-2</v>
      </c>
      <c r="J25" s="160">
        <f t="shared" si="4"/>
        <v>6.9031552070034655E-2</v>
      </c>
      <c r="K25" s="160">
        <f t="shared" si="4"/>
        <v>6.9731310546518002E-2</v>
      </c>
      <c r="L25" s="160">
        <f t="shared" si="4"/>
        <v>7.0000000000000007E-2</v>
      </c>
      <c r="M25" s="160">
        <f t="shared" si="4"/>
        <v>7.8129774880309671E-2</v>
      </c>
      <c r="N25" s="160">
        <f t="shared" si="4"/>
        <v>7.6803378904079136E-2</v>
      </c>
      <c r="O25" s="160">
        <f t="shared" si="4"/>
        <v>6.660949113779302E-2</v>
      </c>
      <c r="P25" s="160">
        <f t="shared" si="4"/>
        <v>7.7669902912621352E-2</v>
      </c>
      <c r="Q25" s="160">
        <f t="shared" si="4"/>
        <v>0.10462287104622871</v>
      </c>
      <c r="R25" s="160">
        <f t="shared" si="1"/>
        <v>6.8669527896995708E-2</v>
      </c>
      <c r="S25" s="161">
        <f t="shared" si="1"/>
        <v>4.8096633022902818E-2</v>
      </c>
    </row>
    <row r="26" spans="1:19" ht="20.100000000000001" customHeight="1">
      <c r="A26" s="43" t="s">
        <v>9</v>
      </c>
      <c r="B26" s="160">
        <f t="shared" si="0"/>
        <v>1.3172690763052209E-2</v>
      </c>
      <c r="C26" s="160">
        <f t="shared" ref="C26:P26" si="5">C9/C$18</f>
        <v>1.0073656845753899E-2</v>
      </c>
      <c r="D26" s="160">
        <f t="shared" si="5"/>
        <v>1.0554089709762533E-2</v>
      </c>
      <c r="E26" s="160">
        <f t="shared" si="5"/>
        <v>8.6236633321835118E-3</v>
      </c>
      <c r="F26" s="160">
        <f t="shared" si="5"/>
        <v>6.8084391022946965E-3</v>
      </c>
      <c r="G26" s="160">
        <f t="shared" si="5"/>
        <v>7.8189985027449678E-3</v>
      </c>
      <c r="H26" s="160">
        <f t="shared" si="5"/>
        <v>8.6394973383366793E-3</v>
      </c>
      <c r="I26" s="160">
        <f t="shared" si="5"/>
        <v>9.0724918523738211E-3</v>
      </c>
      <c r="J26" s="160">
        <f t="shared" si="5"/>
        <v>8.845522524165603E-3</v>
      </c>
      <c r="K26" s="160">
        <f t="shared" si="5"/>
        <v>9.7788338512154998E-3</v>
      </c>
      <c r="L26" s="160">
        <f t="shared" si="5"/>
        <v>7.9629629629629634E-3</v>
      </c>
      <c r="M26" s="160">
        <f t="shared" si="5"/>
        <v>8.9640419680146691E-3</v>
      </c>
      <c r="N26" s="160">
        <f t="shared" si="5"/>
        <v>7.4469267533622315E-3</v>
      </c>
      <c r="O26" s="160">
        <f t="shared" si="5"/>
        <v>7.7186963979416811E-3</v>
      </c>
      <c r="P26" s="160">
        <f t="shared" si="5"/>
        <v>1.1866235167206042E-2</v>
      </c>
      <c r="Q26" s="160" t="s">
        <v>72</v>
      </c>
      <c r="R26" s="160" t="s">
        <v>72</v>
      </c>
      <c r="S26" s="161">
        <f t="shared" si="1"/>
        <v>8.8802513706937522E-3</v>
      </c>
    </row>
    <row r="27" spans="1:19" ht="20.100000000000001" customHeight="1">
      <c r="A27" s="43" t="s">
        <v>10</v>
      </c>
      <c r="B27" s="160">
        <f t="shared" si="0"/>
        <v>2.1526104417670684E-2</v>
      </c>
      <c r="C27" s="160">
        <f t="shared" ref="C27:Q27" si="6">C10/C$18</f>
        <v>2.3613518197573655E-2</v>
      </c>
      <c r="D27" s="160">
        <f t="shared" si="6"/>
        <v>2.2144741801733887E-2</v>
      </c>
      <c r="E27" s="160">
        <f t="shared" si="6"/>
        <v>3.1562607795791654E-2</v>
      </c>
      <c r="F27" s="160">
        <f t="shared" si="6"/>
        <v>4.1523073043624445E-2</v>
      </c>
      <c r="G27" s="160">
        <f t="shared" si="6"/>
        <v>5.1073032773249046E-2</v>
      </c>
      <c r="H27" s="160">
        <f t="shared" si="6"/>
        <v>5.3233266428135091E-2</v>
      </c>
      <c r="I27" s="160">
        <f t="shared" si="6"/>
        <v>5.6372764907953843E-2</v>
      </c>
      <c r="J27" s="160">
        <f t="shared" si="6"/>
        <v>5.872697428415101E-2</v>
      </c>
      <c r="K27" s="160">
        <f t="shared" si="6"/>
        <v>6.1414732224456224E-2</v>
      </c>
      <c r="L27" s="160">
        <f t="shared" si="6"/>
        <v>6.6203703703703709E-2</v>
      </c>
      <c r="M27" s="160">
        <f t="shared" si="6"/>
        <v>6.5600488947743715E-2</v>
      </c>
      <c r="N27" s="160">
        <f t="shared" si="6"/>
        <v>6.4910525730799154E-2</v>
      </c>
      <c r="O27" s="160">
        <f t="shared" si="6"/>
        <v>0.10891938250428816</v>
      </c>
      <c r="P27" s="160">
        <f t="shared" si="6"/>
        <v>0.19093851132686085</v>
      </c>
      <c r="Q27" s="160">
        <f t="shared" si="6"/>
        <v>0.21654501216545013</v>
      </c>
      <c r="R27" s="160">
        <f t="shared" si="1"/>
        <v>0.30042918454935624</v>
      </c>
      <c r="S27" s="161">
        <f t="shared" si="1"/>
        <v>5.1685616404349335E-2</v>
      </c>
    </row>
    <row r="28" spans="1:19" ht="20.100000000000001" customHeight="1">
      <c r="A28" s="43" t="s">
        <v>11</v>
      </c>
      <c r="B28" s="160">
        <f t="shared" si="0"/>
        <v>1.108433734939759E-2</v>
      </c>
      <c r="C28" s="160">
        <f t="shared" ref="C28:Q28" si="7">C11/C$18</f>
        <v>7.4740034662045063E-3</v>
      </c>
      <c r="D28" s="160">
        <f t="shared" si="7"/>
        <v>7.2559366754617414E-3</v>
      </c>
      <c r="E28" s="160">
        <f t="shared" si="7"/>
        <v>9.0548464987926878E-3</v>
      </c>
      <c r="F28" s="160">
        <f t="shared" si="7"/>
        <v>8.3214255694712951E-3</v>
      </c>
      <c r="G28" s="160">
        <f t="shared" si="7"/>
        <v>9.7321577108634167E-3</v>
      </c>
      <c r="H28" s="160">
        <f t="shared" si="7"/>
        <v>1.2828344532681736E-2</v>
      </c>
      <c r="I28" s="160">
        <f t="shared" si="7"/>
        <v>1.1010305646084736E-2</v>
      </c>
      <c r="J28" s="160">
        <f t="shared" si="7"/>
        <v>1.4408170709465621E-2</v>
      </c>
      <c r="K28" s="160">
        <f t="shared" si="7"/>
        <v>1.5627855967830378E-2</v>
      </c>
      <c r="L28" s="160">
        <f t="shared" si="7"/>
        <v>1.324074074074074E-2</v>
      </c>
      <c r="M28" s="160">
        <f t="shared" si="7"/>
        <v>1.650198635020882E-2</v>
      </c>
      <c r="N28" s="160">
        <f t="shared" si="7"/>
        <v>1.6894520395687451E-2</v>
      </c>
      <c r="O28" s="160">
        <f t="shared" si="7"/>
        <v>2.8873642081189251E-2</v>
      </c>
      <c r="P28" s="160">
        <f t="shared" si="7"/>
        <v>6.1488673139158574E-2</v>
      </c>
      <c r="Q28" s="160">
        <f t="shared" si="7"/>
        <v>8.2725060827250604E-2</v>
      </c>
      <c r="R28" s="160">
        <f t="shared" si="1"/>
        <v>9.012875536480687E-2</v>
      </c>
      <c r="S28" s="161">
        <f t="shared" si="1"/>
        <v>1.2816784526232914E-2</v>
      </c>
    </row>
    <row r="29" spans="1:19" ht="20.100000000000001" customHeight="1">
      <c r="A29" s="43" t="s">
        <v>12</v>
      </c>
      <c r="B29" s="162">
        <f t="shared" si="0"/>
        <v>4.1767068273092373E-3</v>
      </c>
      <c r="C29" s="162">
        <f t="shared" ref="C29:O29" si="8">C12/C$18</f>
        <v>3.5745233968804161E-3</v>
      </c>
      <c r="D29" s="162">
        <f t="shared" si="8"/>
        <v>4.428948360346777E-3</v>
      </c>
      <c r="E29" s="162">
        <f t="shared" si="8"/>
        <v>2.8458088996205586E-3</v>
      </c>
      <c r="F29" s="162">
        <f t="shared" si="8"/>
        <v>3.2781373455492984E-3</v>
      </c>
      <c r="G29" s="162">
        <f t="shared" si="8"/>
        <v>2.9113292297454668E-3</v>
      </c>
      <c r="H29" s="162">
        <f t="shared" si="8"/>
        <v>2.7052971463478489E-3</v>
      </c>
      <c r="I29" s="162">
        <f t="shared" si="8"/>
        <v>4.404122258433894E-3</v>
      </c>
      <c r="J29" s="162">
        <f t="shared" si="8"/>
        <v>3.8300200620098486E-3</v>
      </c>
      <c r="K29" s="162">
        <f t="shared" si="8"/>
        <v>2.1933832937305795E-3</v>
      </c>
      <c r="L29" s="162">
        <f t="shared" si="8"/>
        <v>3.7962962962962963E-3</v>
      </c>
      <c r="M29" s="162">
        <f t="shared" si="8"/>
        <v>3.9727004176428648E-3</v>
      </c>
      <c r="N29" s="162">
        <f t="shared" si="8"/>
        <v>3.4455929754362564E-3</v>
      </c>
      <c r="O29" s="162">
        <f t="shared" si="8"/>
        <v>3.4305317324185248E-3</v>
      </c>
      <c r="P29" s="160" t="s">
        <v>72</v>
      </c>
      <c r="Q29" s="160" t="s">
        <v>72</v>
      </c>
      <c r="R29" s="160" t="s">
        <v>72</v>
      </c>
      <c r="S29" s="163">
        <f t="shared" si="1"/>
        <v>3.4896834459914746E-3</v>
      </c>
    </row>
    <row r="30" spans="1:19" ht="20.100000000000001" customHeight="1">
      <c r="A30" s="43" t="s">
        <v>73</v>
      </c>
      <c r="B30" s="160">
        <f t="shared" si="0"/>
        <v>1.1726907630522088E-2</v>
      </c>
      <c r="C30" s="160">
        <f t="shared" ref="C30:Q30" si="9">C13/C$18</f>
        <v>3.8778162911611784E-2</v>
      </c>
      <c r="D30" s="160">
        <f t="shared" si="9"/>
        <v>6.1345646437994721E-2</v>
      </c>
      <c r="E30" s="160">
        <f t="shared" si="9"/>
        <v>9.3221800620903766E-2</v>
      </c>
      <c r="F30" s="160">
        <f t="shared" si="9"/>
        <v>0.11918971169202319</v>
      </c>
      <c r="G30" s="160">
        <f t="shared" si="9"/>
        <v>0.13991016469805356</v>
      </c>
      <c r="H30" s="160">
        <f t="shared" si="9"/>
        <v>0.15062396369665765</v>
      </c>
      <c r="I30" s="160">
        <f t="shared" si="9"/>
        <v>0.15537743327754777</v>
      </c>
      <c r="J30" s="160">
        <f t="shared" si="9"/>
        <v>0.15411271201896773</v>
      </c>
      <c r="K30" s="160">
        <f t="shared" si="9"/>
        <v>0.16633156644123562</v>
      </c>
      <c r="L30" s="160">
        <f t="shared" si="9"/>
        <v>0.16296296296296298</v>
      </c>
      <c r="M30" s="160">
        <f t="shared" si="9"/>
        <v>0.15126820821024753</v>
      </c>
      <c r="N30" s="160">
        <f t="shared" si="9"/>
        <v>0.15238412804268089</v>
      </c>
      <c r="O30" s="160">
        <f t="shared" si="9"/>
        <v>0.13207547169811321</v>
      </c>
      <c r="P30" s="160">
        <f t="shared" si="9"/>
        <v>9.7087378640776698E-2</v>
      </c>
      <c r="Q30" s="160">
        <f t="shared" si="9"/>
        <v>9.7323600973236016E-2</v>
      </c>
      <c r="R30" s="160">
        <f t="shared" si="1"/>
        <v>7.2961373390557943E-2</v>
      </c>
      <c r="S30" s="161">
        <f t="shared" si="1"/>
        <v>0.12403980508841241</v>
      </c>
    </row>
    <row r="31" spans="1:19" ht="20.100000000000001" customHeight="1">
      <c r="A31" s="43" t="s">
        <v>14</v>
      </c>
      <c r="B31" s="162">
        <f t="shared" si="0"/>
        <v>4.3373493975903616E-3</v>
      </c>
      <c r="C31" s="160">
        <f t="shared" ref="C31:Q31" si="10">C14/C$18</f>
        <v>2.4371750433275562E-2</v>
      </c>
      <c r="D31" s="160">
        <f t="shared" si="10"/>
        <v>0.10582359592913683</v>
      </c>
      <c r="E31" s="160">
        <f t="shared" si="10"/>
        <v>0.25612280096585027</v>
      </c>
      <c r="F31" s="160">
        <f t="shared" si="10"/>
        <v>0.37412793141128015</v>
      </c>
      <c r="G31" s="160">
        <f t="shared" si="10"/>
        <v>0.45341873232407254</v>
      </c>
      <c r="H31" s="160">
        <f t="shared" si="10"/>
        <v>0.48372458329697182</v>
      </c>
      <c r="I31" s="160">
        <f t="shared" si="10"/>
        <v>0.50920461552012686</v>
      </c>
      <c r="J31" s="160">
        <f t="shared" si="10"/>
        <v>0.52416560277220503</v>
      </c>
      <c r="K31" s="160">
        <f t="shared" si="10"/>
        <v>0.52156826905501741</v>
      </c>
      <c r="L31" s="160">
        <f t="shared" si="10"/>
        <v>0.5368518518518518</v>
      </c>
      <c r="M31" s="160">
        <f t="shared" si="10"/>
        <v>0.53763878985433433</v>
      </c>
      <c r="N31" s="160">
        <f t="shared" si="10"/>
        <v>0.53406691119261973</v>
      </c>
      <c r="O31" s="160">
        <f t="shared" si="10"/>
        <v>0.49656946826758147</v>
      </c>
      <c r="P31" s="160">
        <f t="shared" si="10"/>
        <v>0.36030204962243795</v>
      </c>
      <c r="Q31" s="160">
        <f t="shared" si="10"/>
        <v>0.25304136253041365</v>
      </c>
      <c r="R31" s="160">
        <f t="shared" si="1"/>
        <v>0.27038626609442062</v>
      </c>
      <c r="S31" s="161">
        <f t="shared" si="1"/>
        <v>0.39113535290487778</v>
      </c>
    </row>
    <row r="32" spans="1:19" ht="20.100000000000001" customHeight="1">
      <c r="A32" s="43" t="s">
        <v>15</v>
      </c>
      <c r="B32" s="160">
        <f t="shared" si="0"/>
        <v>0.35244979919678715</v>
      </c>
      <c r="C32" s="160">
        <f t="shared" ref="C32:O32" si="11">C15/C$18</f>
        <v>0.42980935875216636</v>
      </c>
      <c r="D32" s="160">
        <f t="shared" si="11"/>
        <v>0.37598944591029021</v>
      </c>
      <c r="E32" s="160">
        <f t="shared" si="11"/>
        <v>0.29492928596067608</v>
      </c>
      <c r="F32" s="160">
        <f t="shared" si="11"/>
        <v>0.21509624275027317</v>
      </c>
      <c r="G32" s="160">
        <f t="shared" si="11"/>
        <v>0.16669439361171187</v>
      </c>
      <c r="H32" s="160">
        <f t="shared" si="11"/>
        <v>0.11824766559036565</v>
      </c>
      <c r="I32" s="160">
        <f t="shared" si="11"/>
        <v>7.2844182154496603E-2</v>
      </c>
      <c r="J32" s="160">
        <f t="shared" si="11"/>
        <v>4.9790260806128035E-2</v>
      </c>
      <c r="K32" s="160">
        <f t="shared" si="11"/>
        <v>3.0798757082800221E-2</v>
      </c>
      <c r="L32" s="160">
        <f t="shared" si="11"/>
        <v>1.8703703703703705E-2</v>
      </c>
      <c r="M32" s="160">
        <f t="shared" si="11"/>
        <v>1.4057247631659366E-2</v>
      </c>
      <c r="N32" s="160">
        <f t="shared" si="11"/>
        <v>9.8921862843169943E-3</v>
      </c>
      <c r="O32" s="160">
        <f t="shared" si="11"/>
        <v>8.5763293310463125E-3</v>
      </c>
      <c r="P32" s="160" t="s">
        <v>72</v>
      </c>
      <c r="Q32" s="160" t="s">
        <v>72</v>
      </c>
      <c r="R32" s="160" t="s">
        <v>72</v>
      </c>
      <c r="S32" s="161">
        <f t="shared" si="1"/>
        <v>0.15366665011667743</v>
      </c>
    </row>
    <row r="33" spans="1:19" ht="20.100000000000001" customHeight="1">
      <c r="A33" s="43" t="s">
        <v>16</v>
      </c>
      <c r="B33" s="162" t="s">
        <v>72</v>
      </c>
      <c r="C33" s="162" t="s">
        <v>72</v>
      </c>
      <c r="D33" s="162" t="s">
        <v>72</v>
      </c>
      <c r="E33" s="162" t="s">
        <v>72</v>
      </c>
      <c r="F33" s="162">
        <f t="shared" ref="F33:N33" si="12">F16/F$18</f>
        <v>1.6810960746406658E-3</v>
      </c>
      <c r="G33" s="162">
        <f t="shared" si="12"/>
        <v>1.4972550324405256E-3</v>
      </c>
      <c r="H33" s="162">
        <f t="shared" si="12"/>
        <v>1.7453529976437735E-3</v>
      </c>
      <c r="I33" s="162" t="s">
        <v>72</v>
      </c>
      <c r="J33" s="162">
        <f t="shared" si="12"/>
        <v>1.1854824001459056E-3</v>
      </c>
      <c r="K33" s="162">
        <f t="shared" si="12"/>
        <v>2.1933832937305795E-3</v>
      </c>
      <c r="L33" s="162">
        <f t="shared" si="12"/>
        <v>1.9444444444444444E-3</v>
      </c>
      <c r="M33" s="162">
        <f t="shared" si="12"/>
        <v>2.6484669450952429E-3</v>
      </c>
      <c r="N33" s="162">
        <f t="shared" si="12"/>
        <v>3.6678892964321442E-3</v>
      </c>
      <c r="O33" s="160" t="s">
        <v>72</v>
      </c>
      <c r="P33" s="160" t="s">
        <v>72</v>
      </c>
      <c r="Q33" s="160" t="s">
        <v>72</v>
      </c>
      <c r="R33" s="160" t="s">
        <v>72</v>
      </c>
      <c r="S33" s="163">
        <f t="shared" si="1"/>
        <v>1.6100775248781803E-3</v>
      </c>
    </row>
    <row r="34" spans="1:19" ht="20.100000000000001" customHeight="1">
      <c r="A34" s="43" t="s">
        <v>17</v>
      </c>
      <c r="B34" s="162">
        <f t="shared" si="0"/>
        <v>2.891566265060241E-3</v>
      </c>
      <c r="C34" s="162">
        <f t="shared" ref="C34:N34" si="13">C17/C$18</f>
        <v>2.9246100519930676E-3</v>
      </c>
      <c r="D34" s="162">
        <f t="shared" si="13"/>
        <v>2.6385224274406332E-3</v>
      </c>
      <c r="E34" s="162">
        <f t="shared" si="13"/>
        <v>2.328389099689548E-3</v>
      </c>
      <c r="F34" s="162">
        <f t="shared" si="13"/>
        <v>2.8578633268891316E-3</v>
      </c>
      <c r="G34" s="162">
        <f t="shared" si="13"/>
        <v>3.7431375811013143E-3</v>
      </c>
      <c r="H34" s="162">
        <f t="shared" si="13"/>
        <v>2.4434941967012829E-3</v>
      </c>
      <c r="I34" s="162">
        <f t="shared" si="13"/>
        <v>3.3471329164097593E-3</v>
      </c>
      <c r="J34" s="162">
        <f t="shared" si="13"/>
        <v>3.7388291081524713E-3</v>
      </c>
      <c r="K34" s="162">
        <f t="shared" si="13"/>
        <v>3.472856881740084E-3</v>
      </c>
      <c r="L34" s="162">
        <f t="shared" si="13"/>
        <v>2.685185185185185E-3</v>
      </c>
      <c r="M34" s="162">
        <f t="shared" si="13"/>
        <v>3.5652439645512887E-3</v>
      </c>
      <c r="N34" s="162">
        <f t="shared" si="13"/>
        <v>3.1121484939424251E-3</v>
      </c>
      <c r="O34" s="160" t="s">
        <v>72</v>
      </c>
      <c r="P34" s="160" t="s">
        <v>72</v>
      </c>
      <c r="Q34" s="160" t="s">
        <v>72</v>
      </c>
      <c r="R34" s="160" t="s">
        <v>72</v>
      </c>
      <c r="S34" s="163">
        <f t="shared" si="1"/>
        <v>3.0286480313787795E-3</v>
      </c>
    </row>
    <row r="35" spans="1:19" ht="20.100000000000001" customHeight="1">
      <c r="A35" s="165" t="s">
        <v>18</v>
      </c>
      <c r="B35" s="161">
        <f t="shared" si="0"/>
        <v>1</v>
      </c>
      <c r="C35" s="166">
        <v>1</v>
      </c>
      <c r="D35" s="166">
        <v>1</v>
      </c>
      <c r="E35" s="161">
        <f t="shared" ref="E35:H35" si="14">E18/E$18</f>
        <v>1</v>
      </c>
      <c r="F35" s="161">
        <f t="shared" si="14"/>
        <v>1</v>
      </c>
      <c r="G35" s="161">
        <f t="shared" si="14"/>
        <v>1</v>
      </c>
      <c r="H35" s="161">
        <f t="shared" si="14"/>
        <v>1</v>
      </c>
      <c r="I35" s="166">
        <v>1</v>
      </c>
      <c r="J35" s="166">
        <v>1</v>
      </c>
      <c r="K35" s="166">
        <v>1</v>
      </c>
      <c r="L35" s="166">
        <v>1</v>
      </c>
      <c r="M35" s="166">
        <v>1</v>
      </c>
      <c r="N35" s="166">
        <v>1</v>
      </c>
      <c r="O35" s="166">
        <v>1</v>
      </c>
      <c r="P35" s="166">
        <v>1</v>
      </c>
      <c r="Q35" s="166">
        <v>1</v>
      </c>
      <c r="R35" s="166">
        <v>1</v>
      </c>
      <c r="S35" s="161">
        <f t="shared" ref="S35" si="15">S18/S$18</f>
        <v>1</v>
      </c>
    </row>
    <row r="36" spans="1:19" s="74" customFormat="1"/>
    <row r="37" spans="1:19" s="74" customFormat="1"/>
    <row r="38" spans="1:19" s="74" customFormat="1"/>
    <row r="39" spans="1:19" s="74" customFormat="1"/>
    <row r="40" spans="1:19" s="74" customFormat="1"/>
    <row r="41" spans="1:19" s="74" customFormat="1"/>
    <row r="42" spans="1:19" s="74" customFormat="1"/>
    <row r="43" spans="1:19" s="74" customFormat="1"/>
    <row r="44" spans="1:19" s="74" customFormat="1"/>
    <row r="45" spans="1:19" s="74" customFormat="1"/>
    <row r="46" spans="1:19" s="74" customFormat="1"/>
    <row r="47" spans="1:19" s="74" customFormat="1"/>
    <row r="48" spans="1:19" s="74" customFormat="1"/>
    <row r="49" spans="1:9" s="74" customFormat="1"/>
    <row r="50" spans="1:9" s="74" customFormat="1"/>
    <row r="51" spans="1:9" s="74" customFormat="1"/>
    <row r="52" spans="1:9" s="74" customFormat="1"/>
    <row r="53" spans="1:9" s="74" customFormat="1"/>
    <row r="54" spans="1:9" s="74" customFormat="1"/>
    <row r="55" spans="1:9" s="74" customFormat="1"/>
    <row r="56" spans="1:9" s="74" customFormat="1"/>
    <row r="57" spans="1:9" s="74" customFormat="1"/>
    <row r="58" spans="1:9" s="74" customFormat="1"/>
    <row r="59" spans="1:9" s="74" customFormat="1"/>
    <row r="60" spans="1:9" s="74" customFormat="1"/>
    <row r="61" spans="1:9" ht="17.100000000000001" customHeight="1">
      <c r="A61" s="258" t="s">
        <v>76</v>
      </c>
      <c r="B61" s="259"/>
      <c r="C61" s="259"/>
      <c r="D61" s="259"/>
      <c r="E61" s="259"/>
      <c r="F61" s="259"/>
      <c r="G61" s="259"/>
      <c r="H61" s="259"/>
      <c r="I61" s="260"/>
    </row>
    <row r="62" spans="1:9" ht="62.1">
      <c r="A62" s="37" t="s">
        <v>75</v>
      </c>
      <c r="B62" s="35" t="s">
        <v>77</v>
      </c>
      <c r="C62" s="35" t="s">
        <v>78</v>
      </c>
      <c r="D62" s="35" t="s">
        <v>79</v>
      </c>
      <c r="E62" s="35" t="s">
        <v>80</v>
      </c>
      <c r="F62" s="35" t="s">
        <v>81</v>
      </c>
      <c r="G62" s="35" t="s">
        <v>82</v>
      </c>
      <c r="H62" s="35" t="s">
        <v>83</v>
      </c>
      <c r="I62" s="38" t="s">
        <v>18</v>
      </c>
    </row>
    <row r="63" spans="1:9" ht="20.100000000000001" customHeight="1">
      <c r="A63" s="43" t="s">
        <v>5</v>
      </c>
      <c r="B63" s="157">
        <v>544</v>
      </c>
      <c r="C63" s="157">
        <v>626</v>
      </c>
      <c r="D63" s="157">
        <v>1101</v>
      </c>
      <c r="E63" s="157">
        <v>7087</v>
      </c>
      <c r="F63" s="157">
        <v>55</v>
      </c>
      <c r="G63" s="157">
        <v>7116</v>
      </c>
      <c r="H63" s="157">
        <v>880</v>
      </c>
      <c r="I63" s="167">
        <v>17409</v>
      </c>
    </row>
    <row r="64" spans="1:9" ht="20.100000000000001" customHeight="1">
      <c r="A64" s="43" t="s">
        <v>6</v>
      </c>
      <c r="B64" s="157" t="s">
        <v>72</v>
      </c>
      <c r="C64" s="157" t="s">
        <v>72</v>
      </c>
      <c r="D64" s="157" t="s">
        <v>72</v>
      </c>
      <c r="E64" s="157">
        <v>74</v>
      </c>
      <c r="F64" s="157" t="s">
        <v>72</v>
      </c>
      <c r="G64" s="157">
        <v>40</v>
      </c>
      <c r="H64" s="157" t="s">
        <v>72</v>
      </c>
      <c r="I64" s="167">
        <v>136</v>
      </c>
    </row>
    <row r="65" spans="1:9" ht="20.100000000000001" customHeight="1">
      <c r="A65" s="43" t="s">
        <v>7</v>
      </c>
      <c r="B65" s="157">
        <v>617</v>
      </c>
      <c r="C65" s="157">
        <v>189</v>
      </c>
      <c r="D65" s="157">
        <v>667</v>
      </c>
      <c r="E65" s="157">
        <v>5457</v>
      </c>
      <c r="F65" s="157">
        <v>36</v>
      </c>
      <c r="G65" s="157">
        <v>3422</v>
      </c>
      <c r="H65" s="157">
        <v>483</v>
      </c>
      <c r="I65" s="167">
        <v>10871</v>
      </c>
    </row>
    <row r="66" spans="1:9" ht="20.100000000000001" customHeight="1">
      <c r="A66" s="43" t="s">
        <v>8</v>
      </c>
      <c r="B66" s="157">
        <v>308</v>
      </c>
      <c r="C66" s="157">
        <v>39</v>
      </c>
      <c r="D66" s="157">
        <v>767</v>
      </c>
      <c r="E66" s="157">
        <v>2203</v>
      </c>
      <c r="F66" s="157">
        <v>12</v>
      </c>
      <c r="G66" s="157">
        <v>3071</v>
      </c>
      <c r="H66" s="157">
        <v>381</v>
      </c>
      <c r="I66" s="167">
        <v>6781</v>
      </c>
    </row>
    <row r="67" spans="1:9" ht="20.100000000000001" customHeight="1">
      <c r="A67" s="43" t="s">
        <v>9</v>
      </c>
      <c r="B67" s="157">
        <v>76</v>
      </c>
      <c r="C67" s="157" t="s">
        <v>72</v>
      </c>
      <c r="D67" s="157">
        <v>47</v>
      </c>
      <c r="E67" s="157">
        <v>694</v>
      </c>
      <c r="F67" s="157" t="s">
        <v>72</v>
      </c>
      <c r="G67" s="157">
        <v>352</v>
      </c>
      <c r="H67" s="157">
        <v>40</v>
      </c>
      <c r="I67" s="167">
        <v>1252</v>
      </c>
    </row>
    <row r="68" spans="1:9" ht="20.100000000000001" customHeight="1">
      <c r="A68" s="43" t="s">
        <v>10</v>
      </c>
      <c r="B68" s="157">
        <v>454</v>
      </c>
      <c r="C68" s="157">
        <v>118</v>
      </c>
      <c r="D68" s="157">
        <v>695</v>
      </c>
      <c r="E68" s="157">
        <v>3843</v>
      </c>
      <c r="F68" s="157">
        <v>21</v>
      </c>
      <c r="G68" s="157">
        <v>1923</v>
      </c>
      <c r="H68" s="157">
        <v>233</v>
      </c>
      <c r="I68" s="167">
        <v>7287</v>
      </c>
    </row>
    <row r="69" spans="1:9" ht="20.100000000000001" customHeight="1">
      <c r="A69" s="43" t="s">
        <v>11</v>
      </c>
      <c r="B69" s="157">
        <v>125</v>
      </c>
      <c r="C69" s="157" t="s">
        <v>72</v>
      </c>
      <c r="D69" s="157">
        <v>98</v>
      </c>
      <c r="E69" s="157">
        <v>843</v>
      </c>
      <c r="F69" s="157" t="s">
        <v>72</v>
      </c>
      <c r="G69" s="157">
        <v>633</v>
      </c>
      <c r="H69" s="157">
        <v>57</v>
      </c>
      <c r="I69" s="167">
        <v>1807</v>
      </c>
    </row>
    <row r="70" spans="1:9" ht="20.100000000000001" customHeight="1">
      <c r="A70" s="43" t="s">
        <v>12</v>
      </c>
      <c r="B70" s="157" t="s">
        <v>72</v>
      </c>
      <c r="C70" s="157">
        <v>20</v>
      </c>
      <c r="D70" s="157">
        <v>25</v>
      </c>
      <c r="E70" s="157">
        <v>213</v>
      </c>
      <c r="F70" s="157" t="s">
        <v>72</v>
      </c>
      <c r="G70" s="157">
        <v>198</v>
      </c>
      <c r="H70" s="157">
        <v>19</v>
      </c>
      <c r="I70" s="167">
        <v>492</v>
      </c>
    </row>
    <row r="71" spans="1:9" ht="20.100000000000001" customHeight="1">
      <c r="A71" s="43" t="s">
        <v>73</v>
      </c>
      <c r="B71" s="157">
        <v>481</v>
      </c>
      <c r="C71" s="157">
        <v>133</v>
      </c>
      <c r="D71" s="157">
        <v>1329</v>
      </c>
      <c r="E71" s="157">
        <v>6521</v>
      </c>
      <c r="F71" s="157">
        <v>41</v>
      </c>
      <c r="G71" s="157">
        <v>8111</v>
      </c>
      <c r="H71" s="157">
        <v>872</v>
      </c>
      <c r="I71" s="167">
        <v>17488</v>
      </c>
    </row>
    <row r="72" spans="1:9" ht="20.100000000000001" customHeight="1">
      <c r="A72" s="43" t="s">
        <v>14</v>
      </c>
      <c r="B72" s="157">
        <v>3697</v>
      </c>
      <c r="C72" s="157">
        <v>319</v>
      </c>
      <c r="D72" s="157">
        <v>3487</v>
      </c>
      <c r="E72" s="157">
        <v>29234</v>
      </c>
      <c r="F72" s="157">
        <v>156</v>
      </c>
      <c r="G72" s="157">
        <v>16375</v>
      </c>
      <c r="H72" s="157">
        <v>1877</v>
      </c>
      <c r="I72" s="167">
        <v>55145</v>
      </c>
    </row>
    <row r="73" spans="1:9" ht="20.100000000000001" customHeight="1">
      <c r="A73" s="43" t="s">
        <v>15</v>
      </c>
      <c r="B73" s="157">
        <v>1075</v>
      </c>
      <c r="C73" s="157">
        <v>354</v>
      </c>
      <c r="D73" s="157">
        <v>866</v>
      </c>
      <c r="E73" s="157">
        <v>10083</v>
      </c>
      <c r="F73" s="157">
        <v>57</v>
      </c>
      <c r="G73" s="157">
        <v>8285</v>
      </c>
      <c r="H73" s="157">
        <v>945</v>
      </c>
      <c r="I73" s="167">
        <v>21665</v>
      </c>
    </row>
    <row r="74" spans="1:9" ht="20.100000000000001" customHeight="1">
      <c r="A74" s="43" t="s">
        <v>16</v>
      </c>
      <c r="B74" s="157">
        <v>25</v>
      </c>
      <c r="C74" s="157" t="s">
        <v>72</v>
      </c>
      <c r="D74" s="157" t="s">
        <v>72</v>
      </c>
      <c r="E74" s="157">
        <v>82</v>
      </c>
      <c r="F74" s="157" t="s">
        <v>72</v>
      </c>
      <c r="G74" s="157">
        <v>90</v>
      </c>
      <c r="H74" s="157" t="s">
        <v>72</v>
      </c>
      <c r="I74" s="167">
        <v>227</v>
      </c>
    </row>
    <row r="75" spans="1:9" ht="20.100000000000001" customHeight="1">
      <c r="A75" s="43" t="s">
        <v>17</v>
      </c>
      <c r="B75" s="157">
        <v>26</v>
      </c>
      <c r="C75" s="157" t="s">
        <v>72</v>
      </c>
      <c r="D75" s="157">
        <v>36</v>
      </c>
      <c r="E75" s="157">
        <v>175</v>
      </c>
      <c r="F75" s="157" t="s">
        <v>72</v>
      </c>
      <c r="G75" s="157">
        <v>156</v>
      </c>
      <c r="H75" s="157">
        <v>22</v>
      </c>
      <c r="I75" s="167">
        <v>427</v>
      </c>
    </row>
    <row r="76" spans="1:9" ht="20.100000000000001" customHeight="1">
      <c r="A76" s="165" t="s">
        <v>18</v>
      </c>
      <c r="B76" s="168">
        <v>7452</v>
      </c>
      <c r="C76" s="168">
        <v>1897</v>
      </c>
      <c r="D76" s="168">
        <v>9142</v>
      </c>
      <c r="E76" s="168">
        <v>66509</v>
      </c>
      <c r="F76" s="168">
        <v>392</v>
      </c>
      <c r="G76" s="168">
        <v>49772</v>
      </c>
      <c r="H76" s="168">
        <v>5823</v>
      </c>
      <c r="I76" s="169">
        <f>SUM(I63:I75)</f>
        <v>140987</v>
      </c>
    </row>
    <row r="78" spans="1:9" ht="17.100000000000001" customHeight="1">
      <c r="A78" s="264" t="s">
        <v>84</v>
      </c>
      <c r="B78" s="265"/>
      <c r="C78" s="265"/>
      <c r="D78" s="265"/>
      <c r="E78" s="265"/>
      <c r="F78" s="265"/>
      <c r="G78" s="265"/>
      <c r="H78" s="265"/>
      <c r="I78" s="266"/>
    </row>
    <row r="79" spans="1:9" ht="62.1">
      <c r="A79" s="37" t="s">
        <v>53</v>
      </c>
      <c r="B79" s="35" t="s">
        <v>77</v>
      </c>
      <c r="C79" s="35" t="s">
        <v>78</v>
      </c>
      <c r="D79" s="35" t="s">
        <v>79</v>
      </c>
      <c r="E79" s="35" t="s">
        <v>80</v>
      </c>
      <c r="F79" s="35" t="s">
        <v>81</v>
      </c>
      <c r="G79" s="35" t="s">
        <v>83</v>
      </c>
      <c r="H79" s="35" t="s">
        <v>82</v>
      </c>
      <c r="I79" s="38" t="s">
        <v>18</v>
      </c>
    </row>
    <row r="80" spans="1:9" ht="20.100000000000001" customHeight="1">
      <c r="A80" s="43" t="s">
        <v>5</v>
      </c>
      <c r="B80" s="170">
        <f t="shared" ref="B80:I80" si="16">B63/B$76</f>
        <v>7.3000536768652716E-2</v>
      </c>
      <c r="C80" s="170">
        <f t="shared" si="16"/>
        <v>0.32999472851871375</v>
      </c>
      <c r="D80" s="170">
        <f t="shared" si="16"/>
        <v>0.12043316560927587</v>
      </c>
      <c r="E80" s="170">
        <f t="shared" si="16"/>
        <v>0.10655700732231728</v>
      </c>
      <c r="F80" s="170">
        <f t="shared" si="16"/>
        <v>0.14030612244897958</v>
      </c>
      <c r="G80" s="170">
        <f t="shared" si="16"/>
        <v>0.14297195210158323</v>
      </c>
      <c r="H80" s="170">
        <f t="shared" si="16"/>
        <v>0.15112484973381418</v>
      </c>
      <c r="I80" s="171">
        <f t="shared" si="16"/>
        <v>0.12347946973834467</v>
      </c>
    </row>
    <row r="81" spans="1:9" ht="20.100000000000001" customHeight="1">
      <c r="A81" s="43" t="s">
        <v>6</v>
      </c>
      <c r="B81" s="170" t="s">
        <v>72</v>
      </c>
      <c r="C81" s="170" t="s">
        <v>72</v>
      </c>
      <c r="D81" s="170" t="s">
        <v>72</v>
      </c>
      <c r="E81" s="172">
        <f t="shared" ref="E81:I81" si="17">E64/E$76</f>
        <v>1.1126313731976123E-3</v>
      </c>
      <c r="F81" s="170" t="s">
        <v>72</v>
      </c>
      <c r="G81" s="172">
        <f t="shared" si="17"/>
        <v>8.0366471108253633E-4</v>
      </c>
      <c r="H81" s="170" t="s">
        <v>72</v>
      </c>
      <c r="I81" s="173">
        <f t="shared" si="17"/>
        <v>9.6462794442040757E-4</v>
      </c>
    </row>
    <row r="82" spans="1:9" ht="20.100000000000001" customHeight="1">
      <c r="A82" s="43" t="s">
        <v>7</v>
      </c>
      <c r="B82" s="170">
        <f t="shared" ref="B82:I82" si="18">B65/B$76</f>
        <v>8.2796564680622659E-2</v>
      </c>
      <c r="C82" s="170">
        <f t="shared" si="18"/>
        <v>9.9630996309963096E-2</v>
      </c>
      <c r="D82" s="170">
        <f t="shared" si="18"/>
        <v>7.2959964996718446E-2</v>
      </c>
      <c r="E82" s="170">
        <f t="shared" si="18"/>
        <v>8.2049045993775285E-2</v>
      </c>
      <c r="F82" s="170">
        <f t="shared" si="18"/>
        <v>9.1836734693877556E-2</v>
      </c>
      <c r="G82" s="170">
        <f t="shared" si="18"/>
        <v>6.8753516033110987E-2</v>
      </c>
      <c r="H82" s="170">
        <f t="shared" si="18"/>
        <v>8.294693456980938E-2</v>
      </c>
      <c r="I82" s="171">
        <f t="shared" si="18"/>
        <v>7.7106399880840074E-2</v>
      </c>
    </row>
    <row r="83" spans="1:9" ht="20.100000000000001" customHeight="1">
      <c r="A83" s="43" t="s">
        <v>8</v>
      </c>
      <c r="B83" s="170">
        <f t="shared" ref="B83:I83" si="19">B66/B$76</f>
        <v>4.1331186258722494E-2</v>
      </c>
      <c r="C83" s="170">
        <f t="shared" si="19"/>
        <v>2.0558777016341592E-2</v>
      </c>
      <c r="D83" s="170">
        <f t="shared" si="19"/>
        <v>8.3898490483482829E-2</v>
      </c>
      <c r="E83" s="170">
        <f t="shared" si="19"/>
        <v>3.3123336691274867E-2</v>
      </c>
      <c r="F83" s="170">
        <f t="shared" si="19"/>
        <v>3.0612244897959183E-2</v>
      </c>
      <c r="G83" s="170">
        <f t="shared" si="19"/>
        <v>6.1701358193361727E-2</v>
      </c>
      <c r="H83" s="170">
        <f t="shared" si="19"/>
        <v>6.5430190623390005E-2</v>
      </c>
      <c r="I83" s="171">
        <f t="shared" si="19"/>
        <v>4.8096633022902818E-2</v>
      </c>
    </row>
    <row r="84" spans="1:9" ht="20.100000000000001" customHeight="1">
      <c r="A84" s="43" t="s">
        <v>9</v>
      </c>
      <c r="B84" s="170">
        <f t="shared" ref="B84:I84" si="20">B67/B$76</f>
        <v>1.0198604401502952E-2</v>
      </c>
      <c r="C84" s="170" t="s">
        <v>72</v>
      </c>
      <c r="D84" s="170">
        <f t="shared" si="20"/>
        <v>5.1411069787792602E-3</v>
      </c>
      <c r="E84" s="170">
        <f t="shared" si="20"/>
        <v>1.0434678013501932E-2</v>
      </c>
      <c r="F84" s="170" t="s">
        <v>72</v>
      </c>
      <c r="G84" s="170">
        <f t="shared" si="20"/>
        <v>7.0722494575263199E-3</v>
      </c>
      <c r="H84" s="170">
        <f t="shared" si="20"/>
        <v>6.8693113515370082E-3</v>
      </c>
      <c r="I84" s="171">
        <f t="shared" si="20"/>
        <v>8.8802513706937522E-3</v>
      </c>
    </row>
    <row r="85" spans="1:9" ht="20.100000000000001" customHeight="1">
      <c r="A85" s="43" t="s">
        <v>10</v>
      </c>
      <c r="B85" s="170">
        <f t="shared" ref="B85:I85" si="21">B68/B$76</f>
        <v>6.0923242082662372E-2</v>
      </c>
      <c r="C85" s="170">
        <f t="shared" si="21"/>
        <v>6.2203479177648922E-2</v>
      </c>
      <c r="D85" s="170">
        <f t="shared" si="21"/>
        <v>7.6022752133012475E-2</v>
      </c>
      <c r="E85" s="170">
        <f t="shared" si="21"/>
        <v>5.7781653610789518E-2</v>
      </c>
      <c r="F85" s="170">
        <f t="shared" si="21"/>
        <v>5.3571428571428568E-2</v>
      </c>
      <c r="G85" s="170">
        <f t="shared" si="21"/>
        <v>3.8636180985292937E-2</v>
      </c>
      <c r="H85" s="170">
        <f t="shared" si="21"/>
        <v>4.0013738622703077E-2</v>
      </c>
      <c r="I85" s="171">
        <f t="shared" si="21"/>
        <v>5.1685616404349335E-2</v>
      </c>
    </row>
    <row r="86" spans="1:9" ht="20.100000000000001" customHeight="1">
      <c r="A86" s="43" t="s">
        <v>11</v>
      </c>
      <c r="B86" s="170">
        <f t="shared" ref="B86:I86" si="22">B69/B$76</f>
        <v>1.6774020397208805E-2</v>
      </c>
      <c r="C86" s="170" t="s">
        <v>72</v>
      </c>
      <c r="D86" s="170">
        <f t="shared" si="22"/>
        <v>1.0719754977029096E-2</v>
      </c>
      <c r="E86" s="170">
        <f t="shared" si="22"/>
        <v>1.2674976318994422E-2</v>
      </c>
      <c r="F86" s="170" t="s">
        <v>72</v>
      </c>
      <c r="G86" s="170">
        <f t="shared" si="22"/>
        <v>1.2717994052881139E-2</v>
      </c>
      <c r="H86" s="170">
        <f t="shared" si="22"/>
        <v>9.7887686759402376E-3</v>
      </c>
      <c r="I86" s="171">
        <f t="shared" si="22"/>
        <v>1.2816784526232914E-2</v>
      </c>
    </row>
    <row r="87" spans="1:9" ht="20.100000000000001" customHeight="1">
      <c r="A87" s="43" t="s">
        <v>12</v>
      </c>
      <c r="B87" s="170" t="s">
        <v>72</v>
      </c>
      <c r="C87" s="170">
        <f t="shared" ref="C87:I87" si="23">C70/C$76</f>
        <v>1.0542962572482868E-2</v>
      </c>
      <c r="D87" s="172">
        <f t="shared" si="23"/>
        <v>2.7346313716910958E-3</v>
      </c>
      <c r="E87" s="172">
        <f t="shared" si="23"/>
        <v>3.2025740877174519E-3</v>
      </c>
      <c r="F87" s="170" t="s">
        <v>72</v>
      </c>
      <c r="G87" s="172">
        <f t="shared" si="23"/>
        <v>3.9781403198585552E-3</v>
      </c>
      <c r="H87" s="172">
        <f t="shared" si="23"/>
        <v>3.2629228919800789E-3</v>
      </c>
      <c r="I87" s="173">
        <f t="shared" si="23"/>
        <v>3.4896834459914746E-3</v>
      </c>
    </row>
    <row r="88" spans="1:9" ht="20.100000000000001" customHeight="1">
      <c r="A88" s="43" t="s">
        <v>73</v>
      </c>
      <c r="B88" s="170">
        <f t="shared" ref="B88:I88" si="24">B71/B$76</f>
        <v>6.4546430488459469E-2</v>
      </c>
      <c r="C88" s="170">
        <f t="shared" si="24"/>
        <v>7.0110701107011064E-2</v>
      </c>
      <c r="D88" s="170">
        <f t="shared" si="24"/>
        <v>0.14537300371909867</v>
      </c>
      <c r="E88" s="170">
        <f t="shared" si="24"/>
        <v>9.8046880873265269E-2</v>
      </c>
      <c r="F88" s="170">
        <f t="shared" si="24"/>
        <v>0.10459183673469388</v>
      </c>
      <c r="G88" s="170">
        <f t="shared" si="24"/>
        <v>0.16296311178976131</v>
      </c>
      <c r="H88" s="170">
        <f t="shared" si="24"/>
        <v>0.14975098746350679</v>
      </c>
      <c r="I88" s="171">
        <f t="shared" si="24"/>
        <v>0.12403980508841241</v>
      </c>
    </row>
    <row r="89" spans="1:9" ht="20.100000000000001" customHeight="1">
      <c r="A89" s="43" t="s">
        <v>14</v>
      </c>
      <c r="B89" s="170">
        <f t="shared" ref="B89:I89" si="25">B72/B$76</f>
        <v>0.49610842726784754</v>
      </c>
      <c r="C89" s="170">
        <f t="shared" si="25"/>
        <v>0.16816025303110174</v>
      </c>
      <c r="D89" s="170">
        <f t="shared" si="25"/>
        <v>0.38142638372347409</v>
      </c>
      <c r="E89" s="170">
        <f t="shared" si="25"/>
        <v>0.43954953464944596</v>
      </c>
      <c r="F89" s="170">
        <f t="shared" si="25"/>
        <v>0.39795918367346939</v>
      </c>
      <c r="G89" s="170">
        <f t="shared" si="25"/>
        <v>0.32900024109941334</v>
      </c>
      <c r="H89" s="170">
        <f t="shared" si="25"/>
        <v>0.32234243517087413</v>
      </c>
      <c r="I89" s="171">
        <f t="shared" si="25"/>
        <v>0.39113535290487778</v>
      </c>
    </row>
    <row r="90" spans="1:9" ht="20.100000000000001" customHeight="1">
      <c r="A90" s="43" t="s">
        <v>15</v>
      </c>
      <c r="B90" s="170">
        <f t="shared" ref="B90:I90" si="26">B73/B$76</f>
        <v>0.14425657541599571</v>
      </c>
      <c r="C90" s="170">
        <f t="shared" si="26"/>
        <v>0.18661043753294676</v>
      </c>
      <c r="D90" s="170">
        <f t="shared" si="26"/>
        <v>9.4727630715379568E-2</v>
      </c>
      <c r="E90" s="170">
        <f t="shared" si="26"/>
        <v>0.1516035423777233</v>
      </c>
      <c r="F90" s="170">
        <f t="shared" si="26"/>
        <v>0.14540816326530612</v>
      </c>
      <c r="G90" s="170">
        <f t="shared" si="26"/>
        <v>0.16645905328297034</v>
      </c>
      <c r="H90" s="170">
        <f t="shared" si="26"/>
        <v>0.16228748068006182</v>
      </c>
      <c r="I90" s="171">
        <f t="shared" si="26"/>
        <v>0.15366665011667743</v>
      </c>
    </row>
    <row r="91" spans="1:9" ht="20.100000000000001" customHeight="1">
      <c r="A91" s="43" t="s">
        <v>16</v>
      </c>
      <c r="B91" s="172">
        <f t="shared" ref="B91:I91" si="27">B74/B$76</f>
        <v>3.3548040794417608E-3</v>
      </c>
      <c r="C91" s="170" t="s">
        <v>72</v>
      </c>
      <c r="D91" s="170" t="s">
        <v>72</v>
      </c>
      <c r="E91" s="172">
        <f t="shared" si="27"/>
        <v>1.2329158459757326E-3</v>
      </c>
      <c r="F91" s="170" t="s">
        <v>72</v>
      </c>
      <c r="G91" s="172">
        <f t="shared" si="27"/>
        <v>1.8082455999357068E-3</v>
      </c>
      <c r="H91" s="170" t="s">
        <v>72</v>
      </c>
      <c r="I91" s="173">
        <f t="shared" si="27"/>
        <v>1.6100775248781803E-3</v>
      </c>
    </row>
    <row r="92" spans="1:9" ht="20.100000000000001" customHeight="1">
      <c r="A92" s="43" t="s">
        <v>17</v>
      </c>
      <c r="B92" s="172">
        <f t="shared" ref="B92:I92" si="28">B75/B$76</f>
        <v>3.4889962426194309E-3</v>
      </c>
      <c r="C92" s="170" t="s">
        <v>72</v>
      </c>
      <c r="D92" s="172">
        <f t="shared" si="28"/>
        <v>3.937869175235178E-3</v>
      </c>
      <c r="E92" s="172">
        <f t="shared" si="28"/>
        <v>2.6312228420213805E-3</v>
      </c>
      <c r="F92" s="170" t="s">
        <v>72</v>
      </c>
      <c r="G92" s="172">
        <f t="shared" si="28"/>
        <v>3.1342923732218917E-3</v>
      </c>
      <c r="H92" s="172">
        <f t="shared" si="28"/>
        <v>3.7781212433453545E-3</v>
      </c>
      <c r="I92" s="173">
        <f t="shared" si="28"/>
        <v>3.0286480313787795E-3</v>
      </c>
    </row>
    <row r="93" spans="1:9" ht="20.100000000000001" customHeight="1">
      <c r="A93" s="165" t="s">
        <v>18</v>
      </c>
      <c r="B93" s="171">
        <f t="shared" ref="B93:I93" si="29">B76/B$76</f>
        <v>1</v>
      </c>
      <c r="C93" s="171">
        <f t="shared" si="29"/>
        <v>1</v>
      </c>
      <c r="D93" s="171">
        <f t="shared" si="29"/>
        <v>1</v>
      </c>
      <c r="E93" s="171">
        <f t="shared" si="29"/>
        <v>1</v>
      </c>
      <c r="F93" s="171">
        <f t="shared" si="29"/>
        <v>1</v>
      </c>
      <c r="G93" s="171">
        <f t="shared" si="29"/>
        <v>1</v>
      </c>
      <c r="H93" s="171">
        <f t="shared" si="29"/>
        <v>1</v>
      </c>
      <c r="I93" s="171">
        <f t="shared" si="29"/>
        <v>1</v>
      </c>
    </row>
    <row r="95" spans="1:9" ht="17.100000000000001" customHeight="1">
      <c r="A95" s="261" t="s">
        <v>85</v>
      </c>
      <c r="B95" s="262"/>
      <c r="C95" s="262"/>
      <c r="D95" s="263"/>
    </row>
    <row r="96" spans="1:9" ht="30.95">
      <c r="A96" s="37" t="s">
        <v>53</v>
      </c>
      <c r="B96" s="35" t="s">
        <v>48</v>
      </c>
      <c r="C96" s="35" t="s">
        <v>49</v>
      </c>
      <c r="D96" s="38" t="s">
        <v>86</v>
      </c>
    </row>
    <row r="97" spans="1:4" ht="20.100000000000001" customHeight="1">
      <c r="A97" s="43" t="s">
        <v>5</v>
      </c>
      <c r="B97" s="174">
        <v>3297</v>
      </c>
      <c r="C97" s="174">
        <v>14112</v>
      </c>
      <c r="D97" s="167">
        <f>SUM(Table7[[#This Row],[Female]:[Male]])</f>
        <v>17409</v>
      </c>
    </row>
    <row r="98" spans="1:4" ht="20.100000000000001" customHeight="1">
      <c r="A98" s="43" t="s">
        <v>6</v>
      </c>
      <c r="B98" s="174">
        <v>63</v>
      </c>
      <c r="C98" s="174">
        <v>73</v>
      </c>
      <c r="D98" s="167">
        <f>SUM(Table7[[#This Row],[Female]:[Male]])</f>
        <v>136</v>
      </c>
    </row>
    <row r="99" spans="1:4" ht="20.100000000000001" customHeight="1">
      <c r="A99" s="43" t="s">
        <v>7</v>
      </c>
      <c r="B99" s="174">
        <v>3154</v>
      </c>
      <c r="C99" s="174">
        <v>7717</v>
      </c>
      <c r="D99" s="167">
        <f>SUM(Table7[[#This Row],[Female]:[Male]])</f>
        <v>10871</v>
      </c>
    </row>
    <row r="100" spans="1:4" ht="20.100000000000001" customHeight="1">
      <c r="A100" s="43" t="s">
        <v>8</v>
      </c>
      <c r="B100" s="174">
        <v>1909</v>
      </c>
      <c r="C100" s="174">
        <v>4872</v>
      </c>
      <c r="D100" s="167">
        <f>SUM(Table7[[#This Row],[Female]:[Male]])</f>
        <v>6781</v>
      </c>
    </row>
    <row r="101" spans="1:4" ht="20.100000000000001" customHeight="1">
      <c r="A101" s="43" t="s">
        <v>9</v>
      </c>
      <c r="B101" s="174">
        <v>584</v>
      </c>
      <c r="C101" s="174">
        <v>668</v>
      </c>
      <c r="D101" s="167">
        <f>SUM(Table7[[#This Row],[Female]:[Male]])</f>
        <v>1252</v>
      </c>
    </row>
    <row r="102" spans="1:4" ht="20.100000000000001" customHeight="1">
      <c r="A102" s="43" t="s">
        <v>10</v>
      </c>
      <c r="B102" s="174">
        <v>3171</v>
      </c>
      <c r="C102" s="174">
        <v>4116</v>
      </c>
      <c r="D102" s="167">
        <f>SUM(Table7[[#This Row],[Female]:[Male]])</f>
        <v>7287</v>
      </c>
    </row>
    <row r="103" spans="1:4" ht="20.100000000000001" customHeight="1">
      <c r="A103" s="43" t="s">
        <v>11</v>
      </c>
      <c r="B103" s="174">
        <v>798</v>
      </c>
      <c r="C103" s="174">
        <v>1009</v>
      </c>
      <c r="D103" s="167">
        <f>SUM(Table7[[#This Row],[Female]:[Male]])</f>
        <v>1807</v>
      </c>
    </row>
    <row r="104" spans="1:4" ht="20.100000000000001" customHeight="1">
      <c r="A104" s="43" t="s">
        <v>12</v>
      </c>
      <c r="B104" s="174">
        <v>209</v>
      </c>
      <c r="C104" s="174">
        <v>283</v>
      </c>
      <c r="D104" s="167">
        <f>SUM(Table7[[#This Row],[Female]:[Male]])</f>
        <v>492</v>
      </c>
    </row>
    <row r="105" spans="1:4" ht="20.100000000000001" customHeight="1">
      <c r="A105" s="43" t="s">
        <v>73</v>
      </c>
      <c r="B105" s="174">
        <v>5202</v>
      </c>
      <c r="C105" s="174">
        <v>12286</v>
      </c>
      <c r="D105" s="167">
        <f>SUM(Table7[[#This Row],[Female]:[Male]])</f>
        <v>17488</v>
      </c>
    </row>
    <row r="106" spans="1:4" ht="20.100000000000001" customHeight="1">
      <c r="A106" s="43" t="s">
        <v>14</v>
      </c>
      <c r="B106" s="174">
        <v>23212</v>
      </c>
      <c r="C106" s="174">
        <v>31933</v>
      </c>
      <c r="D106" s="167">
        <f>SUM(Table7[[#This Row],[Female]:[Male]])</f>
        <v>55145</v>
      </c>
    </row>
    <row r="107" spans="1:4" ht="20.100000000000001" customHeight="1">
      <c r="A107" s="43" t="s">
        <v>15</v>
      </c>
      <c r="B107" s="174">
        <v>7495</v>
      </c>
      <c r="C107" s="174">
        <v>14170</v>
      </c>
      <c r="D107" s="167">
        <f>SUM(Table7[[#This Row],[Female]:[Male]])</f>
        <v>21665</v>
      </c>
    </row>
    <row r="108" spans="1:4" ht="20.100000000000001" customHeight="1">
      <c r="A108" s="43" t="s">
        <v>16</v>
      </c>
      <c r="B108" s="174">
        <v>80</v>
      </c>
      <c r="C108" s="174">
        <v>147</v>
      </c>
      <c r="D108" s="167">
        <f>SUM(Table7[[#This Row],[Female]:[Male]])</f>
        <v>227</v>
      </c>
    </row>
    <row r="109" spans="1:4" ht="20.100000000000001" customHeight="1">
      <c r="A109" s="43" t="s">
        <v>17</v>
      </c>
      <c r="B109" s="174">
        <v>196</v>
      </c>
      <c r="C109" s="174">
        <v>231</v>
      </c>
      <c r="D109" s="167">
        <f>SUM(Table7[[#This Row],[Female]:[Male]])</f>
        <v>427</v>
      </c>
    </row>
    <row r="110" spans="1:4" ht="20.100000000000001" customHeight="1">
      <c r="A110" s="44" t="s">
        <v>86</v>
      </c>
      <c r="B110" s="175">
        <f>SUM(B97:B109)</f>
        <v>49370</v>
      </c>
      <c r="C110" s="175">
        <f>SUM(C97:C109)</f>
        <v>91617</v>
      </c>
      <c r="D110" s="167">
        <f>SUM(Table7[[#This Row],[Female]:[Male]])</f>
        <v>140987</v>
      </c>
    </row>
    <row r="112" spans="1:4" ht="17.100000000000001" customHeight="1">
      <c r="A112" s="258" t="s">
        <v>87</v>
      </c>
      <c r="B112" s="259"/>
      <c r="C112" s="259"/>
      <c r="D112" s="260"/>
    </row>
    <row r="113" spans="1:4" ht="30.95">
      <c r="A113" s="37" t="s">
        <v>53</v>
      </c>
      <c r="B113" s="35" t="s">
        <v>48</v>
      </c>
      <c r="C113" s="35" t="s">
        <v>49</v>
      </c>
      <c r="D113" s="38" t="s">
        <v>86</v>
      </c>
    </row>
    <row r="114" spans="1:4" ht="20.100000000000001" customHeight="1">
      <c r="A114" s="43" t="s">
        <v>5</v>
      </c>
      <c r="B114" s="160">
        <f t="shared" ref="B114:C127" si="30">B97/B$110</f>
        <v>6.6781446222402271E-2</v>
      </c>
      <c r="C114" s="160">
        <f t="shared" si="30"/>
        <v>0.15403254854448412</v>
      </c>
      <c r="D114" s="161">
        <f t="shared" ref="D114" si="31">D97/D$110</f>
        <v>0.12347946973834467</v>
      </c>
    </row>
    <row r="115" spans="1:4" ht="20.100000000000001" customHeight="1">
      <c r="A115" s="43" t="s">
        <v>6</v>
      </c>
      <c r="B115" s="162">
        <f t="shared" si="30"/>
        <v>1.276078590236986E-3</v>
      </c>
      <c r="C115" s="162">
        <f t="shared" ref="C115:D115" si="32">C98/C$110</f>
        <v>7.9679535457393281E-4</v>
      </c>
      <c r="D115" s="163">
        <f t="shared" si="32"/>
        <v>9.6462794442040757E-4</v>
      </c>
    </row>
    <row r="116" spans="1:4" ht="20.100000000000001" customHeight="1">
      <c r="A116" s="43" t="s">
        <v>7</v>
      </c>
      <c r="B116" s="160">
        <f t="shared" si="30"/>
        <v>6.3884950374721486E-2</v>
      </c>
      <c r="C116" s="160">
        <f t="shared" ref="C116:D116" si="33">C99/C$110</f>
        <v>8.4231092482836153E-2</v>
      </c>
      <c r="D116" s="161">
        <f t="shared" si="33"/>
        <v>7.7106399880840074E-2</v>
      </c>
    </row>
    <row r="117" spans="1:4" ht="20.100000000000001" customHeight="1">
      <c r="A117" s="43" t="s">
        <v>8</v>
      </c>
      <c r="B117" s="160">
        <f t="shared" si="30"/>
        <v>3.8667206805752481E-2</v>
      </c>
      <c r="C117" s="160">
        <f t="shared" ref="C117:D117" si="34">C100/C$110</f>
        <v>5.317790366416713E-2</v>
      </c>
      <c r="D117" s="161">
        <f t="shared" si="34"/>
        <v>4.8096633022902818E-2</v>
      </c>
    </row>
    <row r="118" spans="1:4" ht="20.100000000000001" customHeight="1">
      <c r="A118" s="43" t="s">
        <v>9</v>
      </c>
      <c r="B118" s="160">
        <f t="shared" si="30"/>
        <v>1.182904597933968E-2</v>
      </c>
      <c r="C118" s="160">
        <f t="shared" ref="C118:D118" si="35">C101/C$110</f>
        <v>7.2912232445943442E-3</v>
      </c>
      <c r="D118" s="161">
        <f t="shared" si="35"/>
        <v>8.8802513706937522E-3</v>
      </c>
    </row>
    <row r="119" spans="1:4" ht="20.100000000000001" customHeight="1">
      <c r="A119" s="43" t="s">
        <v>10</v>
      </c>
      <c r="B119" s="160">
        <f t="shared" si="30"/>
        <v>6.4229289041928303E-2</v>
      </c>
      <c r="C119" s="160">
        <f t="shared" ref="C119:D119" si="36">C102/C$110</f>
        <v>4.4926159992141196E-2</v>
      </c>
      <c r="D119" s="161">
        <f t="shared" si="36"/>
        <v>5.1685616404349335E-2</v>
      </c>
    </row>
    <row r="120" spans="1:4" ht="20.100000000000001" customHeight="1">
      <c r="A120" s="43" t="s">
        <v>11</v>
      </c>
      <c r="B120" s="160">
        <f t="shared" si="30"/>
        <v>1.6163662143001824E-2</v>
      </c>
      <c r="C120" s="160">
        <f t="shared" ref="C120:D120" si="37">C103/C$110</f>
        <v>1.1013239900891756E-2</v>
      </c>
      <c r="D120" s="161">
        <f t="shared" si="37"/>
        <v>1.2816784526232914E-2</v>
      </c>
    </row>
    <row r="121" spans="1:4" ht="20.100000000000001" customHeight="1">
      <c r="A121" s="43" t="s">
        <v>12</v>
      </c>
      <c r="B121" s="162">
        <f t="shared" si="30"/>
        <v>4.2333400850719056E-3</v>
      </c>
      <c r="C121" s="162">
        <f t="shared" ref="C121:D121" si="38">C104/C$110</f>
        <v>3.0889463745811365E-3</v>
      </c>
      <c r="D121" s="163">
        <f t="shared" si="38"/>
        <v>3.4896834459914746E-3</v>
      </c>
    </row>
    <row r="122" spans="1:4" ht="20.100000000000001" customHeight="1">
      <c r="A122" s="43" t="s">
        <v>73</v>
      </c>
      <c r="B122" s="160">
        <f t="shared" si="30"/>
        <v>0.10536763216528255</v>
      </c>
      <c r="C122" s="160">
        <f t="shared" ref="C122:D122" si="39">C105/C$110</f>
        <v>0.1341017496752786</v>
      </c>
      <c r="D122" s="161">
        <f t="shared" si="39"/>
        <v>0.12403980508841241</v>
      </c>
    </row>
    <row r="123" spans="1:4" ht="20.100000000000001" customHeight="1">
      <c r="A123" s="43" t="s">
        <v>14</v>
      </c>
      <c r="B123" s="160">
        <f t="shared" si="30"/>
        <v>0.47016406724731619</v>
      </c>
      <c r="C123" s="160">
        <f t="shared" ref="C123:D123" si="40">C106/C$110</f>
        <v>0.34854885010423831</v>
      </c>
      <c r="D123" s="161">
        <f t="shared" si="40"/>
        <v>0.39113535290487778</v>
      </c>
    </row>
    <row r="124" spans="1:4" ht="20.100000000000001" customHeight="1">
      <c r="A124" s="43" t="s">
        <v>15</v>
      </c>
      <c r="B124" s="160">
        <f t="shared" si="30"/>
        <v>0.15181284180676524</v>
      </c>
      <c r="C124" s="160">
        <f t="shared" ref="C124:D124" si="41">C107/C$110</f>
        <v>0.15466561882620039</v>
      </c>
      <c r="D124" s="161">
        <f t="shared" si="41"/>
        <v>0.15366665011667743</v>
      </c>
    </row>
    <row r="125" spans="1:4" ht="20.100000000000001" customHeight="1">
      <c r="A125" s="43" t="s">
        <v>16</v>
      </c>
      <c r="B125" s="162">
        <f t="shared" si="30"/>
        <v>1.6204172574437918E-3</v>
      </c>
      <c r="C125" s="162">
        <f t="shared" ref="C125:D125" si="42">C108/C$110</f>
        <v>1.6045057140050428E-3</v>
      </c>
      <c r="D125" s="163">
        <f t="shared" si="42"/>
        <v>1.6100775248781803E-3</v>
      </c>
    </row>
    <row r="126" spans="1:4" ht="20.100000000000001" customHeight="1">
      <c r="A126" s="43" t="s">
        <v>17</v>
      </c>
      <c r="B126" s="162">
        <f t="shared" si="30"/>
        <v>3.9700222807372895E-3</v>
      </c>
      <c r="C126" s="162">
        <f t="shared" ref="C126:D126" si="43">C109/C$110</f>
        <v>2.5213661220079243E-3</v>
      </c>
      <c r="D126" s="163">
        <f t="shared" si="43"/>
        <v>3.0286480313787795E-3</v>
      </c>
    </row>
    <row r="127" spans="1:4" ht="20.100000000000001" customHeight="1">
      <c r="A127" s="44" t="s">
        <v>86</v>
      </c>
      <c r="B127" s="161">
        <f t="shared" si="30"/>
        <v>1</v>
      </c>
      <c r="C127" s="161">
        <f t="shared" ref="C127:D127" si="44">C110/C$110</f>
        <v>1</v>
      </c>
      <c r="D127" s="161">
        <f t="shared" si="44"/>
        <v>1</v>
      </c>
    </row>
    <row r="128" spans="1:4">
      <c r="B128" s="144"/>
      <c r="C128" s="144"/>
    </row>
    <row r="129" spans="1:4" ht="17.100000000000001" customHeight="1">
      <c r="A129" s="255" t="s">
        <v>88</v>
      </c>
      <c r="B129" s="256"/>
      <c r="C129" s="256"/>
      <c r="D129" s="257"/>
    </row>
    <row r="130" spans="1:4" ht="30.95">
      <c r="A130" s="37" t="s">
        <v>53</v>
      </c>
      <c r="B130" s="45" t="s">
        <v>89</v>
      </c>
      <c r="C130" s="45" t="s">
        <v>90</v>
      </c>
      <c r="D130" s="46" t="s">
        <v>86</v>
      </c>
    </row>
    <row r="131" spans="1:4" ht="20.100000000000001" customHeight="1">
      <c r="A131" s="43" t="s">
        <v>5</v>
      </c>
      <c r="B131" s="174">
        <v>1507</v>
      </c>
      <c r="C131" s="174">
        <v>15902</v>
      </c>
      <c r="D131" s="167">
        <v>17409</v>
      </c>
    </row>
    <row r="132" spans="1:4" ht="20.100000000000001" customHeight="1">
      <c r="A132" s="43" t="s">
        <v>6</v>
      </c>
      <c r="B132" s="174" t="s">
        <v>72</v>
      </c>
      <c r="C132" s="174" t="s">
        <v>72</v>
      </c>
      <c r="D132" s="167">
        <v>136</v>
      </c>
    </row>
    <row r="133" spans="1:4" ht="20.100000000000001" customHeight="1">
      <c r="A133" s="43" t="s">
        <v>7</v>
      </c>
      <c r="B133" s="174">
        <v>2113</v>
      </c>
      <c r="C133" s="174">
        <v>8758</v>
      </c>
      <c r="D133" s="167">
        <v>10871</v>
      </c>
    </row>
    <row r="134" spans="1:4" ht="20.100000000000001" customHeight="1">
      <c r="A134" s="43" t="s">
        <v>8</v>
      </c>
      <c r="B134" s="174">
        <v>214</v>
      </c>
      <c r="C134" s="174">
        <v>6567</v>
      </c>
      <c r="D134" s="167">
        <v>6781</v>
      </c>
    </row>
    <row r="135" spans="1:4" ht="20.100000000000001" customHeight="1">
      <c r="A135" s="43" t="s">
        <v>9</v>
      </c>
      <c r="B135" s="174">
        <v>223</v>
      </c>
      <c r="C135" s="174">
        <v>1029</v>
      </c>
      <c r="D135" s="167">
        <v>1252</v>
      </c>
    </row>
    <row r="136" spans="1:4" ht="20.100000000000001" customHeight="1">
      <c r="A136" s="43" t="s">
        <v>10</v>
      </c>
      <c r="B136" s="174">
        <v>910</v>
      </c>
      <c r="C136" s="174">
        <v>6377</v>
      </c>
      <c r="D136" s="167">
        <v>7287</v>
      </c>
    </row>
    <row r="137" spans="1:4" ht="20.100000000000001" customHeight="1">
      <c r="A137" s="43" t="s">
        <v>11</v>
      </c>
      <c r="B137" s="174">
        <v>154</v>
      </c>
      <c r="C137" s="174">
        <v>1653</v>
      </c>
      <c r="D137" s="167">
        <v>1807</v>
      </c>
    </row>
    <row r="138" spans="1:4" ht="20.100000000000001" customHeight="1">
      <c r="A138" s="43" t="s">
        <v>12</v>
      </c>
      <c r="B138" s="174">
        <v>53</v>
      </c>
      <c r="C138" s="174">
        <v>439</v>
      </c>
      <c r="D138" s="167">
        <v>492</v>
      </c>
    </row>
    <row r="139" spans="1:4" ht="20.100000000000001" customHeight="1">
      <c r="A139" s="43" t="s">
        <v>73</v>
      </c>
      <c r="B139" s="174">
        <v>1102</v>
      </c>
      <c r="C139" s="174">
        <v>16386</v>
      </c>
      <c r="D139" s="167">
        <v>17488</v>
      </c>
    </row>
    <row r="140" spans="1:4" ht="20.100000000000001" customHeight="1">
      <c r="A140" s="43" t="s">
        <v>14</v>
      </c>
      <c r="B140" s="174">
        <v>7997</v>
      </c>
      <c r="C140" s="174">
        <v>47148</v>
      </c>
      <c r="D140" s="167">
        <v>55145</v>
      </c>
    </row>
    <row r="141" spans="1:4" ht="20.100000000000001" customHeight="1">
      <c r="A141" s="43" t="s">
        <v>15</v>
      </c>
      <c r="B141" s="174">
        <v>2727</v>
      </c>
      <c r="C141" s="174">
        <v>18938</v>
      </c>
      <c r="D141" s="167">
        <v>21665</v>
      </c>
    </row>
    <row r="142" spans="1:4" ht="20.100000000000001" customHeight="1">
      <c r="A142" s="43" t="s">
        <v>16</v>
      </c>
      <c r="B142" s="174" t="s">
        <v>72</v>
      </c>
      <c r="C142" s="174" t="s">
        <v>72</v>
      </c>
      <c r="D142" s="167">
        <v>227</v>
      </c>
    </row>
    <row r="143" spans="1:4" ht="20.100000000000001" customHeight="1">
      <c r="A143" s="43" t="s">
        <v>17</v>
      </c>
      <c r="B143" s="174">
        <v>35</v>
      </c>
      <c r="C143" s="174">
        <v>392</v>
      </c>
      <c r="D143" s="167">
        <v>427</v>
      </c>
    </row>
    <row r="144" spans="1:4" ht="20.100000000000001" customHeight="1">
      <c r="A144" s="44" t="s">
        <v>86</v>
      </c>
      <c r="B144" s="175">
        <v>17057</v>
      </c>
      <c r="C144" s="175">
        <v>123930</v>
      </c>
      <c r="D144" s="167">
        <f>SUM(Table9[[#This Row],[Yes]:[No]])</f>
        <v>140987</v>
      </c>
    </row>
    <row r="146" spans="1:4" ht="17.100000000000001" customHeight="1">
      <c r="A146" s="255" t="s">
        <v>91</v>
      </c>
      <c r="B146" s="256"/>
      <c r="C146" s="256"/>
      <c r="D146" s="257"/>
    </row>
    <row r="147" spans="1:4" ht="30.95">
      <c r="A147" s="37" t="s">
        <v>75</v>
      </c>
      <c r="B147" s="35" t="s">
        <v>89</v>
      </c>
      <c r="C147" s="35" t="s">
        <v>90</v>
      </c>
      <c r="D147" s="38" t="s">
        <v>86</v>
      </c>
    </row>
    <row r="148" spans="1:4" ht="20.100000000000001" customHeight="1">
      <c r="A148" s="43" t="s">
        <v>5</v>
      </c>
      <c r="B148" s="160">
        <f>B131/B$144</f>
        <v>8.8350823708741283E-2</v>
      </c>
      <c r="C148" s="160">
        <f t="shared" ref="C148:D148" si="45">C131/C$144</f>
        <v>0.12831437101589607</v>
      </c>
      <c r="D148" s="161">
        <f t="shared" si="45"/>
        <v>0.12347946973834467</v>
      </c>
    </row>
    <row r="149" spans="1:4" ht="20.100000000000001" customHeight="1">
      <c r="A149" s="43" t="s">
        <v>6</v>
      </c>
      <c r="B149" s="160" t="s">
        <v>72</v>
      </c>
      <c r="C149" s="160" t="s">
        <v>72</v>
      </c>
      <c r="D149" s="163">
        <f t="shared" ref="B149:D161" si="46">D132/D$144</f>
        <v>9.6462794442040757E-4</v>
      </c>
    </row>
    <row r="150" spans="1:4" ht="20.100000000000001" customHeight="1">
      <c r="A150" s="43" t="s">
        <v>7</v>
      </c>
      <c r="B150" s="160">
        <f t="shared" si="46"/>
        <v>0.12387875945359676</v>
      </c>
      <c r="C150" s="160">
        <f t="shared" si="46"/>
        <v>7.0668926006616645E-2</v>
      </c>
      <c r="D150" s="161">
        <f t="shared" si="46"/>
        <v>7.7106399880840074E-2</v>
      </c>
    </row>
    <row r="151" spans="1:4" ht="20.100000000000001" customHeight="1">
      <c r="A151" s="43" t="s">
        <v>8</v>
      </c>
      <c r="B151" s="160">
        <f t="shared" si="46"/>
        <v>1.254616872838131E-2</v>
      </c>
      <c r="C151" s="160">
        <f t="shared" si="46"/>
        <v>5.2989590898087628E-2</v>
      </c>
      <c r="D151" s="161">
        <f t="shared" si="46"/>
        <v>4.8096633022902818E-2</v>
      </c>
    </row>
    <row r="152" spans="1:4" ht="20.100000000000001" customHeight="1">
      <c r="A152" s="43" t="s">
        <v>9</v>
      </c>
      <c r="B152" s="160">
        <f t="shared" si="46"/>
        <v>1.3073811338453421E-2</v>
      </c>
      <c r="C152" s="160">
        <f t="shared" si="46"/>
        <v>8.3030743161462122E-3</v>
      </c>
      <c r="D152" s="161">
        <f t="shared" si="46"/>
        <v>8.8802513706937522E-3</v>
      </c>
    </row>
    <row r="153" spans="1:4" ht="20.100000000000001" customHeight="1">
      <c r="A153" s="43" t="s">
        <v>10</v>
      </c>
      <c r="B153" s="160">
        <f t="shared" si="46"/>
        <v>5.3350530573957909E-2</v>
      </c>
      <c r="C153" s="160">
        <f t="shared" si="46"/>
        <v>5.1456467360606793E-2</v>
      </c>
      <c r="D153" s="161">
        <f t="shared" si="46"/>
        <v>5.1685616404349335E-2</v>
      </c>
    </row>
    <row r="154" spans="1:4" ht="20.100000000000001" customHeight="1">
      <c r="A154" s="43" t="s">
        <v>11</v>
      </c>
      <c r="B154" s="160">
        <f t="shared" si="46"/>
        <v>9.0285513279005688E-3</v>
      </c>
      <c r="C154" s="160">
        <f t="shared" si="46"/>
        <v>1.3338174776083274E-2</v>
      </c>
      <c r="D154" s="161">
        <f t="shared" si="46"/>
        <v>1.2816784526232914E-2</v>
      </c>
    </row>
    <row r="155" spans="1:4" ht="20.100000000000001" customHeight="1">
      <c r="A155" s="43" t="s">
        <v>12</v>
      </c>
      <c r="B155" s="162">
        <f t="shared" si="46"/>
        <v>3.1072287037579877E-3</v>
      </c>
      <c r="C155" s="162">
        <f t="shared" si="46"/>
        <v>3.5423222787057209E-3</v>
      </c>
      <c r="D155" s="163">
        <f t="shared" si="46"/>
        <v>3.4896834459914746E-3</v>
      </c>
    </row>
    <row r="156" spans="1:4" ht="20.100000000000001" customHeight="1">
      <c r="A156" s="43" t="s">
        <v>73</v>
      </c>
      <c r="B156" s="160">
        <f t="shared" si="46"/>
        <v>6.4606906255496283E-2</v>
      </c>
      <c r="C156" s="160">
        <f t="shared" si="46"/>
        <v>0.13221980150084725</v>
      </c>
      <c r="D156" s="161">
        <f t="shared" si="46"/>
        <v>0.12403980508841241</v>
      </c>
    </row>
    <row r="157" spans="1:4" ht="20.100000000000001" customHeight="1">
      <c r="A157" s="43" t="s">
        <v>14</v>
      </c>
      <c r="B157" s="160">
        <f t="shared" si="46"/>
        <v>0.46883977252740811</v>
      </c>
      <c r="C157" s="160">
        <f t="shared" si="46"/>
        <v>0.3804405712902445</v>
      </c>
      <c r="D157" s="161">
        <f t="shared" si="46"/>
        <v>0.39113535290487778</v>
      </c>
    </row>
    <row r="158" spans="1:4" ht="20.100000000000001" customHeight="1">
      <c r="A158" s="43" t="s">
        <v>15</v>
      </c>
      <c r="B158" s="160">
        <f t="shared" si="46"/>
        <v>0.15987571085184968</v>
      </c>
      <c r="C158" s="160">
        <f t="shared" si="46"/>
        <v>0.15281207133058985</v>
      </c>
      <c r="D158" s="161">
        <f t="shared" si="46"/>
        <v>0.15366665011667743</v>
      </c>
    </row>
    <row r="159" spans="1:4" ht="20.100000000000001" customHeight="1">
      <c r="A159" s="43" t="s">
        <v>16</v>
      </c>
      <c r="B159" s="162" t="s">
        <v>72</v>
      </c>
      <c r="C159" s="162" t="s">
        <v>72</v>
      </c>
      <c r="D159" s="163">
        <f t="shared" si="46"/>
        <v>1.6100775248781803E-3</v>
      </c>
    </row>
    <row r="160" spans="1:4" ht="20.100000000000001" customHeight="1">
      <c r="A160" s="43" t="s">
        <v>17</v>
      </c>
      <c r="B160" s="162">
        <f t="shared" si="46"/>
        <v>2.0519434836137654E-3</v>
      </c>
      <c r="C160" s="162">
        <f>C143/C$144</f>
        <v>3.1630759299604615E-3</v>
      </c>
      <c r="D160" s="163">
        <f t="shared" si="46"/>
        <v>3.0286480313787795E-3</v>
      </c>
    </row>
    <row r="161" spans="1:4" ht="20.100000000000001" customHeight="1">
      <c r="A161" s="44" t="s">
        <v>86</v>
      </c>
      <c r="B161" s="161">
        <f t="shared" si="46"/>
        <v>1</v>
      </c>
      <c r="C161" s="161">
        <f t="shared" si="46"/>
        <v>1</v>
      </c>
      <c r="D161" s="161">
        <f t="shared" si="46"/>
        <v>1</v>
      </c>
    </row>
  </sheetData>
  <mergeCells count="10">
    <mergeCell ref="E1:O1"/>
    <mergeCell ref="A1:D1"/>
    <mergeCell ref="A3:S3"/>
    <mergeCell ref="A20:S20"/>
    <mergeCell ref="A129:D129"/>
    <mergeCell ref="A146:D146"/>
    <mergeCell ref="A61:I61"/>
    <mergeCell ref="A95:D95"/>
    <mergeCell ref="A112:D112"/>
    <mergeCell ref="A78:I78"/>
  </mergeCells>
  <pageMargins left="0.7" right="0.7" top="0.75" bottom="0.75" header="0.3" footer="0.3"/>
  <pageSetup orientation="portrait" r:id="rId1"/>
  <drawing r:id="rId2"/>
  <tableParts count="8">
    <tablePart r:id="rId3"/>
    <tablePart r:id="rId4"/>
    <tablePart r:id="rId5"/>
    <tablePart r:id="rId6"/>
    <tablePart r:id="rId7"/>
    <tablePart r:id="rId8"/>
    <tablePart r:id="rId9"/>
    <tablePart r:id="rId10"/>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D12060-CC4A-480A-A12A-C62A916BE72B}">
  <dimension ref="A1:U131"/>
  <sheetViews>
    <sheetView showGridLines="0" topLeftCell="A61" zoomScale="80" zoomScaleNormal="80" workbookViewId="0">
      <selection activeCell="H77" sqref="H77"/>
    </sheetView>
  </sheetViews>
  <sheetFormatPr defaultColWidth="13.25" defaultRowHeight="14.1"/>
  <cols>
    <col min="1" max="1" width="28.25" style="6" customWidth="1"/>
    <col min="2" max="2" width="15.875" style="6" customWidth="1"/>
    <col min="3" max="3" width="11.875" style="6" customWidth="1"/>
    <col min="4" max="4" width="17.5" style="6" customWidth="1"/>
    <col min="5" max="5" width="14.75" style="6" customWidth="1"/>
    <col min="6" max="7" width="13.75" style="6" customWidth="1"/>
    <col min="8" max="16384" width="13.25" style="6"/>
  </cols>
  <sheetData>
    <row r="1" spans="1:19">
      <c r="A1" s="270"/>
      <c r="B1" s="270"/>
      <c r="C1" s="270"/>
      <c r="D1" s="270"/>
      <c r="E1" s="270"/>
      <c r="F1" s="248" t="s">
        <v>92</v>
      </c>
      <c r="G1" s="248"/>
      <c r="H1" s="248"/>
      <c r="I1" s="248"/>
      <c r="J1" s="248"/>
      <c r="K1" s="248"/>
      <c r="L1" s="248"/>
      <c r="M1" s="248"/>
      <c r="N1" s="248"/>
    </row>
    <row r="2" spans="1:19">
      <c r="A2" s="270"/>
      <c r="B2" s="270"/>
      <c r="C2" s="270"/>
      <c r="D2" s="270"/>
      <c r="E2" s="270"/>
      <c r="F2" s="248"/>
      <c r="G2" s="248"/>
      <c r="H2" s="248"/>
      <c r="I2" s="248"/>
      <c r="J2" s="248"/>
      <c r="K2" s="248"/>
      <c r="L2" s="248"/>
      <c r="M2" s="248"/>
      <c r="N2" s="248"/>
    </row>
    <row r="3" spans="1:19">
      <c r="A3" s="270"/>
      <c r="B3" s="270"/>
      <c r="C3" s="270"/>
      <c r="D3" s="270"/>
      <c r="E3" s="270"/>
      <c r="F3" s="248"/>
      <c r="G3" s="248"/>
      <c r="H3" s="248"/>
      <c r="I3" s="248"/>
      <c r="J3" s="248"/>
      <c r="K3" s="248"/>
      <c r="L3" s="248"/>
      <c r="M3" s="248"/>
      <c r="N3" s="248"/>
    </row>
    <row r="4" spans="1:19">
      <c r="A4" s="270"/>
      <c r="B4" s="270"/>
      <c r="C4" s="270"/>
      <c r="D4" s="270"/>
      <c r="E4" s="270"/>
      <c r="F4" s="248"/>
      <c r="G4" s="248"/>
      <c r="H4" s="248"/>
      <c r="I4" s="248"/>
      <c r="J4" s="248"/>
      <c r="K4" s="248"/>
      <c r="L4" s="248"/>
      <c r="M4" s="248"/>
      <c r="N4" s="248"/>
    </row>
    <row r="5" spans="1:19">
      <c r="A5" s="270"/>
      <c r="B5" s="270"/>
      <c r="C5" s="270"/>
      <c r="D5" s="270"/>
      <c r="E5" s="270"/>
      <c r="F5" s="248"/>
      <c r="G5" s="248"/>
      <c r="H5" s="248"/>
      <c r="I5" s="248"/>
      <c r="J5" s="248"/>
      <c r="K5" s="248"/>
      <c r="L5" s="248"/>
      <c r="M5" s="248"/>
      <c r="N5" s="248"/>
    </row>
    <row r="6" spans="1:19" ht="14.45" thickBot="1">
      <c r="A6" s="270"/>
      <c r="B6" s="270"/>
      <c r="C6" s="270"/>
      <c r="D6" s="270"/>
      <c r="E6" s="270"/>
      <c r="F6" s="248"/>
      <c r="G6" s="248"/>
      <c r="H6" s="248"/>
      <c r="I6" s="248"/>
      <c r="J6" s="248"/>
      <c r="K6" s="248"/>
      <c r="L6" s="248"/>
      <c r="M6" s="248"/>
      <c r="N6" s="248"/>
    </row>
    <row r="7" spans="1:19" ht="17.100000000000001" customHeight="1">
      <c r="A7" s="272" t="s">
        <v>93</v>
      </c>
      <c r="B7" s="273"/>
      <c r="C7" s="273"/>
      <c r="D7" s="273"/>
      <c r="E7" s="273"/>
      <c r="F7" s="273"/>
      <c r="G7" s="273"/>
      <c r="H7" s="273"/>
      <c r="I7" s="273"/>
      <c r="J7" s="273"/>
      <c r="K7" s="273"/>
      <c r="L7" s="273"/>
      <c r="M7" s="273"/>
      <c r="N7" s="273"/>
      <c r="O7" s="273"/>
      <c r="P7" s="273"/>
      <c r="Q7" s="273"/>
      <c r="R7" s="273"/>
      <c r="S7" s="274"/>
    </row>
    <row r="8" spans="1:19" ht="30.95">
      <c r="A8" s="51" t="s">
        <v>94</v>
      </c>
      <c r="B8" s="48" t="s">
        <v>54</v>
      </c>
      <c r="C8" s="48" t="s">
        <v>55</v>
      </c>
      <c r="D8" s="48" t="s">
        <v>56</v>
      </c>
      <c r="E8" s="48" t="s">
        <v>57</v>
      </c>
      <c r="F8" s="48" t="s">
        <v>58</v>
      </c>
      <c r="G8" s="48" t="s">
        <v>59</v>
      </c>
      <c r="H8" s="48" t="s">
        <v>60</v>
      </c>
      <c r="I8" s="48" t="s">
        <v>61</v>
      </c>
      <c r="J8" s="48" t="s">
        <v>62</v>
      </c>
      <c r="K8" s="48" t="s">
        <v>63</v>
      </c>
      <c r="L8" s="48" t="s">
        <v>64</v>
      </c>
      <c r="M8" s="48" t="s">
        <v>65</v>
      </c>
      <c r="N8" s="48" t="s">
        <v>66</v>
      </c>
      <c r="O8" s="48" t="s">
        <v>67</v>
      </c>
      <c r="P8" s="48" t="s">
        <v>68</v>
      </c>
      <c r="Q8" s="48" t="s">
        <v>69</v>
      </c>
      <c r="R8" s="48" t="s">
        <v>70</v>
      </c>
      <c r="S8" s="52" t="s">
        <v>86</v>
      </c>
    </row>
    <row r="9" spans="1:19" s="198" customFormat="1" ht="30" customHeight="1">
      <c r="A9" s="195" t="s">
        <v>35</v>
      </c>
      <c r="B9" s="157">
        <v>4467</v>
      </c>
      <c r="C9" s="157">
        <v>6909</v>
      </c>
      <c r="D9" s="157">
        <v>7937</v>
      </c>
      <c r="E9" s="157">
        <v>8781</v>
      </c>
      <c r="F9" s="157">
        <v>8746</v>
      </c>
      <c r="G9" s="196">
        <v>8764</v>
      </c>
      <c r="H9" s="196">
        <v>8334</v>
      </c>
      <c r="I9" s="196">
        <v>7983</v>
      </c>
      <c r="J9" s="196">
        <v>7430</v>
      </c>
      <c r="K9" s="196">
        <v>7189</v>
      </c>
      <c r="L9" s="157">
        <v>6679</v>
      </c>
      <c r="M9" s="157">
        <v>5948</v>
      </c>
      <c r="N9" s="196">
        <v>5462</v>
      </c>
      <c r="O9" s="196">
        <v>1941</v>
      </c>
      <c r="P9" s="157">
        <v>377</v>
      </c>
      <c r="Q9" s="196">
        <v>159</v>
      </c>
      <c r="R9" s="196">
        <v>72</v>
      </c>
      <c r="S9" s="197">
        <v>97178</v>
      </c>
    </row>
    <row r="10" spans="1:19" s="198" customFormat="1" ht="30" customHeight="1">
      <c r="A10" s="195" t="s">
        <v>36</v>
      </c>
      <c r="B10" s="157">
        <v>333</v>
      </c>
      <c r="C10" s="157">
        <v>629</v>
      </c>
      <c r="D10" s="157">
        <v>861</v>
      </c>
      <c r="E10" s="199">
        <v>1128</v>
      </c>
      <c r="F10" s="157">
        <v>1418</v>
      </c>
      <c r="G10" s="196">
        <v>1523</v>
      </c>
      <c r="H10" s="196">
        <v>1454</v>
      </c>
      <c r="I10" s="196">
        <v>1639</v>
      </c>
      <c r="J10" s="196">
        <v>1846</v>
      </c>
      <c r="K10" s="196">
        <v>1993</v>
      </c>
      <c r="L10" s="157">
        <v>2274</v>
      </c>
      <c r="M10" s="157">
        <v>2172</v>
      </c>
      <c r="N10" s="196">
        <v>1936</v>
      </c>
      <c r="O10" s="196">
        <v>737</v>
      </c>
      <c r="P10" s="157">
        <v>165</v>
      </c>
      <c r="Q10" s="196">
        <v>38</v>
      </c>
      <c r="R10" s="196">
        <v>25</v>
      </c>
      <c r="S10" s="197">
        <v>20171</v>
      </c>
    </row>
    <row r="11" spans="1:19" s="198" customFormat="1" ht="30" customHeight="1">
      <c r="A11" s="200" t="s">
        <v>37</v>
      </c>
      <c r="B11" s="157">
        <v>1332</v>
      </c>
      <c r="C11" s="157">
        <v>1494</v>
      </c>
      <c r="D11" s="157">
        <v>1591</v>
      </c>
      <c r="E11" s="157">
        <v>1423</v>
      </c>
      <c r="F11" s="157">
        <v>1448</v>
      </c>
      <c r="G11" s="196">
        <v>1381</v>
      </c>
      <c r="H11" s="196">
        <v>1351</v>
      </c>
      <c r="I11" s="196">
        <v>1376</v>
      </c>
      <c r="J11" s="196">
        <v>1305</v>
      </c>
      <c r="K11" s="196">
        <v>1384</v>
      </c>
      <c r="L11" s="157">
        <v>1450</v>
      </c>
      <c r="M11" s="157">
        <v>1312</v>
      </c>
      <c r="N11" s="196">
        <v>1206</v>
      </c>
      <c r="O11" s="196">
        <v>673</v>
      </c>
      <c r="P11" s="157">
        <v>331</v>
      </c>
      <c r="Q11" s="196">
        <v>169</v>
      </c>
      <c r="R11" s="196">
        <v>104</v>
      </c>
      <c r="S11" s="197">
        <v>19330</v>
      </c>
    </row>
    <row r="12" spans="1:19" s="198" customFormat="1" ht="30" customHeight="1">
      <c r="A12" s="195" t="s">
        <v>38</v>
      </c>
      <c r="B12" s="157">
        <v>63</v>
      </c>
      <c r="C12" s="157">
        <v>142</v>
      </c>
      <c r="D12" s="157">
        <v>166</v>
      </c>
      <c r="E12" s="157">
        <v>210</v>
      </c>
      <c r="F12" s="157">
        <v>219</v>
      </c>
      <c r="G12" s="196">
        <v>270</v>
      </c>
      <c r="H12" s="196">
        <v>264</v>
      </c>
      <c r="I12" s="196">
        <v>311</v>
      </c>
      <c r="J12" s="196">
        <v>330</v>
      </c>
      <c r="K12" s="196">
        <v>309</v>
      </c>
      <c r="L12" s="157">
        <v>321</v>
      </c>
      <c r="M12" s="157">
        <v>299</v>
      </c>
      <c r="N12" s="196">
        <v>276</v>
      </c>
      <c r="O12" s="196">
        <v>108</v>
      </c>
      <c r="P12" s="157">
        <v>42</v>
      </c>
      <c r="Q12" s="196">
        <v>32</v>
      </c>
      <c r="R12" s="196">
        <v>15</v>
      </c>
      <c r="S12" s="197">
        <v>3377</v>
      </c>
    </row>
    <row r="13" spans="1:19" s="198" customFormat="1" ht="30" customHeight="1">
      <c r="A13" s="200" t="s">
        <v>39</v>
      </c>
      <c r="B13" s="157" t="s">
        <v>72</v>
      </c>
      <c r="C13" s="157" t="s">
        <v>72</v>
      </c>
      <c r="D13" s="157" t="s">
        <v>72</v>
      </c>
      <c r="E13" s="157" t="s">
        <v>72</v>
      </c>
      <c r="F13" s="157" t="s">
        <v>72</v>
      </c>
      <c r="G13" s="196" t="s">
        <v>72</v>
      </c>
      <c r="H13" s="196" t="s">
        <v>72</v>
      </c>
      <c r="I13" s="196" t="s">
        <v>72</v>
      </c>
      <c r="J13" s="196" t="s">
        <v>72</v>
      </c>
      <c r="K13" s="196" t="s">
        <v>72</v>
      </c>
      <c r="L13" s="157">
        <v>24</v>
      </c>
      <c r="M13" s="157">
        <v>14</v>
      </c>
      <c r="N13" s="196">
        <v>16</v>
      </c>
      <c r="O13" s="196" t="s">
        <v>72</v>
      </c>
      <c r="P13" s="157" t="s">
        <v>72</v>
      </c>
      <c r="Q13" s="196" t="s">
        <v>72</v>
      </c>
      <c r="R13" s="196" t="s">
        <v>72</v>
      </c>
      <c r="S13" s="197">
        <v>94</v>
      </c>
    </row>
    <row r="14" spans="1:19" s="198" customFormat="1" ht="30" customHeight="1">
      <c r="A14" s="195" t="s">
        <v>40</v>
      </c>
      <c r="B14" s="157" t="s">
        <v>72</v>
      </c>
      <c r="C14" s="157">
        <v>11</v>
      </c>
      <c r="D14" s="157">
        <v>11</v>
      </c>
      <c r="E14" s="157" t="s">
        <v>72</v>
      </c>
      <c r="F14" s="157">
        <v>13</v>
      </c>
      <c r="G14" s="196">
        <v>15</v>
      </c>
      <c r="H14" s="196">
        <v>20</v>
      </c>
      <c r="I14" s="196">
        <v>14</v>
      </c>
      <c r="J14" s="196" t="s">
        <v>72</v>
      </c>
      <c r="K14" s="196">
        <v>29</v>
      </c>
      <c r="L14" s="157">
        <v>27</v>
      </c>
      <c r="M14" s="157">
        <v>24</v>
      </c>
      <c r="N14" s="196">
        <v>32</v>
      </c>
      <c r="O14" s="196">
        <v>14</v>
      </c>
      <c r="P14" s="157" t="s">
        <v>72</v>
      </c>
      <c r="Q14" s="196" t="s">
        <v>72</v>
      </c>
      <c r="R14" s="196" t="s">
        <v>72</v>
      </c>
      <c r="S14" s="197">
        <v>249</v>
      </c>
    </row>
    <row r="15" spans="1:19" s="198" customFormat="1" ht="30" customHeight="1">
      <c r="A15" s="195" t="s">
        <v>41</v>
      </c>
      <c r="B15" s="157" t="s">
        <v>72</v>
      </c>
      <c r="C15" s="157" t="s">
        <v>72</v>
      </c>
      <c r="D15" s="157" t="s">
        <v>72</v>
      </c>
      <c r="E15" s="157" t="s">
        <v>72</v>
      </c>
      <c r="F15" s="157" t="s">
        <v>72</v>
      </c>
      <c r="G15" s="196" t="s">
        <v>72</v>
      </c>
      <c r="H15" s="196" t="s">
        <v>72</v>
      </c>
      <c r="I15" s="196" t="s">
        <v>72</v>
      </c>
      <c r="J15" s="196" t="s">
        <v>72</v>
      </c>
      <c r="K15" s="196" t="s">
        <v>72</v>
      </c>
      <c r="L15" s="157">
        <v>13</v>
      </c>
      <c r="M15" s="157">
        <v>33</v>
      </c>
      <c r="N15" s="196">
        <v>54</v>
      </c>
      <c r="O15" s="196">
        <v>15</v>
      </c>
      <c r="P15" s="157" t="s">
        <v>72</v>
      </c>
      <c r="Q15" s="196">
        <v>11</v>
      </c>
      <c r="R15" s="196">
        <v>12</v>
      </c>
      <c r="S15" s="197">
        <v>150</v>
      </c>
    </row>
    <row r="16" spans="1:19" s="198" customFormat="1" ht="30" customHeight="1">
      <c r="A16" s="195" t="s">
        <v>42</v>
      </c>
      <c r="B16" s="157">
        <v>23</v>
      </c>
      <c r="C16" s="157">
        <v>47</v>
      </c>
      <c r="D16" s="157">
        <v>46</v>
      </c>
      <c r="E16" s="157">
        <v>44</v>
      </c>
      <c r="F16" s="157">
        <v>52</v>
      </c>
      <c r="G16" s="196">
        <v>67</v>
      </c>
      <c r="H16" s="196">
        <v>33</v>
      </c>
      <c r="I16" s="196">
        <v>25</v>
      </c>
      <c r="J16" s="196">
        <v>29</v>
      </c>
      <c r="K16" s="196">
        <v>18</v>
      </c>
      <c r="L16" s="157">
        <v>12</v>
      </c>
      <c r="M16" s="157">
        <v>15</v>
      </c>
      <c r="N16" s="196">
        <v>15</v>
      </c>
      <c r="O16" s="196" t="s">
        <v>72</v>
      </c>
      <c r="P16" s="157" t="s">
        <v>72</v>
      </c>
      <c r="Q16" s="196" t="s">
        <v>72</v>
      </c>
      <c r="R16" s="196" t="s">
        <v>72</v>
      </c>
      <c r="S16" s="197">
        <v>438</v>
      </c>
    </row>
    <row r="17" spans="1:21" ht="14.45" thickBot="1">
      <c r="A17" s="75" t="s">
        <v>18</v>
      </c>
      <c r="B17" s="96">
        <v>6225</v>
      </c>
      <c r="C17" s="96">
        <v>9232</v>
      </c>
      <c r="D17" s="96">
        <v>10612</v>
      </c>
      <c r="E17" s="96">
        <v>11596</v>
      </c>
      <c r="F17" s="96">
        <v>11897</v>
      </c>
      <c r="G17" s="96">
        <v>12022</v>
      </c>
      <c r="H17" s="96">
        <v>11459</v>
      </c>
      <c r="I17" s="96">
        <v>11353</v>
      </c>
      <c r="J17" s="96">
        <v>10966</v>
      </c>
      <c r="K17" s="96">
        <v>10942</v>
      </c>
      <c r="L17" s="96">
        <v>10800</v>
      </c>
      <c r="M17" s="96">
        <v>9817</v>
      </c>
      <c r="N17" s="96">
        <v>8997</v>
      </c>
      <c r="O17" s="96">
        <v>3498</v>
      </c>
      <c r="P17" s="96">
        <v>927</v>
      </c>
      <c r="Q17" s="96">
        <v>411</v>
      </c>
      <c r="R17" s="96">
        <v>233</v>
      </c>
      <c r="S17" s="96">
        <f>SUM(Table23[Calculated Total])</f>
        <v>140987</v>
      </c>
    </row>
    <row r="18" spans="1:21" ht="14.45" thickBot="1">
      <c r="A18" s="7"/>
      <c r="B18" s="8"/>
      <c r="C18" s="8"/>
      <c r="D18" s="8"/>
      <c r="E18" s="8"/>
      <c r="F18" s="8"/>
      <c r="G18" s="7"/>
      <c r="H18" s="7"/>
      <c r="I18" s="8"/>
      <c r="J18" s="8"/>
      <c r="K18" s="8"/>
      <c r="L18" s="8"/>
      <c r="M18" s="8"/>
      <c r="N18" s="8"/>
      <c r="O18" s="8"/>
      <c r="P18" s="8"/>
      <c r="Q18" s="8"/>
      <c r="R18" s="8"/>
      <c r="S18" s="8"/>
      <c r="T18" s="8"/>
      <c r="U18" s="8"/>
    </row>
    <row r="19" spans="1:21" ht="17.100000000000001" customHeight="1">
      <c r="A19" s="249" t="s">
        <v>95</v>
      </c>
      <c r="B19" s="250"/>
      <c r="C19" s="250"/>
      <c r="D19" s="250"/>
      <c r="E19" s="250"/>
      <c r="F19" s="250"/>
      <c r="G19" s="250"/>
      <c r="H19" s="250"/>
      <c r="I19" s="250"/>
      <c r="J19" s="250"/>
      <c r="K19" s="250"/>
      <c r="L19" s="250"/>
      <c r="M19" s="250"/>
      <c r="N19" s="250"/>
      <c r="O19" s="250"/>
      <c r="P19" s="250"/>
      <c r="Q19" s="250"/>
      <c r="R19" s="250"/>
      <c r="S19" s="251"/>
    </row>
    <row r="20" spans="1:21" ht="30.95">
      <c r="A20" s="51" t="s">
        <v>94</v>
      </c>
      <c r="B20" s="48" t="s">
        <v>54</v>
      </c>
      <c r="C20" s="48" t="s">
        <v>55</v>
      </c>
      <c r="D20" s="48" t="s">
        <v>56</v>
      </c>
      <c r="E20" s="48" t="s">
        <v>57</v>
      </c>
      <c r="F20" s="48" t="s">
        <v>58</v>
      </c>
      <c r="G20" s="48" t="s">
        <v>59</v>
      </c>
      <c r="H20" s="48" t="s">
        <v>60</v>
      </c>
      <c r="I20" s="48" t="s">
        <v>61</v>
      </c>
      <c r="J20" s="48" t="s">
        <v>62</v>
      </c>
      <c r="K20" s="48" t="s">
        <v>63</v>
      </c>
      <c r="L20" s="48" t="s">
        <v>64</v>
      </c>
      <c r="M20" s="48" t="s">
        <v>65</v>
      </c>
      <c r="N20" s="48" t="s">
        <v>66</v>
      </c>
      <c r="O20" s="48" t="s">
        <v>67</v>
      </c>
      <c r="P20" s="48" t="s">
        <v>68</v>
      </c>
      <c r="Q20" s="48" t="s">
        <v>69</v>
      </c>
      <c r="R20" s="48" t="s">
        <v>70</v>
      </c>
      <c r="S20" s="52" t="s">
        <v>86</v>
      </c>
    </row>
    <row r="21" spans="1:21" s="198" customFormat="1" ht="30" customHeight="1">
      <c r="A21" s="195" t="s">
        <v>35</v>
      </c>
      <c r="B21" s="170">
        <f>B9/B$17</f>
        <v>0.71759036144578314</v>
      </c>
      <c r="C21" s="170">
        <f t="shared" ref="C21:S21" si="0">C9/C$17</f>
        <v>0.74837521663778162</v>
      </c>
      <c r="D21" s="170">
        <f t="shared" si="0"/>
        <v>0.74792687523558232</v>
      </c>
      <c r="E21" s="170">
        <f t="shared" si="0"/>
        <v>0.75724387719903419</v>
      </c>
      <c r="F21" s="170">
        <f t="shared" si="0"/>
        <v>0.7351433134403631</v>
      </c>
      <c r="G21" s="170">
        <f t="shared" si="0"/>
        <v>0.72899683912826485</v>
      </c>
      <c r="H21" s="170">
        <f t="shared" si="0"/>
        <v>0.72728859411816038</v>
      </c>
      <c r="I21" s="170">
        <f t="shared" si="0"/>
        <v>0.7031621597815555</v>
      </c>
      <c r="J21" s="170">
        <f t="shared" si="0"/>
        <v>0.67754878716031375</v>
      </c>
      <c r="K21" s="170">
        <f t="shared" si="0"/>
        <v>0.65700968744288069</v>
      </c>
      <c r="L21" s="170">
        <f t="shared" si="0"/>
        <v>0.61842592592592593</v>
      </c>
      <c r="M21" s="170">
        <f t="shared" si="0"/>
        <v>0.6058877457471733</v>
      </c>
      <c r="N21" s="170">
        <f t="shared" si="0"/>
        <v>0.60709125263976882</v>
      </c>
      <c r="O21" s="170">
        <f t="shared" si="0"/>
        <v>0.55488850771869636</v>
      </c>
      <c r="P21" s="170">
        <f t="shared" si="0"/>
        <v>0.40668824163969797</v>
      </c>
      <c r="Q21" s="170">
        <f t="shared" si="0"/>
        <v>0.38686131386861317</v>
      </c>
      <c r="R21" s="170">
        <f t="shared" si="0"/>
        <v>0.30901287553648071</v>
      </c>
      <c r="S21" s="171">
        <f t="shared" si="0"/>
        <v>0.68926922340357621</v>
      </c>
    </row>
    <row r="22" spans="1:21" s="198" customFormat="1" ht="30" customHeight="1">
      <c r="A22" s="195" t="s">
        <v>36</v>
      </c>
      <c r="B22" s="170">
        <f t="shared" ref="B22:S22" si="1">B10/B$17</f>
        <v>5.349397590361446E-2</v>
      </c>
      <c r="C22" s="170">
        <f t="shared" si="1"/>
        <v>6.8132582322357013E-2</v>
      </c>
      <c r="D22" s="170">
        <f t="shared" si="1"/>
        <v>8.1134564643799478E-2</v>
      </c>
      <c r="E22" s="170">
        <f t="shared" si="1"/>
        <v>9.7274922387030005E-2</v>
      </c>
      <c r="F22" s="170">
        <f t="shared" si="1"/>
        <v>0.11918971169202319</v>
      </c>
      <c r="G22" s="170">
        <f t="shared" si="1"/>
        <v>0.1266844119114956</v>
      </c>
      <c r="H22" s="170">
        <f t="shared" si="1"/>
        <v>0.12688716292870234</v>
      </c>
      <c r="I22" s="170">
        <f t="shared" si="1"/>
        <v>0.14436712763146306</v>
      </c>
      <c r="J22" s="170">
        <f t="shared" si="1"/>
        <v>0.16833850082071858</v>
      </c>
      <c r="K22" s="170">
        <f t="shared" si="1"/>
        <v>0.1821422043502102</v>
      </c>
      <c r="L22" s="170">
        <f t="shared" si="1"/>
        <v>0.21055555555555555</v>
      </c>
      <c r="M22" s="170">
        <f t="shared" si="1"/>
        <v>0.22124885402872568</v>
      </c>
      <c r="N22" s="170">
        <f t="shared" si="1"/>
        <v>0.21518283872401911</v>
      </c>
      <c r="O22" s="170">
        <f t="shared" si="1"/>
        <v>0.21069182389937108</v>
      </c>
      <c r="P22" s="170">
        <f t="shared" si="1"/>
        <v>0.17799352750809061</v>
      </c>
      <c r="Q22" s="170">
        <f t="shared" si="1"/>
        <v>9.2457420924574207E-2</v>
      </c>
      <c r="R22" s="170">
        <f t="shared" si="1"/>
        <v>0.1072961373390558</v>
      </c>
      <c r="S22" s="171">
        <f t="shared" si="1"/>
        <v>0.14306992843311794</v>
      </c>
    </row>
    <row r="23" spans="1:21" s="198" customFormat="1" ht="30" customHeight="1">
      <c r="A23" s="200" t="s">
        <v>37</v>
      </c>
      <c r="B23" s="170">
        <f t="shared" ref="B23:S23" si="2">B11/B$17</f>
        <v>0.21397590361445784</v>
      </c>
      <c r="C23" s="170">
        <f t="shared" si="2"/>
        <v>0.16182842287694973</v>
      </c>
      <c r="D23" s="170">
        <f t="shared" si="2"/>
        <v>0.14992461364493026</v>
      </c>
      <c r="E23" s="170">
        <f t="shared" si="2"/>
        <v>0.12271472921697137</v>
      </c>
      <c r="F23" s="170">
        <f t="shared" si="2"/>
        <v>0.12171135580398419</v>
      </c>
      <c r="G23" s="170">
        <f t="shared" si="2"/>
        <v>0.11487273332224256</v>
      </c>
      <c r="H23" s="170">
        <f t="shared" si="2"/>
        <v>0.11789859499083689</v>
      </c>
      <c r="I23" s="170">
        <f t="shared" si="2"/>
        <v>0.12120144455210076</v>
      </c>
      <c r="J23" s="170">
        <f t="shared" si="2"/>
        <v>0.11900419478387744</v>
      </c>
      <c r="K23" s="170">
        <f t="shared" si="2"/>
        <v>0.12648510327179674</v>
      </c>
      <c r="L23" s="170">
        <f t="shared" si="2"/>
        <v>0.13425925925925927</v>
      </c>
      <c r="M23" s="170">
        <f t="shared" si="2"/>
        <v>0.13364571661403687</v>
      </c>
      <c r="N23" s="170">
        <f t="shared" si="2"/>
        <v>0.13404468156052018</v>
      </c>
      <c r="O23" s="170">
        <f t="shared" si="2"/>
        <v>0.1923956546598056</v>
      </c>
      <c r="P23" s="170">
        <f t="shared" si="2"/>
        <v>0.35706580366774543</v>
      </c>
      <c r="Q23" s="170">
        <f t="shared" si="2"/>
        <v>0.41119221411192214</v>
      </c>
      <c r="R23" s="170">
        <f t="shared" si="2"/>
        <v>0.44635193133047213</v>
      </c>
      <c r="S23" s="171">
        <f t="shared" si="2"/>
        <v>0.13710483945328292</v>
      </c>
    </row>
    <row r="24" spans="1:21" s="198" customFormat="1" ht="30" customHeight="1">
      <c r="A24" s="195" t="s">
        <v>38</v>
      </c>
      <c r="B24" s="170">
        <f t="shared" ref="B24:S24" si="3">B12/B$17</f>
        <v>1.0120481927710843E-2</v>
      </c>
      <c r="C24" s="170">
        <f t="shared" si="3"/>
        <v>1.5381282495667245E-2</v>
      </c>
      <c r="D24" s="170">
        <f t="shared" si="3"/>
        <v>1.5642668676969469E-2</v>
      </c>
      <c r="E24" s="170">
        <f t="shared" si="3"/>
        <v>1.8109692997585376E-2</v>
      </c>
      <c r="F24" s="170">
        <f t="shared" si="3"/>
        <v>1.8408002017315291E-2</v>
      </c>
      <c r="G24" s="170">
        <f t="shared" si="3"/>
        <v>2.2458825486607884E-2</v>
      </c>
      <c r="H24" s="170">
        <f t="shared" si="3"/>
        <v>2.303865956889781E-2</v>
      </c>
      <c r="I24" s="170">
        <f t="shared" si="3"/>
        <v>2.739364044745882E-2</v>
      </c>
      <c r="J24" s="170">
        <f t="shared" si="3"/>
        <v>3.0093014772934523E-2</v>
      </c>
      <c r="K24" s="170">
        <f t="shared" si="3"/>
        <v>2.823980990678121E-2</v>
      </c>
      <c r="L24" s="170">
        <f t="shared" si="3"/>
        <v>2.9722222222222223E-2</v>
      </c>
      <c r="M24" s="170">
        <f t="shared" si="3"/>
        <v>3.0457369868595294E-2</v>
      </c>
      <c r="N24" s="170">
        <f t="shared" si="3"/>
        <v>3.0676892297432479E-2</v>
      </c>
      <c r="O24" s="170">
        <f t="shared" si="3"/>
        <v>3.0874785591766724E-2</v>
      </c>
      <c r="P24" s="170">
        <f t="shared" si="3"/>
        <v>4.5307443365695796E-2</v>
      </c>
      <c r="Q24" s="170">
        <f t="shared" si="3"/>
        <v>7.785888077858881E-2</v>
      </c>
      <c r="R24" s="170">
        <f t="shared" si="3"/>
        <v>6.4377682403433473E-2</v>
      </c>
      <c r="S24" s="171">
        <f t="shared" si="3"/>
        <v>2.395256300226262E-2</v>
      </c>
    </row>
    <row r="25" spans="1:21" s="198" customFormat="1" ht="30" customHeight="1">
      <c r="A25" s="200" t="s">
        <v>39</v>
      </c>
      <c r="B25" s="172" t="s">
        <v>72</v>
      </c>
      <c r="C25" s="172" t="s">
        <v>72</v>
      </c>
      <c r="D25" s="172" t="s">
        <v>72</v>
      </c>
      <c r="E25" s="172" t="s">
        <v>72</v>
      </c>
      <c r="F25" s="172" t="s">
        <v>72</v>
      </c>
      <c r="G25" s="172" t="s">
        <v>72</v>
      </c>
      <c r="H25" s="172" t="s">
        <v>72</v>
      </c>
      <c r="I25" s="172" t="s">
        <v>72</v>
      </c>
      <c r="J25" s="172" t="s">
        <v>72</v>
      </c>
      <c r="K25" s="172" t="s">
        <v>72</v>
      </c>
      <c r="L25" s="172">
        <f t="shared" ref="L25:S25" si="4">L13/L$17</f>
        <v>2.2222222222222222E-3</v>
      </c>
      <c r="M25" s="172">
        <f t="shared" si="4"/>
        <v>1.4260975858205154E-3</v>
      </c>
      <c r="N25" s="172">
        <f t="shared" si="4"/>
        <v>1.7783705679671E-3</v>
      </c>
      <c r="O25" s="172" t="s">
        <v>72</v>
      </c>
      <c r="P25" s="172" t="s">
        <v>72</v>
      </c>
      <c r="Q25" s="172" t="s">
        <v>72</v>
      </c>
      <c r="R25" s="172" t="s">
        <v>72</v>
      </c>
      <c r="S25" s="173">
        <f t="shared" si="4"/>
        <v>6.6672813805528173E-4</v>
      </c>
    </row>
    <row r="26" spans="1:21" s="198" customFormat="1" ht="30" customHeight="1">
      <c r="A26" s="195" t="s">
        <v>40</v>
      </c>
      <c r="B26" s="172" t="s">
        <v>72</v>
      </c>
      <c r="C26" s="172">
        <f t="shared" ref="C26:S26" si="5">C14/C$17</f>
        <v>1.1915077989601386E-3</v>
      </c>
      <c r="D26" s="172">
        <f t="shared" si="5"/>
        <v>1.0365623822088201E-3</v>
      </c>
      <c r="E26" s="172" t="s">
        <v>72</v>
      </c>
      <c r="F26" s="172">
        <f t="shared" si="5"/>
        <v>1.0927124485164328E-3</v>
      </c>
      <c r="G26" s="172">
        <f t="shared" si="5"/>
        <v>1.2477125270337714E-3</v>
      </c>
      <c r="H26" s="172">
        <f t="shared" si="5"/>
        <v>1.7453529976437735E-3</v>
      </c>
      <c r="I26" s="172">
        <f t="shared" si="5"/>
        <v>1.2331542323614903E-3</v>
      </c>
      <c r="J26" s="172" t="s">
        <v>72</v>
      </c>
      <c r="K26" s="172">
        <f t="shared" si="5"/>
        <v>2.6503381465911168E-3</v>
      </c>
      <c r="L26" s="172">
        <f t="shared" si="5"/>
        <v>2.5000000000000001E-3</v>
      </c>
      <c r="M26" s="172">
        <f t="shared" si="5"/>
        <v>2.4447387185494549E-3</v>
      </c>
      <c r="N26" s="172">
        <f t="shared" si="5"/>
        <v>3.5567411359342001E-3</v>
      </c>
      <c r="O26" s="172">
        <f t="shared" si="5"/>
        <v>4.0022870211549461E-3</v>
      </c>
      <c r="P26" s="172" t="s">
        <v>72</v>
      </c>
      <c r="Q26" s="172" t="s">
        <v>72</v>
      </c>
      <c r="R26" s="172" t="s">
        <v>72</v>
      </c>
      <c r="S26" s="173">
        <f t="shared" si="5"/>
        <v>1.7661202805932463E-3</v>
      </c>
    </row>
    <row r="27" spans="1:21" s="198" customFormat="1" ht="30" customHeight="1">
      <c r="A27" s="195" t="s">
        <v>41</v>
      </c>
      <c r="B27" s="172" t="s">
        <v>72</v>
      </c>
      <c r="C27" s="172" t="s">
        <v>72</v>
      </c>
      <c r="D27" s="172" t="s">
        <v>72</v>
      </c>
      <c r="E27" s="172" t="s">
        <v>72</v>
      </c>
      <c r="F27" s="172" t="s">
        <v>72</v>
      </c>
      <c r="G27" s="172" t="s">
        <v>72</v>
      </c>
      <c r="H27" s="172" t="s">
        <v>72</v>
      </c>
      <c r="I27" s="172" t="s">
        <v>72</v>
      </c>
      <c r="J27" s="172" t="s">
        <v>72</v>
      </c>
      <c r="K27" s="172" t="s">
        <v>72</v>
      </c>
      <c r="L27" s="172">
        <f t="shared" ref="L27:S27" si="6">L15/L$17</f>
        <v>1.2037037037037038E-3</v>
      </c>
      <c r="M27" s="172">
        <f t="shared" si="6"/>
        <v>3.3615157380055007E-3</v>
      </c>
      <c r="N27" s="172">
        <f t="shared" si="6"/>
        <v>6.0020006668889628E-3</v>
      </c>
      <c r="O27" s="172">
        <f t="shared" si="6"/>
        <v>4.2881646655231562E-3</v>
      </c>
      <c r="P27" s="172" t="s">
        <v>72</v>
      </c>
      <c r="Q27" s="170">
        <f t="shared" si="6"/>
        <v>2.6763990267639901E-2</v>
      </c>
      <c r="R27" s="170">
        <f t="shared" si="6"/>
        <v>5.1502145922746781E-2</v>
      </c>
      <c r="S27" s="173">
        <f t="shared" si="6"/>
        <v>1.0639278798754495E-3</v>
      </c>
    </row>
    <row r="28" spans="1:21" s="198" customFormat="1" ht="30" customHeight="1">
      <c r="A28" s="195" t="s">
        <v>42</v>
      </c>
      <c r="B28" s="172">
        <f t="shared" ref="B28:S28" si="7">B16/B$17</f>
        <v>3.6947791164658635E-3</v>
      </c>
      <c r="C28" s="172">
        <f t="shared" si="7"/>
        <v>5.0909878682842292E-3</v>
      </c>
      <c r="D28" s="172">
        <f t="shared" si="7"/>
        <v>4.3347154165096118E-3</v>
      </c>
      <c r="E28" s="172">
        <f t="shared" si="7"/>
        <v>3.7944118661607453E-3</v>
      </c>
      <c r="F28" s="172">
        <f t="shared" si="7"/>
        <v>4.3708497940657311E-3</v>
      </c>
      <c r="G28" s="172">
        <f t="shared" si="7"/>
        <v>5.5731159540841789E-3</v>
      </c>
      <c r="H28" s="172">
        <f t="shared" si="7"/>
        <v>2.8798324461122263E-3</v>
      </c>
      <c r="I28" s="172">
        <f t="shared" si="7"/>
        <v>2.202061129216947E-3</v>
      </c>
      <c r="J28" s="172">
        <f t="shared" si="7"/>
        <v>2.6445376618639432E-3</v>
      </c>
      <c r="K28" s="172">
        <f t="shared" si="7"/>
        <v>1.6450374702979345E-3</v>
      </c>
      <c r="L28" s="172">
        <f t="shared" si="7"/>
        <v>1.1111111111111111E-3</v>
      </c>
      <c r="M28" s="172">
        <f t="shared" si="7"/>
        <v>1.5279616990934095E-3</v>
      </c>
      <c r="N28" s="172">
        <f t="shared" si="7"/>
        <v>1.6672224074691564E-3</v>
      </c>
      <c r="O28" s="172" t="s">
        <v>72</v>
      </c>
      <c r="P28" s="172" t="s">
        <v>72</v>
      </c>
      <c r="Q28" s="172" t="s">
        <v>72</v>
      </c>
      <c r="R28" s="172" t="s">
        <v>72</v>
      </c>
      <c r="S28" s="173">
        <f t="shared" si="7"/>
        <v>3.1066694092363126E-3</v>
      </c>
    </row>
    <row r="29" spans="1:21" ht="14.45" thickBot="1">
      <c r="A29" s="75" t="s">
        <v>18</v>
      </c>
      <c r="B29" s="108">
        <f>B17/B$17</f>
        <v>1</v>
      </c>
      <c r="C29" s="108">
        <f t="shared" ref="C29:S29" si="8">C17/C$17</f>
        <v>1</v>
      </c>
      <c r="D29" s="108">
        <f t="shared" si="8"/>
        <v>1</v>
      </c>
      <c r="E29" s="108">
        <f t="shared" si="8"/>
        <v>1</v>
      </c>
      <c r="F29" s="108">
        <f t="shared" si="8"/>
        <v>1</v>
      </c>
      <c r="G29" s="108">
        <f t="shared" si="8"/>
        <v>1</v>
      </c>
      <c r="H29" s="108">
        <f t="shared" si="8"/>
        <v>1</v>
      </c>
      <c r="I29" s="108">
        <f t="shared" si="8"/>
        <v>1</v>
      </c>
      <c r="J29" s="108">
        <f t="shared" si="8"/>
        <v>1</v>
      </c>
      <c r="K29" s="108">
        <f t="shared" si="8"/>
        <v>1</v>
      </c>
      <c r="L29" s="108">
        <f t="shared" si="8"/>
        <v>1</v>
      </c>
      <c r="M29" s="108">
        <f t="shared" si="8"/>
        <v>1</v>
      </c>
      <c r="N29" s="108">
        <f t="shared" si="8"/>
        <v>1</v>
      </c>
      <c r="O29" s="108">
        <f t="shared" si="8"/>
        <v>1</v>
      </c>
      <c r="P29" s="108">
        <f t="shared" si="8"/>
        <v>1</v>
      </c>
      <c r="Q29" s="108">
        <f t="shared" si="8"/>
        <v>1</v>
      </c>
      <c r="R29" s="108">
        <f t="shared" si="8"/>
        <v>1</v>
      </c>
      <c r="S29" s="108">
        <f t="shared" si="8"/>
        <v>1</v>
      </c>
    </row>
    <row r="30" spans="1:21" customFormat="1"/>
    <row r="31" spans="1:21" customFormat="1"/>
    <row r="32" spans="1:21" customFormat="1"/>
    <row r="33" customFormat="1"/>
    <row r="34" customFormat="1"/>
    <row r="35" customFormat="1"/>
    <row r="36" customFormat="1"/>
    <row r="37" customFormat="1"/>
    <row r="38" customFormat="1"/>
    <row r="39" customFormat="1"/>
    <row r="40" customFormat="1"/>
    <row r="41" customFormat="1"/>
    <row r="42" customFormat="1"/>
    <row r="43" customFormat="1"/>
    <row r="44" customFormat="1"/>
    <row r="45" customFormat="1"/>
    <row r="46" customFormat="1"/>
    <row r="47" customFormat="1"/>
    <row r="48" customFormat="1"/>
    <row r="49" spans="1:9" customFormat="1"/>
    <row r="50" spans="1:9" customFormat="1"/>
    <row r="51" spans="1:9" customFormat="1"/>
    <row r="52" spans="1:9" customFormat="1"/>
    <row r="53" spans="1:9" customFormat="1"/>
    <row r="54" spans="1:9" customFormat="1"/>
    <row r="55" spans="1:9" customFormat="1"/>
    <row r="56" spans="1:9" customFormat="1"/>
    <row r="57" spans="1:9" customFormat="1"/>
    <row r="58" spans="1:9" customFormat="1"/>
    <row r="59" spans="1:9" customFormat="1"/>
    <row r="60" spans="1:9" ht="17.100000000000001" customHeight="1">
      <c r="A60" s="271" t="s">
        <v>96</v>
      </c>
      <c r="B60" s="271"/>
      <c r="C60" s="271"/>
      <c r="D60" s="271"/>
      <c r="E60" s="271"/>
      <c r="F60" s="271"/>
      <c r="G60" s="271"/>
      <c r="H60" s="271"/>
      <c r="I60" s="271"/>
    </row>
    <row r="61" spans="1:9" ht="62.1">
      <c r="A61" s="47" t="s">
        <v>97</v>
      </c>
      <c r="B61" s="48" t="s">
        <v>77</v>
      </c>
      <c r="C61" s="48" t="s">
        <v>78</v>
      </c>
      <c r="D61" s="48" t="s">
        <v>79</v>
      </c>
      <c r="E61" s="48" t="s">
        <v>80</v>
      </c>
      <c r="F61" s="48" t="s">
        <v>81</v>
      </c>
      <c r="G61" s="48" t="s">
        <v>83</v>
      </c>
      <c r="H61" s="48" t="s">
        <v>82</v>
      </c>
      <c r="I61" s="48" t="s">
        <v>86</v>
      </c>
    </row>
    <row r="62" spans="1:9" ht="30" customHeight="1">
      <c r="A62" s="49" t="s">
        <v>35</v>
      </c>
      <c r="B62" s="157">
        <v>5248</v>
      </c>
      <c r="C62" s="157">
        <v>1112</v>
      </c>
      <c r="D62" s="157">
        <v>5488</v>
      </c>
      <c r="E62" s="157">
        <v>45501</v>
      </c>
      <c r="F62" s="157">
        <v>250</v>
      </c>
      <c r="G62" s="157">
        <v>4019</v>
      </c>
      <c r="H62" s="157">
        <v>35560</v>
      </c>
      <c r="I62" s="201">
        <v>97178</v>
      </c>
    </row>
    <row r="63" spans="1:9" ht="30" customHeight="1">
      <c r="A63" s="49" t="s">
        <v>36</v>
      </c>
      <c r="B63" s="157">
        <v>1023</v>
      </c>
      <c r="C63" s="157">
        <v>209</v>
      </c>
      <c r="D63" s="157">
        <v>1495</v>
      </c>
      <c r="E63" s="157">
        <v>10136</v>
      </c>
      <c r="F63" s="157">
        <v>58</v>
      </c>
      <c r="G63" s="157">
        <v>813</v>
      </c>
      <c r="H63" s="157">
        <v>6437</v>
      </c>
      <c r="I63" s="202">
        <v>20171</v>
      </c>
    </row>
    <row r="64" spans="1:9" ht="30" customHeight="1">
      <c r="A64" s="50" t="s">
        <v>37</v>
      </c>
      <c r="B64" s="157">
        <v>996</v>
      </c>
      <c r="C64" s="157">
        <v>511</v>
      </c>
      <c r="D64" s="157">
        <v>1651</v>
      </c>
      <c r="E64" s="157">
        <v>9289</v>
      </c>
      <c r="F64" s="157">
        <v>73</v>
      </c>
      <c r="G64" s="157">
        <v>779</v>
      </c>
      <c r="H64" s="157">
        <v>6031</v>
      </c>
      <c r="I64" s="201">
        <v>19330</v>
      </c>
    </row>
    <row r="65" spans="1:9" ht="30" customHeight="1">
      <c r="A65" s="49" t="s">
        <v>38</v>
      </c>
      <c r="B65" s="157">
        <v>133</v>
      </c>
      <c r="C65" s="157" t="s">
        <v>72</v>
      </c>
      <c r="D65" s="157">
        <v>441</v>
      </c>
      <c r="E65" s="157">
        <v>1194</v>
      </c>
      <c r="F65" s="157" t="s">
        <v>72</v>
      </c>
      <c r="G65" s="157">
        <v>189</v>
      </c>
      <c r="H65" s="157">
        <v>1357</v>
      </c>
      <c r="I65" s="202">
        <v>3377</v>
      </c>
    </row>
    <row r="66" spans="1:9" ht="30" customHeight="1">
      <c r="A66" s="50" t="s">
        <v>39</v>
      </c>
      <c r="B66" s="157" t="s">
        <v>72</v>
      </c>
      <c r="C66" s="157" t="s">
        <v>72</v>
      </c>
      <c r="D66" s="157">
        <v>18</v>
      </c>
      <c r="E66" s="157">
        <v>25</v>
      </c>
      <c r="F66" s="157" t="s">
        <v>72</v>
      </c>
      <c r="G66" s="157" t="s">
        <v>72</v>
      </c>
      <c r="H66" s="157">
        <v>42</v>
      </c>
      <c r="I66" s="201">
        <v>94</v>
      </c>
    </row>
    <row r="67" spans="1:9" ht="30" customHeight="1">
      <c r="A67" s="49" t="s">
        <v>40</v>
      </c>
      <c r="B67" s="157">
        <v>20</v>
      </c>
      <c r="C67" s="157" t="s">
        <v>72</v>
      </c>
      <c r="D67" s="157" t="s">
        <v>72</v>
      </c>
      <c r="E67" s="157">
        <v>111</v>
      </c>
      <c r="F67" s="157" t="s">
        <v>72</v>
      </c>
      <c r="G67" s="157" t="s">
        <v>72</v>
      </c>
      <c r="H67" s="157">
        <v>90</v>
      </c>
      <c r="I67" s="202">
        <v>249</v>
      </c>
    </row>
    <row r="68" spans="1:9" ht="30" customHeight="1">
      <c r="A68" s="49" t="s">
        <v>41</v>
      </c>
      <c r="B68" s="157" t="s">
        <v>72</v>
      </c>
      <c r="C68" s="157" t="s">
        <v>72</v>
      </c>
      <c r="D68" s="157">
        <v>30</v>
      </c>
      <c r="E68" s="157">
        <v>70</v>
      </c>
      <c r="F68" s="157" t="s">
        <v>72</v>
      </c>
      <c r="G68" s="157" t="s">
        <v>72</v>
      </c>
      <c r="H68" s="157">
        <v>42</v>
      </c>
      <c r="I68" s="201">
        <v>150</v>
      </c>
    </row>
    <row r="69" spans="1:9" ht="30" customHeight="1">
      <c r="A69" s="49" t="s">
        <v>42</v>
      </c>
      <c r="B69" s="157">
        <v>18</v>
      </c>
      <c r="C69" s="157" t="s">
        <v>72</v>
      </c>
      <c r="D69" s="157" t="s">
        <v>72</v>
      </c>
      <c r="E69" s="157">
        <v>183</v>
      </c>
      <c r="F69" s="157" t="s">
        <v>72</v>
      </c>
      <c r="G69" s="157" t="s">
        <v>72</v>
      </c>
      <c r="H69" s="157">
        <v>213</v>
      </c>
      <c r="I69" s="202">
        <v>438</v>
      </c>
    </row>
    <row r="70" spans="1:9">
      <c r="A70" s="107" t="s">
        <v>18</v>
      </c>
      <c r="B70" s="98">
        <v>7452</v>
      </c>
      <c r="C70" s="98">
        <v>1897</v>
      </c>
      <c r="D70" s="98">
        <v>9142</v>
      </c>
      <c r="E70" s="98">
        <v>66509</v>
      </c>
      <c r="F70" s="98">
        <v>392</v>
      </c>
      <c r="G70" s="98">
        <v>5823</v>
      </c>
      <c r="H70" s="98">
        <v>49772</v>
      </c>
      <c r="I70" s="98">
        <v>140987</v>
      </c>
    </row>
    <row r="71" spans="1:9" ht="14.45" thickBot="1"/>
    <row r="72" spans="1:9" ht="17.100000000000001" customHeight="1">
      <c r="A72" s="249" t="s">
        <v>98</v>
      </c>
      <c r="B72" s="250"/>
      <c r="C72" s="250"/>
      <c r="D72" s="250"/>
      <c r="E72" s="250"/>
      <c r="F72" s="250"/>
      <c r="G72" s="250"/>
      <c r="H72" s="250"/>
      <c r="I72" s="251"/>
    </row>
    <row r="73" spans="1:9" ht="62.1">
      <c r="A73" s="51" t="s">
        <v>97</v>
      </c>
      <c r="B73" s="48" t="s">
        <v>77</v>
      </c>
      <c r="C73" s="48" t="s">
        <v>79</v>
      </c>
      <c r="D73" s="48" t="s">
        <v>78</v>
      </c>
      <c r="E73" s="48" t="s">
        <v>80</v>
      </c>
      <c r="F73" s="48" t="s">
        <v>81</v>
      </c>
      <c r="G73" s="48" t="s">
        <v>83</v>
      </c>
      <c r="H73" s="48" t="s">
        <v>82</v>
      </c>
      <c r="I73" s="52" t="s">
        <v>86</v>
      </c>
    </row>
    <row r="74" spans="1:9" ht="30" customHeight="1">
      <c r="A74" s="195" t="s">
        <v>35</v>
      </c>
      <c r="B74" s="170">
        <f>B62/B$70</f>
        <v>0.7042404723564144</v>
      </c>
      <c r="C74" s="170">
        <f t="shared" ref="C74:I74" si="9">C62/C$70</f>
        <v>0.58618871903004743</v>
      </c>
      <c r="D74" s="170">
        <f t="shared" si="9"/>
        <v>0.6003062787136294</v>
      </c>
      <c r="E74" s="170">
        <f t="shared" si="9"/>
        <v>0.68413297448465626</v>
      </c>
      <c r="F74" s="170">
        <f t="shared" si="9"/>
        <v>0.63775510204081631</v>
      </c>
      <c r="G74" s="170">
        <f t="shared" si="9"/>
        <v>0.6901940580456809</v>
      </c>
      <c r="H74" s="170">
        <f t="shared" si="9"/>
        <v>0.71445792815237485</v>
      </c>
      <c r="I74" s="171">
        <f t="shared" si="9"/>
        <v>0.68926922340357621</v>
      </c>
    </row>
    <row r="75" spans="1:9" ht="30" customHeight="1">
      <c r="A75" s="195" t="s">
        <v>36</v>
      </c>
      <c r="B75" s="170">
        <f t="shared" ref="B75:I75" si="10">B63/B$70</f>
        <v>0.13727858293075684</v>
      </c>
      <c r="C75" s="170">
        <f t="shared" si="10"/>
        <v>0.11017395888244597</v>
      </c>
      <c r="D75" s="170">
        <f t="shared" si="10"/>
        <v>0.16353095602712756</v>
      </c>
      <c r="E75" s="170">
        <f t="shared" si="10"/>
        <v>0.15240042700987835</v>
      </c>
      <c r="F75" s="170">
        <f t="shared" si="10"/>
        <v>0.14795918367346939</v>
      </c>
      <c r="G75" s="170">
        <f t="shared" si="10"/>
        <v>0.13961875321998971</v>
      </c>
      <c r="H75" s="170">
        <f t="shared" si="10"/>
        <v>0.12932974363095717</v>
      </c>
      <c r="I75" s="171">
        <f t="shared" si="10"/>
        <v>0.14306992843311794</v>
      </c>
    </row>
    <row r="76" spans="1:9" ht="30" customHeight="1">
      <c r="A76" s="200" t="s">
        <v>37</v>
      </c>
      <c r="B76" s="170">
        <f t="shared" ref="B76:I76" si="11">B64/B$70</f>
        <v>0.13365539452495975</v>
      </c>
      <c r="C76" s="170">
        <f t="shared" si="11"/>
        <v>0.26937269372693728</v>
      </c>
      <c r="D76" s="170">
        <f t="shared" si="11"/>
        <v>0.18059505578647997</v>
      </c>
      <c r="E76" s="170">
        <f t="shared" si="11"/>
        <v>0.13966530845449487</v>
      </c>
      <c r="F76" s="170">
        <f t="shared" si="11"/>
        <v>0.18622448979591838</v>
      </c>
      <c r="G76" s="170">
        <f t="shared" si="11"/>
        <v>0.13377983857118325</v>
      </c>
      <c r="H76" s="170">
        <f t="shared" si="11"/>
        <v>0.12117254681346942</v>
      </c>
      <c r="I76" s="171">
        <f t="shared" si="11"/>
        <v>0.13710483945328292</v>
      </c>
    </row>
    <row r="77" spans="1:9" ht="30" customHeight="1">
      <c r="A77" s="195" t="s">
        <v>38</v>
      </c>
      <c r="B77" s="170">
        <f t="shared" ref="B77:I77" si="12">B65/B$70</f>
        <v>1.7847557702630166E-2</v>
      </c>
      <c r="C77" s="170" t="s">
        <v>72</v>
      </c>
      <c r="D77" s="170">
        <f t="shared" si="12"/>
        <v>4.8238897396630932E-2</v>
      </c>
      <c r="E77" s="170">
        <f t="shared" si="12"/>
        <v>1.7952457562134448E-2</v>
      </c>
      <c r="F77" s="170" t="s">
        <v>72</v>
      </c>
      <c r="G77" s="170">
        <f t="shared" si="12"/>
        <v>3.2457496136012363E-2</v>
      </c>
      <c r="H77" s="170">
        <f t="shared" si="12"/>
        <v>2.7264325323475048E-2</v>
      </c>
      <c r="I77" s="171">
        <f t="shared" si="12"/>
        <v>2.395256300226262E-2</v>
      </c>
    </row>
    <row r="78" spans="1:9" ht="30" customHeight="1">
      <c r="A78" s="200" t="s">
        <v>39</v>
      </c>
      <c r="B78" s="170" t="s">
        <v>72</v>
      </c>
      <c r="C78" s="170" t="s">
        <v>72</v>
      </c>
      <c r="D78" s="172">
        <f t="shared" ref="D78:I78" si="13">D66/D$70</f>
        <v>1.968934587617589E-3</v>
      </c>
      <c r="E78" s="172">
        <f t="shared" si="13"/>
        <v>3.7588897743162582E-4</v>
      </c>
      <c r="F78" s="172" t="s">
        <v>72</v>
      </c>
      <c r="G78" s="172" t="s">
        <v>72</v>
      </c>
      <c r="H78" s="172">
        <f t="shared" si="13"/>
        <v>8.4384794663666315E-4</v>
      </c>
      <c r="I78" s="173">
        <f t="shared" si="13"/>
        <v>6.6672813805528173E-4</v>
      </c>
    </row>
    <row r="79" spans="1:9" ht="30" customHeight="1">
      <c r="A79" s="195" t="s">
        <v>40</v>
      </c>
      <c r="B79" s="172">
        <f t="shared" ref="B79:I79" si="14">B67/B$70</f>
        <v>2.6838432635534087E-3</v>
      </c>
      <c r="C79" s="170" t="s">
        <v>72</v>
      </c>
      <c r="D79" s="172" t="s">
        <v>72</v>
      </c>
      <c r="E79" s="172">
        <f t="shared" si="14"/>
        <v>1.6689470597964185E-3</v>
      </c>
      <c r="F79" s="172" t="s">
        <v>72</v>
      </c>
      <c r="G79" s="172" t="s">
        <v>72</v>
      </c>
      <c r="H79" s="172">
        <f t="shared" si="14"/>
        <v>1.8082455999357068E-3</v>
      </c>
      <c r="I79" s="173">
        <f t="shared" si="14"/>
        <v>1.7661202805932463E-3</v>
      </c>
    </row>
    <row r="80" spans="1:9" ht="30" customHeight="1">
      <c r="A80" s="195" t="s">
        <v>41</v>
      </c>
      <c r="B80" s="170" t="s">
        <v>72</v>
      </c>
      <c r="C80" s="170" t="s">
        <v>72</v>
      </c>
      <c r="D80" s="172">
        <f t="shared" ref="D80:I80" si="15">D68/D$70</f>
        <v>3.2815576460293152E-3</v>
      </c>
      <c r="E80" s="172">
        <f t="shared" si="15"/>
        <v>1.0524891368085523E-3</v>
      </c>
      <c r="F80" s="172" t="s">
        <v>72</v>
      </c>
      <c r="G80" s="172" t="s">
        <v>72</v>
      </c>
      <c r="H80" s="172">
        <f t="shared" si="15"/>
        <v>8.4384794663666315E-4</v>
      </c>
      <c r="I80" s="173">
        <f t="shared" si="15"/>
        <v>1.0639278798754495E-3</v>
      </c>
    </row>
    <row r="81" spans="1:9" ht="30" customHeight="1">
      <c r="A81" s="195" t="s">
        <v>42</v>
      </c>
      <c r="B81" s="172">
        <f t="shared" ref="B81:I81" si="16">B69/B$70</f>
        <v>2.4154589371980675E-3</v>
      </c>
      <c r="C81" s="170" t="s">
        <v>72</v>
      </c>
      <c r="D81" s="172" t="s">
        <v>72</v>
      </c>
      <c r="E81" s="172">
        <f t="shared" si="16"/>
        <v>2.751507314799501E-3</v>
      </c>
      <c r="F81" s="172" t="s">
        <v>72</v>
      </c>
      <c r="G81" s="172" t="s">
        <v>72</v>
      </c>
      <c r="H81" s="172">
        <f t="shared" si="16"/>
        <v>4.2795145865145061E-3</v>
      </c>
      <c r="I81" s="173">
        <f t="shared" si="16"/>
        <v>3.1066694092363126E-3</v>
      </c>
    </row>
    <row r="82" spans="1:9" ht="14.45" thickBot="1">
      <c r="A82" s="75" t="s">
        <v>18</v>
      </c>
      <c r="B82" s="42">
        <f t="shared" ref="B82:I82" si="17">B70/B$70</f>
        <v>1</v>
      </c>
      <c r="C82" s="42">
        <f t="shared" si="17"/>
        <v>1</v>
      </c>
      <c r="D82" s="42">
        <f t="shared" si="17"/>
        <v>1</v>
      </c>
      <c r="E82" s="42">
        <f t="shared" si="17"/>
        <v>1</v>
      </c>
      <c r="F82" s="42">
        <f t="shared" si="17"/>
        <v>1</v>
      </c>
      <c r="G82" s="42">
        <f t="shared" si="17"/>
        <v>1</v>
      </c>
      <c r="H82" s="42">
        <f t="shared" si="17"/>
        <v>1</v>
      </c>
      <c r="I82" s="42">
        <f t="shared" si="17"/>
        <v>1</v>
      </c>
    </row>
    <row r="84" spans="1:9" ht="17.100000000000001" customHeight="1">
      <c r="A84" s="271" t="s">
        <v>99</v>
      </c>
      <c r="B84" s="271"/>
      <c r="C84" s="271"/>
      <c r="D84" s="271"/>
      <c r="E84" s="271"/>
      <c r="F84" s="271"/>
      <c r="G84" s="271"/>
    </row>
    <row r="85" spans="1:9" ht="46.5">
      <c r="A85" s="47" t="s">
        <v>97</v>
      </c>
      <c r="B85" s="48" t="s">
        <v>100</v>
      </c>
      <c r="C85" s="48" t="s">
        <v>101</v>
      </c>
      <c r="D85" s="48" t="s">
        <v>86</v>
      </c>
      <c r="E85" s="48" t="s">
        <v>102</v>
      </c>
      <c r="F85" s="48" t="s">
        <v>103</v>
      </c>
      <c r="G85" s="48" t="s">
        <v>104</v>
      </c>
    </row>
    <row r="86" spans="1:9" ht="30" customHeight="1">
      <c r="A86" s="49" t="s">
        <v>35</v>
      </c>
      <c r="B86" s="157">
        <v>35434</v>
      </c>
      <c r="C86" s="157">
        <v>61744</v>
      </c>
      <c r="D86" s="203">
        <f>SUM(Table28[[#This Row],[Female Student Count]:[Male Student Count]])</f>
        <v>97178</v>
      </c>
      <c r="E86" s="170">
        <f>B86/B$94</f>
        <v>0.71772331375329146</v>
      </c>
      <c r="F86" s="170">
        <f t="shared" ref="F86:F94" si="18">C86/C$94</f>
        <v>0.6739360599015467</v>
      </c>
      <c r="G86" s="204">
        <f>D86/D$94</f>
        <v>0.68926922340357621</v>
      </c>
    </row>
    <row r="87" spans="1:9" ht="30" customHeight="1">
      <c r="A87" s="49" t="s">
        <v>36</v>
      </c>
      <c r="B87" s="157">
        <v>7072</v>
      </c>
      <c r="C87" s="157">
        <v>13099</v>
      </c>
      <c r="D87" s="203">
        <f>SUM(Table28[[#This Row],[Female Student Count]:[Male Student Count]])</f>
        <v>20171</v>
      </c>
      <c r="E87" s="170">
        <f t="shared" ref="E87:E94" si="19">B87/B$94</f>
        <v>0.14324488555803119</v>
      </c>
      <c r="F87" s="170">
        <f t="shared" si="18"/>
        <v>0.14297564862416365</v>
      </c>
      <c r="G87" s="204">
        <f t="shared" ref="G87:G94" si="20">D87/D$94</f>
        <v>0.14306992843311794</v>
      </c>
    </row>
    <row r="88" spans="1:9" ht="30" customHeight="1">
      <c r="A88" s="50" t="s">
        <v>37</v>
      </c>
      <c r="B88" s="157">
        <v>5772</v>
      </c>
      <c r="C88" s="157">
        <v>13558</v>
      </c>
      <c r="D88" s="203">
        <f>SUM(Table28[[#This Row],[Female Student Count]:[Male Student Count]])</f>
        <v>19330</v>
      </c>
      <c r="E88" s="170">
        <f t="shared" si="19"/>
        <v>0.11691310512456958</v>
      </c>
      <c r="F88" s="170">
        <f t="shared" si="18"/>
        <v>0.14798563585360797</v>
      </c>
      <c r="G88" s="204">
        <f t="shared" si="20"/>
        <v>0.13710483945328292</v>
      </c>
    </row>
    <row r="89" spans="1:9" ht="30" customHeight="1">
      <c r="A89" s="49" t="s">
        <v>38</v>
      </c>
      <c r="B89" s="157">
        <v>775</v>
      </c>
      <c r="C89" s="157">
        <v>2602</v>
      </c>
      <c r="D89" s="203">
        <f>SUM(Table28[[#This Row],[Female Student Count]:[Male Student Count]])</f>
        <v>3377</v>
      </c>
      <c r="E89" s="170">
        <f t="shared" si="19"/>
        <v>1.5697792181486734E-2</v>
      </c>
      <c r="F89" s="170">
        <f t="shared" si="18"/>
        <v>2.8400842638374973E-2</v>
      </c>
      <c r="G89" s="204">
        <f t="shared" si="20"/>
        <v>2.395256300226262E-2</v>
      </c>
    </row>
    <row r="90" spans="1:9" ht="30" customHeight="1">
      <c r="A90" s="50" t="s">
        <v>39</v>
      </c>
      <c r="B90" s="157">
        <v>33</v>
      </c>
      <c r="C90" s="157">
        <v>61</v>
      </c>
      <c r="D90" s="203">
        <f>SUM(Table28[[#This Row],[Female Student Count]:[Male Student Count]])</f>
        <v>94</v>
      </c>
      <c r="E90" s="172">
        <f t="shared" si="19"/>
        <v>6.6842211869556412E-4</v>
      </c>
      <c r="F90" s="172">
        <f t="shared" si="18"/>
        <v>6.6581529628780684E-4</v>
      </c>
      <c r="G90" s="204">
        <f t="shared" si="20"/>
        <v>6.6672813805528173E-4</v>
      </c>
    </row>
    <row r="91" spans="1:9" ht="30" customHeight="1">
      <c r="A91" s="49" t="s">
        <v>40</v>
      </c>
      <c r="B91" s="157">
        <v>102</v>
      </c>
      <c r="C91" s="157">
        <v>147</v>
      </c>
      <c r="D91" s="203">
        <f>SUM(Table28[[#This Row],[Female Student Count]:[Male Student Count]])</f>
        <v>249</v>
      </c>
      <c r="E91" s="172">
        <f t="shared" si="19"/>
        <v>2.0660320032408344E-3</v>
      </c>
      <c r="F91" s="172">
        <f t="shared" si="18"/>
        <v>1.6045057140050428E-3</v>
      </c>
      <c r="G91" s="204">
        <f t="shared" si="20"/>
        <v>1.7661202805932463E-3</v>
      </c>
    </row>
    <row r="92" spans="1:9" ht="30" customHeight="1">
      <c r="A92" s="49" t="s">
        <v>41</v>
      </c>
      <c r="B92" s="157">
        <v>18</v>
      </c>
      <c r="C92" s="157">
        <v>132</v>
      </c>
      <c r="D92" s="203">
        <f>SUM(Table28[[#This Row],[Female Student Count]:[Male Student Count]])</f>
        <v>150</v>
      </c>
      <c r="E92" s="172">
        <f t="shared" si="19"/>
        <v>3.6459388292485315E-4</v>
      </c>
      <c r="F92" s="172">
        <f t="shared" si="18"/>
        <v>1.4407806411473854E-3</v>
      </c>
      <c r="G92" s="204">
        <f t="shared" si="20"/>
        <v>1.0639278798754495E-3</v>
      </c>
    </row>
    <row r="93" spans="1:9" ht="30" customHeight="1">
      <c r="A93" s="49" t="s">
        <v>42</v>
      </c>
      <c r="B93" s="157">
        <v>164</v>
      </c>
      <c r="C93" s="157">
        <v>274</v>
      </c>
      <c r="D93" s="203">
        <f>SUM(Table28[[#This Row],[Female Student Count]:[Male Student Count]])</f>
        <v>438</v>
      </c>
      <c r="E93" s="172">
        <f t="shared" si="19"/>
        <v>3.321855377759773E-3</v>
      </c>
      <c r="F93" s="172">
        <f t="shared" si="18"/>
        <v>2.9907113308665421E-3</v>
      </c>
      <c r="G93" s="204">
        <f t="shared" si="20"/>
        <v>3.1066694092363126E-3</v>
      </c>
    </row>
    <row r="94" spans="1:9">
      <c r="A94" s="97" t="s">
        <v>18</v>
      </c>
      <c r="B94" s="98">
        <f>SUM(Table28[Female Student Count])</f>
        <v>49370</v>
      </c>
      <c r="C94" s="98">
        <f>SUM(Table28[Male Student Count])</f>
        <v>91617</v>
      </c>
      <c r="D94" s="54">
        <f>SUM(B94:C94)</f>
        <v>140987</v>
      </c>
      <c r="E94" s="42">
        <f t="shared" si="19"/>
        <v>1</v>
      </c>
      <c r="F94" s="42">
        <f t="shared" si="18"/>
        <v>1</v>
      </c>
      <c r="G94" s="55">
        <f t="shared" si="20"/>
        <v>1</v>
      </c>
    </row>
    <row r="95" spans="1:9" ht="14.45" thickBot="1"/>
    <row r="96" spans="1:9" ht="17.100000000000001" customHeight="1">
      <c r="A96" s="249" t="s">
        <v>105</v>
      </c>
      <c r="B96" s="250"/>
      <c r="C96" s="250"/>
      <c r="D96" s="250"/>
      <c r="E96" s="250"/>
      <c r="F96" s="250"/>
      <c r="G96" s="251"/>
    </row>
    <row r="97" spans="1:15" ht="46.5">
      <c r="A97" s="51" t="s">
        <v>97</v>
      </c>
      <c r="B97" s="48" t="s">
        <v>30</v>
      </c>
      <c r="C97" s="48" t="s">
        <v>106</v>
      </c>
      <c r="D97" s="48" t="s">
        <v>86</v>
      </c>
      <c r="E97" s="48" t="s">
        <v>107</v>
      </c>
      <c r="F97" s="48" t="s">
        <v>108</v>
      </c>
      <c r="G97" s="52" t="s">
        <v>109</v>
      </c>
    </row>
    <row r="98" spans="1:15" ht="30" customHeight="1">
      <c r="A98" s="56" t="s">
        <v>35</v>
      </c>
      <c r="B98" s="157">
        <v>11608</v>
      </c>
      <c r="C98" s="157">
        <v>85570</v>
      </c>
      <c r="D98" s="203">
        <v>97178</v>
      </c>
      <c r="E98" s="170">
        <f>B98/B$106</f>
        <v>0.68054171307967404</v>
      </c>
      <c r="F98" s="170">
        <f>C98/C$106</f>
        <v>0.69047042685386917</v>
      </c>
      <c r="G98" s="205">
        <f>D98/D$106</f>
        <v>0.68926922340357621</v>
      </c>
    </row>
    <row r="99" spans="1:15" ht="30" customHeight="1">
      <c r="A99" s="56" t="s">
        <v>36</v>
      </c>
      <c r="B99" s="157">
        <v>2946</v>
      </c>
      <c r="C99" s="157">
        <v>17225</v>
      </c>
      <c r="D99" s="203">
        <v>20171</v>
      </c>
      <c r="E99" s="170">
        <f t="shared" ref="E99:E106" si="21">B99/B$106</f>
        <v>0.1727150143636044</v>
      </c>
      <c r="F99" s="170">
        <f t="shared" ref="F99:F106" si="22">C99/C$106</f>
        <v>0.13898975227951263</v>
      </c>
      <c r="G99" s="205">
        <f t="shared" ref="G99:G106" si="23">D99/D$106</f>
        <v>0.14306992843311794</v>
      </c>
    </row>
    <row r="100" spans="1:15" ht="30" customHeight="1">
      <c r="A100" s="57" t="s">
        <v>37</v>
      </c>
      <c r="B100" s="157">
        <v>2379</v>
      </c>
      <c r="C100" s="157">
        <v>16951</v>
      </c>
      <c r="D100" s="203">
        <v>19330</v>
      </c>
      <c r="E100" s="170">
        <f t="shared" si="21"/>
        <v>0.1394735299290614</v>
      </c>
      <c r="F100" s="170">
        <f t="shared" si="22"/>
        <v>0.13677882675704026</v>
      </c>
      <c r="G100" s="205">
        <f t="shared" si="23"/>
        <v>0.13710483945328292</v>
      </c>
    </row>
    <row r="101" spans="1:15" ht="30" customHeight="1">
      <c r="A101" s="56" t="s">
        <v>38</v>
      </c>
      <c r="B101" s="157">
        <v>106</v>
      </c>
      <c r="C101" s="157">
        <v>3271</v>
      </c>
      <c r="D101" s="203">
        <v>3377</v>
      </c>
      <c r="E101" s="170">
        <f t="shared" si="21"/>
        <v>6.2144574075159754E-3</v>
      </c>
      <c r="F101" s="170">
        <f t="shared" si="22"/>
        <v>2.6393932058420076E-2</v>
      </c>
      <c r="G101" s="205">
        <f t="shared" si="23"/>
        <v>2.395256300226262E-2</v>
      </c>
    </row>
    <row r="102" spans="1:15" ht="30" customHeight="1">
      <c r="A102" s="57" t="s">
        <v>39</v>
      </c>
      <c r="B102" s="157" t="s">
        <v>72</v>
      </c>
      <c r="C102" s="157" t="s">
        <v>72</v>
      </c>
      <c r="D102" s="203">
        <v>94</v>
      </c>
      <c r="E102" s="157" t="s">
        <v>72</v>
      </c>
      <c r="F102" s="157" t="s">
        <v>72</v>
      </c>
      <c r="G102" s="205">
        <f t="shared" si="23"/>
        <v>6.6672813805528173E-4</v>
      </c>
    </row>
    <row r="103" spans="1:15" ht="30" customHeight="1">
      <c r="A103" s="56" t="s">
        <v>40</v>
      </c>
      <c r="B103" s="157" t="s">
        <v>72</v>
      </c>
      <c r="C103" s="157" t="s">
        <v>72</v>
      </c>
      <c r="D103" s="203">
        <v>249</v>
      </c>
      <c r="E103" s="157" t="s">
        <v>72</v>
      </c>
      <c r="F103" s="157" t="s">
        <v>72</v>
      </c>
      <c r="G103" s="205">
        <f t="shared" si="23"/>
        <v>1.7661202805932463E-3</v>
      </c>
    </row>
    <row r="104" spans="1:15" ht="30" customHeight="1">
      <c r="A104" s="56" t="s">
        <v>41</v>
      </c>
      <c r="B104" s="157" t="s">
        <v>72</v>
      </c>
      <c r="C104" s="157" t="s">
        <v>72</v>
      </c>
      <c r="D104" s="203">
        <v>150</v>
      </c>
      <c r="E104" s="157" t="s">
        <v>72</v>
      </c>
      <c r="F104" s="157" t="s">
        <v>72</v>
      </c>
      <c r="G104" s="205">
        <f t="shared" si="23"/>
        <v>1.0639278798754495E-3</v>
      </c>
    </row>
    <row r="105" spans="1:15" ht="30" customHeight="1">
      <c r="A105" s="56" t="s">
        <v>42</v>
      </c>
      <c r="B105" s="157" t="s">
        <v>72</v>
      </c>
      <c r="C105" s="157" t="s">
        <v>72</v>
      </c>
      <c r="D105" s="203">
        <v>438</v>
      </c>
      <c r="E105" s="157" t="s">
        <v>72</v>
      </c>
      <c r="F105" s="157" t="s">
        <v>72</v>
      </c>
      <c r="G105" s="205">
        <f t="shared" si="23"/>
        <v>3.1066694092363126E-3</v>
      </c>
    </row>
    <row r="106" spans="1:15" ht="14.45" thickBot="1">
      <c r="A106" s="75" t="s">
        <v>18</v>
      </c>
      <c r="B106" s="96">
        <v>17057</v>
      </c>
      <c r="C106" s="96">
        <v>123930</v>
      </c>
      <c r="D106" s="96">
        <v>140987</v>
      </c>
      <c r="E106" s="108">
        <f t="shared" si="21"/>
        <v>1</v>
      </c>
      <c r="F106" s="108">
        <f t="shared" si="22"/>
        <v>1</v>
      </c>
      <c r="G106" s="114">
        <f t="shared" si="23"/>
        <v>1</v>
      </c>
    </row>
    <row r="108" spans="1:15" ht="17.100000000000001" customHeight="1">
      <c r="A108" s="271" t="s">
        <v>110</v>
      </c>
      <c r="B108" s="271"/>
      <c r="C108" s="271"/>
      <c r="D108" s="271"/>
      <c r="E108" s="271"/>
      <c r="F108" s="271"/>
      <c r="G108" s="271"/>
      <c r="H108" s="271"/>
      <c r="I108" s="271"/>
      <c r="J108" s="271"/>
      <c r="K108" s="271"/>
      <c r="L108" s="271"/>
      <c r="M108" s="271"/>
      <c r="N108" s="271"/>
      <c r="O108" s="271"/>
    </row>
    <row r="109" spans="1:15" ht="46.5">
      <c r="A109" s="47" t="s">
        <v>97</v>
      </c>
      <c r="B109" s="58" t="s">
        <v>5</v>
      </c>
      <c r="C109" s="58" t="s">
        <v>6</v>
      </c>
      <c r="D109" s="58" t="s">
        <v>7</v>
      </c>
      <c r="E109" s="58" t="s">
        <v>8</v>
      </c>
      <c r="F109" s="58" t="s">
        <v>9</v>
      </c>
      <c r="G109" s="58" t="s">
        <v>10</v>
      </c>
      <c r="H109" s="58" t="s">
        <v>11</v>
      </c>
      <c r="I109" s="58" t="s">
        <v>12</v>
      </c>
      <c r="J109" s="58" t="s">
        <v>73</v>
      </c>
      <c r="K109" s="58" t="s">
        <v>14</v>
      </c>
      <c r="L109" s="58" t="s">
        <v>15</v>
      </c>
      <c r="M109" s="58" t="s">
        <v>16</v>
      </c>
      <c r="N109" s="58" t="s">
        <v>17</v>
      </c>
      <c r="O109" s="58" t="s">
        <v>86</v>
      </c>
    </row>
    <row r="110" spans="1:15" ht="30" customHeight="1">
      <c r="A110" s="49" t="s">
        <v>35</v>
      </c>
      <c r="B110" s="206">
        <v>6730</v>
      </c>
      <c r="C110" s="206">
        <v>19</v>
      </c>
      <c r="D110" s="206">
        <v>7578</v>
      </c>
      <c r="E110" s="206">
        <v>3204</v>
      </c>
      <c r="F110" s="206">
        <v>808</v>
      </c>
      <c r="G110" s="206">
        <v>924</v>
      </c>
      <c r="H110" s="206">
        <v>220</v>
      </c>
      <c r="I110" s="206">
        <v>275</v>
      </c>
      <c r="J110" s="206">
        <v>12996</v>
      </c>
      <c r="K110" s="206">
        <v>42890</v>
      </c>
      <c r="L110" s="206">
        <v>21082</v>
      </c>
      <c r="M110" s="206">
        <v>129</v>
      </c>
      <c r="N110" s="206">
        <v>323</v>
      </c>
      <c r="O110" s="207">
        <v>97178</v>
      </c>
    </row>
    <row r="111" spans="1:15" ht="30" customHeight="1">
      <c r="A111" s="49" t="s">
        <v>36</v>
      </c>
      <c r="B111" s="206">
        <v>2506</v>
      </c>
      <c r="C111" s="206" t="s">
        <v>72</v>
      </c>
      <c r="D111" s="206">
        <v>1501</v>
      </c>
      <c r="E111" s="206">
        <v>1042</v>
      </c>
      <c r="F111" s="206">
        <v>130</v>
      </c>
      <c r="G111" s="206">
        <v>1213</v>
      </c>
      <c r="H111" s="206">
        <v>195</v>
      </c>
      <c r="I111" s="206">
        <v>92</v>
      </c>
      <c r="J111" s="206">
        <v>2924</v>
      </c>
      <c r="K111" s="206">
        <v>10246</v>
      </c>
      <c r="L111" s="206">
        <v>237</v>
      </c>
      <c r="M111" s="206" t="s">
        <v>72</v>
      </c>
      <c r="N111" s="206">
        <v>46</v>
      </c>
      <c r="O111" s="207">
        <v>20171</v>
      </c>
    </row>
    <row r="112" spans="1:15" ht="30" customHeight="1">
      <c r="A112" s="50" t="s">
        <v>37</v>
      </c>
      <c r="B112" s="206">
        <v>7124</v>
      </c>
      <c r="C112" s="206">
        <v>65</v>
      </c>
      <c r="D112" s="206">
        <v>1681</v>
      </c>
      <c r="E112" s="206">
        <v>1079</v>
      </c>
      <c r="F112" s="206">
        <v>67</v>
      </c>
      <c r="G112" s="206">
        <v>4897</v>
      </c>
      <c r="H112" s="206">
        <v>1164</v>
      </c>
      <c r="I112" s="206">
        <v>111</v>
      </c>
      <c r="J112" s="206">
        <v>1170</v>
      </c>
      <c r="K112" s="206">
        <v>1746</v>
      </c>
      <c r="L112" s="206">
        <v>134</v>
      </c>
      <c r="M112" s="206">
        <v>56</v>
      </c>
      <c r="N112" s="206">
        <v>36</v>
      </c>
      <c r="O112" s="207">
        <v>19330</v>
      </c>
    </row>
    <row r="113" spans="1:15" ht="30" customHeight="1">
      <c r="A113" s="49" t="s">
        <v>38</v>
      </c>
      <c r="B113" s="206">
        <v>986</v>
      </c>
      <c r="C113" s="206">
        <v>40</v>
      </c>
      <c r="D113" s="206">
        <v>87</v>
      </c>
      <c r="E113" s="206">
        <v>1296</v>
      </c>
      <c r="F113" s="206">
        <v>244</v>
      </c>
      <c r="G113" s="206">
        <v>203</v>
      </c>
      <c r="H113" s="206">
        <v>151</v>
      </c>
      <c r="I113" s="206" t="s">
        <v>72</v>
      </c>
      <c r="J113" s="206">
        <v>273</v>
      </c>
      <c r="K113" s="206">
        <v>62</v>
      </c>
      <c r="L113" s="206" t="s">
        <v>72</v>
      </c>
      <c r="M113" s="206" t="s">
        <v>72</v>
      </c>
      <c r="N113" s="206">
        <v>19</v>
      </c>
      <c r="O113" s="207">
        <v>3377</v>
      </c>
    </row>
    <row r="114" spans="1:15" ht="30" customHeight="1">
      <c r="A114" s="50" t="s">
        <v>39</v>
      </c>
      <c r="B114" s="206" t="s">
        <v>72</v>
      </c>
      <c r="C114" s="206" t="s">
        <v>72</v>
      </c>
      <c r="D114" s="206" t="s">
        <v>72</v>
      </c>
      <c r="E114" s="206">
        <v>61</v>
      </c>
      <c r="F114" s="206" t="s">
        <v>72</v>
      </c>
      <c r="G114" s="206" t="s">
        <v>72</v>
      </c>
      <c r="H114" s="206" t="s">
        <v>72</v>
      </c>
      <c r="I114" s="206" t="s">
        <v>72</v>
      </c>
      <c r="J114" s="206">
        <v>13</v>
      </c>
      <c r="K114" s="206">
        <v>13</v>
      </c>
      <c r="L114" s="206" t="s">
        <v>72</v>
      </c>
      <c r="M114" s="206" t="s">
        <v>72</v>
      </c>
      <c r="N114" s="206" t="s">
        <v>72</v>
      </c>
      <c r="O114" s="207">
        <v>94</v>
      </c>
    </row>
    <row r="115" spans="1:15" ht="30" customHeight="1">
      <c r="A115" s="49" t="s">
        <v>40</v>
      </c>
      <c r="B115" s="206">
        <v>23</v>
      </c>
      <c r="C115" s="206" t="s">
        <v>72</v>
      </c>
      <c r="D115" s="206" t="s">
        <v>72</v>
      </c>
      <c r="E115" s="206" t="s">
        <v>72</v>
      </c>
      <c r="F115" s="206" t="s">
        <v>72</v>
      </c>
      <c r="G115" s="206">
        <v>38</v>
      </c>
      <c r="H115" s="206">
        <v>74</v>
      </c>
      <c r="I115" s="206" t="s">
        <v>72</v>
      </c>
      <c r="J115" s="206">
        <v>44</v>
      </c>
      <c r="K115" s="206">
        <v>27</v>
      </c>
      <c r="L115" s="206" t="s">
        <v>72</v>
      </c>
      <c r="M115" s="206" t="s">
        <v>72</v>
      </c>
      <c r="N115" s="206" t="s">
        <v>72</v>
      </c>
      <c r="O115" s="207">
        <v>249</v>
      </c>
    </row>
    <row r="116" spans="1:15" ht="30" customHeight="1">
      <c r="A116" s="49" t="s">
        <v>41</v>
      </c>
      <c r="B116" s="206" t="s">
        <v>72</v>
      </c>
      <c r="C116" s="206" t="s">
        <v>72</v>
      </c>
      <c r="D116" s="206" t="s">
        <v>72</v>
      </c>
      <c r="E116" s="206">
        <v>81</v>
      </c>
      <c r="F116" s="206" t="s">
        <v>72</v>
      </c>
      <c r="G116" s="206" t="s">
        <v>72</v>
      </c>
      <c r="H116" s="206" t="s">
        <v>72</v>
      </c>
      <c r="I116" s="206" t="s">
        <v>72</v>
      </c>
      <c r="J116" s="206">
        <v>22</v>
      </c>
      <c r="K116" s="206">
        <v>41</v>
      </c>
      <c r="L116" s="206" t="s">
        <v>72</v>
      </c>
      <c r="M116" s="206" t="s">
        <v>72</v>
      </c>
      <c r="N116" s="206" t="s">
        <v>72</v>
      </c>
      <c r="O116" s="207">
        <v>150</v>
      </c>
    </row>
    <row r="117" spans="1:15" ht="30" customHeight="1">
      <c r="A117" s="49" t="s">
        <v>42</v>
      </c>
      <c r="B117" s="206">
        <v>34</v>
      </c>
      <c r="C117" s="206" t="s">
        <v>72</v>
      </c>
      <c r="D117" s="206">
        <v>20</v>
      </c>
      <c r="E117" s="206" t="s">
        <v>72</v>
      </c>
      <c r="F117" s="206" t="s">
        <v>72</v>
      </c>
      <c r="G117" s="206" t="s">
        <v>72</v>
      </c>
      <c r="H117" s="206" t="s">
        <v>72</v>
      </c>
      <c r="I117" s="206" t="s">
        <v>72</v>
      </c>
      <c r="J117" s="206">
        <v>46</v>
      </c>
      <c r="K117" s="206">
        <v>120</v>
      </c>
      <c r="L117" s="206">
        <v>203</v>
      </c>
      <c r="M117" s="206" t="s">
        <v>72</v>
      </c>
      <c r="N117" s="206" t="s">
        <v>72</v>
      </c>
      <c r="O117" s="207">
        <v>438</v>
      </c>
    </row>
    <row r="118" spans="1:15">
      <c r="A118" s="59" t="s">
        <v>18</v>
      </c>
      <c r="B118" s="208">
        <v>17409</v>
      </c>
      <c r="C118" s="208">
        <v>136</v>
      </c>
      <c r="D118" s="208">
        <v>10871</v>
      </c>
      <c r="E118" s="208">
        <v>6781</v>
      </c>
      <c r="F118" s="208">
        <v>1252</v>
      </c>
      <c r="G118" s="208">
        <v>7287</v>
      </c>
      <c r="H118" s="208">
        <v>1807</v>
      </c>
      <c r="I118" s="208">
        <v>492</v>
      </c>
      <c r="J118" s="208">
        <v>17488</v>
      </c>
      <c r="K118" s="208">
        <v>55145</v>
      </c>
      <c r="L118" s="208">
        <v>21665</v>
      </c>
      <c r="M118" s="208">
        <v>227</v>
      </c>
      <c r="N118" s="208">
        <v>427</v>
      </c>
      <c r="O118" s="208">
        <f>SUM(Table30[Calculated Total])</f>
        <v>140987</v>
      </c>
    </row>
    <row r="120" spans="1:15" ht="17.100000000000001" customHeight="1">
      <c r="A120" s="271" t="s">
        <v>111</v>
      </c>
      <c r="B120" s="271"/>
      <c r="C120" s="271"/>
      <c r="D120" s="271"/>
      <c r="E120" s="271"/>
      <c r="F120" s="271"/>
      <c r="G120" s="271"/>
      <c r="H120" s="271"/>
      <c r="I120" s="271"/>
      <c r="J120" s="271"/>
      <c r="K120" s="271"/>
      <c r="L120" s="271"/>
      <c r="M120" s="271"/>
      <c r="N120" s="271"/>
      <c r="O120" s="271"/>
    </row>
    <row r="121" spans="1:15" ht="46.5">
      <c r="A121" s="47" t="s">
        <v>97</v>
      </c>
      <c r="B121" s="58" t="s">
        <v>5</v>
      </c>
      <c r="C121" s="58" t="s">
        <v>6</v>
      </c>
      <c r="D121" s="58" t="s">
        <v>7</v>
      </c>
      <c r="E121" s="58" t="s">
        <v>8</v>
      </c>
      <c r="F121" s="58" t="s">
        <v>9</v>
      </c>
      <c r="G121" s="58" t="s">
        <v>10</v>
      </c>
      <c r="H121" s="58" t="s">
        <v>11</v>
      </c>
      <c r="I121" s="58" t="s">
        <v>12</v>
      </c>
      <c r="J121" s="58" t="s">
        <v>73</v>
      </c>
      <c r="K121" s="58" t="s">
        <v>14</v>
      </c>
      <c r="L121" s="58" t="s">
        <v>15</v>
      </c>
      <c r="M121" s="58" t="s">
        <v>16</v>
      </c>
      <c r="N121" s="58" t="s">
        <v>17</v>
      </c>
      <c r="O121" s="60" t="s">
        <v>86</v>
      </c>
    </row>
    <row r="122" spans="1:15" ht="30" customHeight="1">
      <c r="A122" s="61" t="s">
        <v>35</v>
      </c>
      <c r="B122" s="160">
        <f>B110/B$118</f>
        <v>0.38658165316790166</v>
      </c>
      <c r="C122" s="160">
        <f t="shared" ref="C122:O122" si="24">C110/C$118</f>
        <v>0.13970588235294118</v>
      </c>
      <c r="D122" s="160">
        <f t="shared" si="24"/>
        <v>0.69708398491399137</v>
      </c>
      <c r="E122" s="160">
        <f t="shared" si="24"/>
        <v>0.47249668190532368</v>
      </c>
      <c r="F122" s="160">
        <f t="shared" si="24"/>
        <v>0.64536741214057503</v>
      </c>
      <c r="G122" s="160">
        <f t="shared" si="24"/>
        <v>0.12680115273775217</v>
      </c>
      <c r="H122" s="160">
        <f t="shared" si="24"/>
        <v>0.12174875484228002</v>
      </c>
      <c r="I122" s="160">
        <f t="shared" si="24"/>
        <v>0.55894308943089432</v>
      </c>
      <c r="J122" s="160">
        <f t="shared" si="24"/>
        <v>0.74313815187557186</v>
      </c>
      <c r="K122" s="160">
        <f t="shared" si="24"/>
        <v>0.77776770332759093</v>
      </c>
      <c r="L122" s="160">
        <f t="shared" si="24"/>
        <v>0.97309023771059311</v>
      </c>
      <c r="M122" s="160">
        <f t="shared" si="24"/>
        <v>0.56828193832599116</v>
      </c>
      <c r="N122" s="160">
        <f t="shared" si="24"/>
        <v>0.75644028103044492</v>
      </c>
      <c r="O122" s="161">
        <f t="shared" si="24"/>
        <v>0.68926922340357621</v>
      </c>
    </row>
    <row r="123" spans="1:15" ht="30" customHeight="1">
      <c r="A123" s="61" t="s">
        <v>36</v>
      </c>
      <c r="B123" s="160">
        <f t="shared" ref="B123:O123" si="25">B111/B$118</f>
        <v>0.14394853236831523</v>
      </c>
      <c r="C123" s="160" t="s">
        <v>72</v>
      </c>
      <c r="D123" s="160">
        <f t="shared" si="25"/>
        <v>0.13807377426179746</v>
      </c>
      <c r="E123" s="160">
        <f t="shared" si="25"/>
        <v>0.15366465123138182</v>
      </c>
      <c r="F123" s="160">
        <f t="shared" si="25"/>
        <v>0.10383386581469649</v>
      </c>
      <c r="G123" s="160">
        <f t="shared" si="25"/>
        <v>0.16646082063949499</v>
      </c>
      <c r="H123" s="160">
        <f t="shared" si="25"/>
        <v>0.1079136690647482</v>
      </c>
      <c r="I123" s="160">
        <f t="shared" si="25"/>
        <v>0.18699186991869918</v>
      </c>
      <c r="J123" s="160">
        <f t="shared" si="25"/>
        <v>0.1672003659652333</v>
      </c>
      <c r="K123" s="160">
        <f t="shared" si="25"/>
        <v>0.18580106990660986</v>
      </c>
      <c r="L123" s="160">
        <f t="shared" si="25"/>
        <v>1.0939303023309485E-2</v>
      </c>
      <c r="M123" s="160"/>
      <c r="N123" s="160">
        <f t="shared" si="25"/>
        <v>0.10772833723653395</v>
      </c>
      <c r="O123" s="161">
        <f t="shared" si="25"/>
        <v>0.14306992843311794</v>
      </c>
    </row>
    <row r="124" spans="1:15" ht="30" customHeight="1">
      <c r="A124" s="62" t="s">
        <v>37</v>
      </c>
      <c r="B124" s="160">
        <f t="shared" ref="B124:O124" si="26">B112/B$118</f>
        <v>0.40921362513642368</v>
      </c>
      <c r="C124" s="160">
        <f t="shared" si="26"/>
        <v>0.47794117647058826</v>
      </c>
      <c r="D124" s="160">
        <f t="shared" si="26"/>
        <v>0.1546315886303008</v>
      </c>
      <c r="E124" s="160">
        <f t="shared" si="26"/>
        <v>0.15912107358796637</v>
      </c>
      <c r="F124" s="160">
        <f t="shared" si="26"/>
        <v>5.3514376996805113E-2</v>
      </c>
      <c r="G124" s="160">
        <f t="shared" si="26"/>
        <v>0.67201866337313021</v>
      </c>
      <c r="H124" s="160">
        <f t="shared" si="26"/>
        <v>0.64416159380188154</v>
      </c>
      <c r="I124" s="160">
        <f t="shared" si="26"/>
        <v>0.22560975609756098</v>
      </c>
      <c r="J124" s="160">
        <f t="shared" si="26"/>
        <v>6.690301921317475E-2</v>
      </c>
      <c r="K124" s="160">
        <f t="shared" si="26"/>
        <v>3.166198204732977E-2</v>
      </c>
      <c r="L124" s="160">
        <f t="shared" si="26"/>
        <v>6.1850911608585272E-3</v>
      </c>
      <c r="M124" s="160">
        <f t="shared" si="26"/>
        <v>0.24669603524229075</v>
      </c>
      <c r="N124" s="160">
        <f t="shared" si="26"/>
        <v>8.4309133489461355E-2</v>
      </c>
      <c r="O124" s="161">
        <f t="shared" si="26"/>
        <v>0.13710483945328292</v>
      </c>
    </row>
    <row r="125" spans="1:15" ht="30" customHeight="1">
      <c r="A125" s="61" t="s">
        <v>38</v>
      </c>
      <c r="B125" s="160">
        <f t="shared" ref="B125:O125" si="27">B113/B$118</f>
        <v>5.6637371474524668E-2</v>
      </c>
      <c r="C125" s="160">
        <f t="shared" si="27"/>
        <v>0.29411764705882354</v>
      </c>
      <c r="D125" s="160">
        <f t="shared" si="27"/>
        <v>8.0029436114432903E-3</v>
      </c>
      <c r="E125" s="160">
        <f t="shared" si="27"/>
        <v>0.19112225335496238</v>
      </c>
      <c r="F125" s="160">
        <f t="shared" si="27"/>
        <v>0.19488817891373802</v>
      </c>
      <c r="G125" s="160">
        <f t="shared" si="27"/>
        <v>2.7857829010566763E-2</v>
      </c>
      <c r="H125" s="160">
        <f t="shared" si="27"/>
        <v>8.3563918096292197E-2</v>
      </c>
      <c r="I125" s="160" t="s">
        <v>72</v>
      </c>
      <c r="J125" s="160">
        <f t="shared" si="27"/>
        <v>1.5610704483074108E-2</v>
      </c>
      <c r="K125" s="162">
        <f t="shared" si="27"/>
        <v>1.1243086408559253E-3</v>
      </c>
      <c r="L125" s="160" t="s">
        <v>72</v>
      </c>
      <c r="M125" s="160" t="s">
        <v>72</v>
      </c>
      <c r="N125" s="160">
        <f t="shared" si="27"/>
        <v>4.449648711943794E-2</v>
      </c>
      <c r="O125" s="161">
        <f t="shared" si="27"/>
        <v>2.395256300226262E-2</v>
      </c>
    </row>
    <row r="126" spans="1:15" ht="30" customHeight="1">
      <c r="A126" s="62" t="s">
        <v>39</v>
      </c>
      <c r="B126" s="160" t="s">
        <v>72</v>
      </c>
      <c r="C126" s="160" t="s">
        <v>72</v>
      </c>
      <c r="D126" s="160" t="s">
        <v>72</v>
      </c>
      <c r="E126" s="160">
        <f t="shared" ref="E126:O126" si="28">E114/E$118</f>
        <v>8.9957233446394339E-3</v>
      </c>
      <c r="F126" s="160" t="s">
        <v>72</v>
      </c>
      <c r="G126" s="160" t="s">
        <v>72</v>
      </c>
      <c r="H126" s="160" t="s">
        <v>72</v>
      </c>
      <c r="I126" s="160" t="s">
        <v>72</v>
      </c>
      <c r="J126" s="162">
        <f t="shared" si="28"/>
        <v>7.4336688014638608E-4</v>
      </c>
      <c r="K126" s="162">
        <f t="shared" si="28"/>
        <v>2.3574213437301659E-4</v>
      </c>
      <c r="L126" s="160" t="s">
        <v>72</v>
      </c>
      <c r="M126" s="160" t="s">
        <v>72</v>
      </c>
      <c r="N126" s="160" t="s">
        <v>72</v>
      </c>
      <c r="O126" s="163">
        <f t="shared" si="28"/>
        <v>6.6672813805528173E-4</v>
      </c>
    </row>
    <row r="127" spans="1:15" ht="30" customHeight="1">
      <c r="A127" s="61" t="s">
        <v>40</v>
      </c>
      <c r="B127" s="160">
        <f t="shared" ref="B127:O127" si="29">B115/B$118</f>
        <v>1.3211557240507784E-3</v>
      </c>
      <c r="C127" s="160" t="s">
        <v>72</v>
      </c>
      <c r="D127" s="160" t="s">
        <v>72</v>
      </c>
      <c r="E127" s="160" t="s">
        <v>72</v>
      </c>
      <c r="F127" s="160" t="s">
        <v>72</v>
      </c>
      <c r="G127" s="160">
        <f t="shared" si="29"/>
        <v>5.2147660216824484E-3</v>
      </c>
      <c r="H127" s="160">
        <f t="shared" si="29"/>
        <v>4.0951853901494188E-2</v>
      </c>
      <c r="I127" s="160" t="s">
        <v>72</v>
      </c>
      <c r="J127" s="162">
        <f t="shared" si="29"/>
        <v>2.5160109789569992E-3</v>
      </c>
      <c r="K127" s="162">
        <f t="shared" si="29"/>
        <v>4.8961827908241911E-4</v>
      </c>
      <c r="L127" s="160" t="s">
        <v>72</v>
      </c>
      <c r="M127" s="160" t="s">
        <v>72</v>
      </c>
      <c r="N127" s="160" t="s">
        <v>72</v>
      </c>
      <c r="O127" s="163">
        <f t="shared" si="29"/>
        <v>1.7661202805932463E-3</v>
      </c>
    </row>
    <row r="128" spans="1:15" ht="30" customHeight="1">
      <c r="A128" s="61" t="s">
        <v>41</v>
      </c>
      <c r="B128" s="160" t="s">
        <v>72</v>
      </c>
      <c r="C128" s="160" t="s">
        <v>72</v>
      </c>
      <c r="D128" s="160" t="s">
        <v>72</v>
      </c>
      <c r="E128" s="160">
        <f t="shared" ref="E128:O128" si="30">E116/E$118</f>
        <v>1.1945140834685149E-2</v>
      </c>
      <c r="F128" s="160" t="s">
        <v>72</v>
      </c>
      <c r="G128" s="160" t="s">
        <v>72</v>
      </c>
      <c r="H128" s="160" t="s">
        <v>72</v>
      </c>
      <c r="I128" s="160" t="s">
        <v>72</v>
      </c>
      <c r="J128" s="162">
        <f t="shared" si="30"/>
        <v>1.2580054894784996E-3</v>
      </c>
      <c r="K128" s="162">
        <f t="shared" si="30"/>
        <v>7.4349442379182155E-4</v>
      </c>
      <c r="L128" s="160" t="s">
        <v>72</v>
      </c>
      <c r="M128" s="160" t="s">
        <v>72</v>
      </c>
      <c r="N128" s="160" t="s">
        <v>72</v>
      </c>
      <c r="O128" s="163">
        <f t="shared" si="30"/>
        <v>1.0639278798754495E-3</v>
      </c>
    </row>
    <row r="129" spans="1:15" ht="30" customHeight="1">
      <c r="A129" s="61" t="s">
        <v>42</v>
      </c>
      <c r="B129" s="160">
        <f t="shared" ref="B129:O129" si="31">B117/B$118</f>
        <v>1.9530128094663679E-3</v>
      </c>
      <c r="C129" s="160" t="s">
        <v>72</v>
      </c>
      <c r="D129" s="160">
        <f t="shared" si="31"/>
        <v>1.8397571520559286E-3</v>
      </c>
      <c r="E129" s="160" t="s">
        <v>72</v>
      </c>
      <c r="F129" s="160" t="s">
        <v>72</v>
      </c>
      <c r="G129" s="160" t="s">
        <v>72</v>
      </c>
      <c r="H129" s="160" t="s">
        <v>72</v>
      </c>
      <c r="I129" s="160" t="s">
        <v>72</v>
      </c>
      <c r="J129" s="162">
        <f t="shared" si="31"/>
        <v>2.6303751143641353E-3</v>
      </c>
      <c r="K129" s="162">
        <f t="shared" si="31"/>
        <v>2.176081240366307E-3</v>
      </c>
      <c r="L129" s="160">
        <f t="shared" si="31"/>
        <v>9.3699515347334412E-3</v>
      </c>
      <c r="M129" s="160" t="s">
        <v>72</v>
      </c>
      <c r="N129" s="160" t="s">
        <v>72</v>
      </c>
      <c r="O129" s="163">
        <f t="shared" si="31"/>
        <v>3.1066694092363126E-3</v>
      </c>
    </row>
    <row r="130" spans="1:15">
      <c r="A130" s="115" t="s">
        <v>18</v>
      </c>
      <c r="B130" s="116">
        <f>B118/B$118</f>
        <v>1</v>
      </c>
      <c r="C130" s="116">
        <f t="shared" ref="C130:O130" si="32">C118/C$118</f>
        <v>1</v>
      </c>
      <c r="D130" s="116">
        <f t="shared" si="32"/>
        <v>1</v>
      </c>
      <c r="E130" s="116">
        <f t="shared" si="32"/>
        <v>1</v>
      </c>
      <c r="F130" s="116">
        <f t="shared" si="32"/>
        <v>1</v>
      </c>
      <c r="G130" s="116">
        <f t="shared" si="32"/>
        <v>1</v>
      </c>
      <c r="H130" s="116">
        <f t="shared" si="32"/>
        <v>1</v>
      </c>
      <c r="I130" s="116">
        <f t="shared" si="32"/>
        <v>1</v>
      </c>
      <c r="J130" s="116">
        <f t="shared" si="32"/>
        <v>1</v>
      </c>
      <c r="K130" s="116">
        <f t="shared" si="32"/>
        <v>1</v>
      </c>
      <c r="L130" s="116">
        <f t="shared" si="32"/>
        <v>1</v>
      </c>
      <c r="M130" s="116">
        <f t="shared" si="32"/>
        <v>1</v>
      </c>
      <c r="N130" s="116">
        <f t="shared" si="32"/>
        <v>1</v>
      </c>
      <c r="O130" s="116">
        <f t="shared" si="32"/>
        <v>1</v>
      </c>
    </row>
    <row r="131" spans="1:15">
      <c r="D131" s="63"/>
    </row>
  </sheetData>
  <mergeCells count="10">
    <mergeCell ref="A1:E6"/>
    <mergeCell ref="F1:N6"/>
    <mergeCell ref="A120:O120"/>
    <mergeCell ref="A7:S7"/>
    <mergeCell ref="A19:S19"/>
    <mergeCell ref="A60:I60"/>
    <mergeCell ref="A72:I72"/>
    <mergeCell ref="A84:G84"/>
    <mergeCell ref="A96:G96"/>
    <mergeCell ref="A108:O108"/>
  </mergeCells>
  <pageMargins left="0.7" right="0.7" top="0.75" bottom="0.75" header="0.3" footer="0.3"/>
  <pageSetup orientation="portrait" horizontalDpi="300" verticalDpi="300" r:id="rId1"/>
  <drawing r:id="rId2"/>
  <tableParts count="8">
    <tablePart r:id="rId3"/>
    <tablePart r:id="rId4"/>
    <tablePart r:id="rId5"/>
    <tablePart r:id="rId6"/>
    <tablePart r:id="rId7"/>
    <tablePart r:id="rId8"/>
    <tablePart r:id="rId9"/>
    <tablePart r:id="rId10"/>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D432FF-1B25-49F6-BD2D-2E842F8D5B64}">
  <dimension ref="A1:L59"/>
  <sheetViews>
    <sheetView showGridLines="0" zoomScale="80" zoomScaleNormal="80" workbookViewId="0">
      <selection activeCell="C36" sqref="C36"/>
    </sheetView>
  </sheetViews>
  <sheetFormatPr defaultRowHeight="14.1"/>
  <cols>
    <col min="1" max="1" width="49.25" style="6" customWidth="1"/>
    <col min="2" max="2" width="17.125" customWidth="1"/>
    <col min="3" max="3" width="13.75" customWidth="1"/>
    <col min="4" max="4" width="11.5" customWidth="1"/>
  </cols>
  <sheetData>
    <row r="1" spans="1:12">
      <c r="A1" s="270"/>
      <c r="B1" s="270"/>
      <c r="C1" s="248" t="s">
        <v>112</v>
      </c>
      <c r="D1" s="248"/>
      <c r="E1" s="248"/>
      <c r="F1" s="248"/>
      <c r="G1" s="248"/>
      <c r="H1" s="248"/>
      <c r="I1" s="248"/>
      <c r="J1" s="248"/>
      <c r="K1" s="248"/>
      <c r="L1" s="248"/>
    </row>
    <row r="2" spans="1:12">
      <c r="A2" s="270"/>
      <c r="B2" s="270"/>
      <c r="C2" s="248"/>
      <c r="D2" s="248"/>
      <c r="E2" s="248"/>
      <c r="F2" s="248"/>
      <c r="G2" s="248"/>
      <c r="H2" s="248"/>
      <c r="I2" s="248"/>
      <c r="J2" s="248"/>
      <c r="K2" s="248"/>
      <c r="L2" s="248"/>
    </row>
    <row r="3" spans="1:12">
      <c r="A3" s="270"/>
      <c r="B3" s="270"/>
      <c r="C3" s="248"/>
      <c r="D3" s="248"/>
      <c r="E3" s="248"/>
      <c r="F3" s="248"/>
      <c r="G3" s="248"/>
      <c r="H3" s="248"/>
      <c r="I3" s="248"/>
      <c r="J3" s="248"/>
      <c r="K3" s="248"/>
      <c r="L3" s="248"/>
    </row>
    <row r="4" spans="1:12">
      <c r="A4" s="270"/>
      <c r="B4" s="270"/>
      <c r="C4" s="248"/>
      <c r="D4" s="248"/>
      <c r="E4" s="248"/>
      <c r="F4" s="248"/>
      <c r="G4" s="248"/>
      <c r="H4" s="248"/>
      <c r="I4" s="248"/>
      <c r="J4" s="248"/>
      <c r="K4" s="248"/>
      <c r="L4" s="248"/>
    </row>
    <row r="5" spans="1:12">
      <c r="A5" s="270"/>
      <c r="B5" s="270"/>
      <c r="C5" s="248"/>
      <c r="D5" s="248"/>
      <c r="E5" s="248"/>
      <c r="F5" s="248"/>
      <c r="G5" s="248"/>
      <c r="H5" s="248"/>
      <c r="I5" s="248"/>
      <c r="J5" s="248"/>
      <c r="K5" s="248"/>
      <c r="L5" s="248"/>
    </row>
    <row r="6" spans="1:12" ht="14.45" thickBot="1">
      <c r="A6" s="270"/>
      <c r="B6" s="270"/>
      <c r="C6" s="248"/>
      <c r="D6" s="248"/>
      <c r="E6" s="248"/>
      <c r="F6" s="248"/>
      <c r="G6" s="248"/>
      <c r="H6" s="248"/>
      <c r="I6" s="248"/>
      <c r="J6" s="248"/>
      <c r="K6" s="248"/>
      <c r="L6" s="248"/>
    </row>
    <row r="7" spans="1:12" ht="17.100000000000001" customHeight="1">
      <c r="A7" s="245" t="s">
        <v>113</v>
      </c>
      <c r="B7" s="246"/>
      <c r="C7" s="247"/>
    </row>
    <row r="8" spans="1:12" ht="30.95">
      <c r="A8" s="51" t="s">
        <v>2</v>
      </c>
      <c r="B8" s="48" t="s">
        <v>3</v>
      </c>
      <c r="C8" s="64" t="s">
        <v>4</v>
      </c>
    </row>
    <row r="9" spans="1:12">
      <c r="A9" s="65" t="s">
        <v>5</v>
      </c>
      <c r="B9" s="66" t="s">
        <v>72</v>
      </c>
      <c r="C9" s="117" t="s">
        <v>72</v>
      </c>
    </row>
    <row r="10" spans="1:12">
      <c r="A10" s="65" t="s">
        <v>6</v>
      </c>
      <c r="B10" s="66" t="s">
        <v>72</v>
      </c>
      <c r="C10" s="117" t="s">
        <v>72</v>
      </c>
    </row>
    <row r="11" spans="1:12">
      <c r="A11" s="65" t="s">
        <v>7</v>
      </c>
      <c r="B11" s="66">
        <v>6136</v>
      </c>
      <c r="C11" s="117">
        <f t="shared" ref="C11:C22" si="0">B11/B$22</f>
        <v>0.69537624660018127</v>
      </c>
    </row>
    <row r="12" spans="1:12">
      <c r="A12" s="65" t="s">
        <v>8</v>
      </c>
      <c r="B12" s="66" t="s">
        <v>72</v>
      </c>
      <c r="C12" s="117" t="s">
        <v>72</v>
      </c>
    </row>
    <row r="13" spans="1:12">
      <c r="A13" s="65" t="s">
        <v>9</v>
      </c>
      <c r="B13" s="66">
        <v>119</v>
      </c>
      <c r="C13" s="117">
        <f t="shared" si="0"/>
        <v>1.3485947416137806E-2</v>
      </c>
    </row>
    <row r="14" spans="1:12">
      <c r="A14" s="65" t="s">
        <v>10</v>
      </c>
      <c r="B14" s="66" t="s">
        <v>72</v>
      </c>
      <c r="C14" s="117" t="s">
        <v>72</v>
      </c>
    </row>
    <row r="15" spans="1:12">
      <c r="A15" s="65" t="s">
        <v>11</v>
      </c>
      <c r="B15" s="66" t="s">
        <v>72</v>
      </c>
      <c r="C15" s="117" t="s">
        <v>72</v>
      </c>
    </row>
    <row r="16" spans="1:12">
      <c r="A16" s="65" t="s">
        <v>12</v>
      </c>
      <c r="B16" s="66" t="s">
        <v>72</v>
      </c>
      <c r="C16" s="117" t="s">
        <v>72</v>
      </c>
    </row>
    <row r="17" spans="1:3">
      <c r="A17" s="65" t="s">
        <v>13</v>
      </c>
      <c r="B17" s="66" t="s">
        <v>72</v>
      </c>
      <c r="C17" s="117" t="s">
        <v>72</v>
      </c>
    </row>
    <row r="18" spans="1:3">
      <c r="A18" s="65" t="s">
        <v>14</v>
      </c>
      <c r="B18" s="66" t="s">
        <v>72</v>
      </c>
      <c r="C18" s="117" t="s">
        <v>72</v>
      </c>
    </row>
    <row r="19" spans="1:3">
      <c r="A19" s="65" t="s">
        <v>15</v>
      </c>
      <c r="B19" s="66">
        <v>2475</v>
      </c>
      <c r="C19" s="117">
        <f t="shared" si="0"/>
        <v>0.2804850407978241</v>
      </c>
    </row>
    <row r="20" spans="1:3">
      <c r="A20" s="65" t="s">
        <v>16</v>
      </c>
      <c r="B20" s="66" t="s">
        <v>72</v>
      </c>
      <c r="C20" s="117" t="s">
        <v>72</v>
      </c>
    </row>
    <row r="21" spans="1:3">
      <c r="A21" s="65" t="s">
        <v>17</v>
      </c>
      <c r="B21" s="66" t="s">
        <v>72</v>
      </c>
      <c r="C21" s="117" t="s">
        <v>72</v>
      </c>
    </row>
    <row r="22" spans="1:3" ht="14.45" thickBot="1">
      <c r="A22" s="103" t="s">
        <v>18</v>
      </c>
      <c r="B22" s="104">
        <v>8824</v>
      </c>
      <c r="C22" s="117">
        <f t="shared" si="0"/>
        <v>1</v>
      </c>
    </row>
    <row r="24" spans="1:3" ht="17.100000000000001" customHeight="1">
      <c r="A24" s="281" t="s">
        <v>114</v>
      </c>
      <c r="B24" s="282"/>
      <c r="C24" s="283"/>
    </row>
    <row r="25" spans="1:3" ht="30.95">
      <c r="A25" s="67" t="s">
        <v>115</v>
      </c>
      <c r="B25" s="68" t="s">
        <v>3</v>
      </c>
      <c r="C25" s="69" t="s">
        <v>4</v>
      </c>
    </row>
    <row r="26" spans="1:3" ht="14.1" customHeight="1">
      <c r="A26" s="70" t="s">
        <v>21</v>
      </c>
      <c r="B26" s="66">
        <v>282</v>
      </c>
      <c r="C26" s="152">
        <f>B26/B$33</f>
        <v>3.1958295557570265E-2</v>
      </c>
    </row>
    <row r="27" spans="1:3" ht="14.1" customHeight="1">
      <c r="A27" s="70" t="s">
        <v>22</v>
      </c>
      <c r="B27" s="66">
        <v>212</v>
      </c>
      <c r="C27" s="152">
        <f t="shared" ref="C27:C33" si="1">B27/B$33</f>
        <v>2.402538531278332E-2</v>
      </c>
    </row>
    <row r="28" spans="1:3" ht="14.1" customHeight="1">
      <c r="A28" s="70" t="s">
        <v>23</v>
      </c>
      <c r="B28" s="66">
        <v>419</v>
      </c>
      <c r="C28" s="152">
        <f t="shared" si="1"/>
        <v>4.7484134179510425E-2</v>
      </c>
    </row>
    <row r="29" spans="1:3" ht="14.1" customHeight="1">
      <c r="A29" s="70" t="s">
        <v>24</v>
      </c>
      <c r="B29" s="71">
        <v>4034</v>
      </c>
      <c r="C29" s="152">
        <f t="shared" si="1"/>
        <v>0.45716228467815051</v>
      </c>
    </row>
    <row r="30" spans="1:3" ht="14.1" customHeight="1">
      <c r="A30" s="70" t="s">
        <v>25</v>
      </c>
      <c r="B30" s="66">
        <v>27</v>
      </c>
      <c r="C30" s="153">
        <f t="shared" si="1"/>
        <v>3.0598368087035358E-3</v>
      </c>
    </row>
    <row r="31" spans="1:3" ht="14.1" customHeight="1">
      <c r="A31" s="70" t="s">
        <v>83</v>
      </c>
      <c r="B31" s="66">
        <v>399</v>
      </c>
      <c r="C31" s="152">
        <f t="shared" si="1"/>
        <v>4.5217588395285585E-2</v>
      </c>
    </row>
    <row r="32" spans="1:3" ht="14.1" customHeight="1">
      <c r="A32" s="70" t="s">
        <v>27</v>
      </c>
      <c r="B32" s="66">
        <v>3451</v>
      </c>
      <c r="C32" s="152">
        <f t="shared" si="1"/>
        <v>0.39109247506799638</v>
      </c>
    </row>
    <row r="33" spans="1:3" ht="14.1" customHeight="1">
      <c r="A33" s="101" t="s">
        <v>32</v>
      </c>
      <c r="B33" s="102">
        <f>SUM(B26:B32)</f>
        <v>8824</v>
      </c>
      <c r="C33" s="152">
        <f t="shared" si="1"/>
        <v>1</v>
      </c>
    </row>
    <row r="34" spans="1:3" ht="14.45" thickBot="1"/>
    <row r="35" spans="1:3" ht="17.100000000000001" customHeight="1">
      <c r="A35" s="268" t="s">
        <v>116</v>
      </c>
      <c r="B35" s="269"/>
      <c r="C35" s="269"/>
    </row>
    <row r="36" spans="1:3" ht="30.95">
      <c r="A36" s="37" t="s">
        <v>94</v>
      </c>
      <c r="B36" s="35" t="s">
        <v>3</v>
      </c>
      <c r="C36" s="38" t="s">
        <v>4</v>
      </c>
    </row>
    <row r="37" spans="1:3" ht="56.1">
      <c r="A37" s="72" t="s">
        <v>117</v>
      </c>
      <c r="B37" s="209">
        <v>2914</v>
      </c>
      <c r="C37" s="210">
        <f>B37/B$46</f>
        <v>0.33023572076155938</v>
      </c>
    </row>
    <row r="38" spans="1:3" ht="56.1">
      <c r="A38" s="72" t="s">
        <v>118</v>
      </c>
      <c r="B38" s="209">
        <v>308</v>
      </c>
      <c r="C38" s="210">
        <f t="shared" ref="C38:C46" si="2">B38/B$46</f>
        <v>3.4904805077062555E-2</v>
      </c>
    </row>
    <row r="39" spans="1:3" ht="56.1">
      <c r="A39" s="53" t="s">
        <v>119</v>
      </c>
      <c r="B39" s="209">
        <v>194</v>
      </c>
      <c r="C39" s="210">
        <f t="shared" si="2"/>
        <v>2.198549410698096E-2</v>
      </c>
    </row>
    <row r="40" spans="1:3" ht="56.1">
      <c r="A40" s="53" t="s">
        <v>120</v>
      </c>
      <c r="B40" s="209">
        <v>100</v>
      </c>
      <c r="C40" s="210">
        <f t="shared" si="2"/>
        <v>1.1332728921124207E-2</v>
      </c>
    </row>
    <row r="41" spans="1:3" ht="42">
      <c r="A41" s="53" t="s">
        <v>121</v>
      </c>
      <c r="B41" s="209">
        <v>4817</v>
      </c>
      <c r="C41" s="210">
        <f t="shared" si="2"/>
        <v>0.54589755213055302</v>
      </c>
    </row>
    <row r="42" spans="1:3" ht="42">
      <c r="A42" s="53" t="s">
        <v>122</v>
      </c>
      <c r="B42" s="209">
        <v>110</v>
      </c>
      <c r="C42" s="210">
        <f t="shared" si="2"/>
        <v>1.2466001813236628E-2</v>
      </c>
    </row>
    <row r="43" spans="1:3" ht="42">
      <c r="A43" s="53" t="s">
        <v>123</v>
      </c>
      <c r="B43" s="209" t="s">
        <v>72</v>
      </c>
      <c r="C43" s="210" t="s">
        <v>72</v>
      </c>
    </row>
    <row r="44" spans="1:3" ht="56.1">
      <c r="A44" s="53" t="s">
        <v>124</v>
      </c>
      <c r="B44" s="209" t="s">
        <v>72</v>
      </c>
      <c r="C44" s="210" t="s">
        <v>72</v>
      </c>
    </row>
    <row r="45" spans="1:3" ht="81.599999999999994" customHeight="1">
      <c r="A45" s="53" t="s">
        <v>125</v>
      </c>
      <c r="B45" s="209">
        <v>366</v>
      </c>
      <c r="C45" s="210">
        <f t="shared" si="2"/>
        <v>4.1477787851314597E-2</v>
      </c>
    </row>
    <row r="46" spans="1:3">
      <c r="A46" s="99" t="s">
        <v>32</v>
      </c>
      <c r="B46" s="100">
        <v>8824</v>
      </c>
      <c r="C46" s="118">
        <f t="shared" si="2"/>
        <v>1</v>
      </c>
    </row>
    <row r="47" spans="1:3" ht="14.45" thickBot="1"/>
    <row r="48" spans="1:3" ht="17.100000000000001" customHeight="1">
      <c r="A48" s="278" t="s">
        <v>43</v>
      </c>
      <c r="B48" s="279"/>
      <c r="C48" s="280"/>
    </row>
    <row r="49" spans="1:3" ht="30" customHeight="1">
      <c r="A49" s="235" t="s">
        <v>44</v>
      </c>
      <c r="B49" s="236" t="s">
        <v>3</v>
      </c>
      <c r="C49" s="237" t="s">
        <v>4</v>
      </c>
    </row>
    <row r="50" spans="1:3" ht="30" customHeight="1">
      <c r="A50" s="211">
        <v>3</v>
      </c>
      <c r="B50" s="212">
        <v>3296</v>
      </c>
      <c r="C50" s="213">
        <f t="shared" ref="C50:C53" si="3">B50/B$53</f>
        <v>0.37352674524025387</v>
      </c>
    </row>
    <row r="51" spans="1:3" ht="30" customHeight="1">
      <c r="A51" s="214">
        <v>4</v>
      </c>
      <c r="B51" s="209">
        <v>5082</v>
      </c>
      <c r="C51" s="215">
        <f t="shared" si="3"/>
        <v>0.57592928377153219</v>
      </c>
    </row>
    <row r="52" spans="1:3" ht="30" customHeight="1">
      <c r="A52" s="216" t="s">
        <v>126</v>
      </c>
      <c r="B52" s="212">
        <v>446</v>
      </c>
      <c r="C52" s="213">
        <f t="shared" si="3"/>
        <v>5.0543970988213963E-2</v>
      </c>
    </row>
    <row r="53" spans="1:3" ht="14.45" thickBot="1">
      <c r="A53" s="75" t="s">
        <v>32</v>
      </c>
      <c r="B53" s="76">
        <f>SUM(B50:B52)</f>
        <v>8824</v>
      </c>
      <c r="C53" s="119">
        <f t="shared" si="3"/>
        <v>1</v>
      </c>
    </row>
    <row r="54" spans="1:3">
      <c r="A54" s="73"/>
      <c r="B54" s="74"/>
      <c r="C54" s="74"/>
    </row>
    <row r="55" spans="1:3" ht="17.100000000000001" customHeight="1">
      <c r="A55" s="275" t="s">
        <v>127</v>
      </c>
      <c r="B55" s="276"/>
      <c r="C55" s="277"/>
    </row>
    <row r="56" spans="1:3" ht="30" customHeight="1">
      <c r="A56" s="47" t="s">
        <v>47</v>
      </c>
      <c r="B56" s="48" t="s">
        <v>128</v>
      </c>
      <c r="C56" s="234" t="s">
        <v>4</v>
      </c>
    </row>
    <row r="57" spans="1:3" ht="30" customHeight="1">
      <c r="A57" s="49" t="s">
        <v>49</v>
      </c>
      <c r="B57" s="217">
        <v>6046</v>
      </c>
      <c r="C57" s="218">
        <f>B57/B$59</f>
        <v>0.68517679057116954</v>
      </c>
    </row>
    <row r="58" spans="1:3" ht="30" customHeight="1">
      <c r="A58" s="219" t="s">
        <v>48</v>
      </c>
      <c r="B58" s="217">
        <v>2778</v>
      </c>
      <c r="C58" s="218">
        <f t="shared" ref="C58:C59" si="4">B58/B$59</f>
        <v>0.31482320942883046</v>
      </c>
    </row>
    <row r="59" spans="1:3">
      <c r="A59" s="105" t="s">
        <v>32</v>
      </c>
      <c r="B59" s="106">
        <f>SUM(B57:B58)</f>
        <v>8824</v>
      </c>
      <c r="C59" s="120">
        <f t="shared" si="4"/>
        <v>1</v>
      </c>
    </row>
  </sheetData>
  <mergeCells count="7">
    <mergeCell ref="A1:B6"/>
    <mergeCell ref="C1:L6"/>
    <mergeCell ref="A55:C55"/>
    <mergeCell ref="A48:C48"/>
    <mergeCell ref="A7:C7"/>
    <mergeCell ref="A24:C24"/>
    <mergeCell ref="A35:C35"/>
  </mergeCells>
  <pageMargins left="0.7" right="0.7" top="0.75" bottom="0.75" header="0.3" footer="0.3"/>
  <pageSetup orientation="portrait" horizontalDpi="300" verticalDpi="300" r:id="rId1"/>
  <drawing r:id="rId2"/>
  <tableParts count="5">
    <tablePart r:id="rId3"/>
    <tablePart r:id="rId4"/>
    <tablePart r:id="rId5"/>
    <tablePart r:id="rId6"/>
    <tablePart r:id="rId7"/>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916DF8-BC9D-4F04-BBA9-9F18AA6A803C}">
  <dimension ref="A1:I73"/>
  <sheetViews>
    <sheetView showGridLines="0" topLeftCell="A49" zoomScale="80" zoomScaleNormal="80" workbookViewId="0">
      <selection activeCell="A25" sqref="A25:E25"/>
    </sheetView>
  </sheetViews>
  <sheetFormatPr defaultRowHeight="14.1"/>
  <cols>
    <col min="1" max="1" width="28.25" customWidth="1"/>
    <col min="2" max="2" width="18.375" customWidth="1"/>
    <col min="3" max="3" width="14.625" customWidth="1"/>
    <col min="4" max="4" width="26.75" customWidth="1"/>
    <col min="5" max="5" width="13.25" customWidth="1"/>
    <col min="6" max="6" width="22.75" customWidth="1"/>
    <col min="7" max="7" width="11.625" customWidth="1"/>
    <col min="8" max="8" width="17.75" customWidth="1"/>
    <col min="9" max="9" width="12.5" customWidth="1"/>
  </cols>
  <sheetData>
    <row r="1" spans="1:8" ht="15" customHeight="1">
      <c r="A1" s="287"/>
      <c r="B1" s="287"/>
      <c r="C1" s="13"/>
      <c r="D1" s="288" t="s">
        <v>129</v>
      </c>
      <c r="E1" s="288"/>
      <c r="F1" s="288"/>
      <c r="G1" s="288"/>
      <c r="H1" s="288"/>
    </row>
    <row r="2" spans="1:8" ht="15" customHeight="1">
      <c r="A2" s="287"/>
      <c r="B2" s="287"/>
      <c r="C2" s="13"/>
      <c r="D2" s="288"/>
      <c r="E2" s="288"/>
      <c r="F2" s="288"/>
      <c r="G2" s="288"/>
      <c r="H2" s="288"/>
    </row>
    <row r="3" spans="1:8" ht="15" customHeight="1">
      <c r="A3" s="287"/>
      <c r="B3" s="287"/>
      <c r="C3" s="13"/>
      <c r="D3" s="288"/>
      <c r="E3" s="288"/>
      <c r="F3" s="288"/>
      <c r="G3" s="288"/>
      <c r="H3" s="288"/>
    </row>
    <row r="4" spans="1:8" ht="15" customHeight="1">
      <c r="A4" s="287"/>
      <c r="B4" s="287"/>
      <c r="C4" s="13"/>
      <c r="D4" s="288"/>
      <c r="E4" s="288"/>
      <c r="F4" s="288"/>
      <c r="G4" s="288"/>
      <c r="H4" s="288"/>
    </row>
    <row r="5" spans="1:8" ht="15" customHeight="1">
      <c r="A5" s="287"/>
      <c r="B5" s="287"/>
      <c r="C5" s="13"/>
      <c r="D5" s="288"/>
      <c r="E5" s="288"/>
      <c r="F5" s="288"/>
      <c r="G5" s="288"/>
      <c r="H5" s="288"/>
    </row>
    <row r="6" spans="1:8" ht="15" customHeight="1" thickBot="1">
      <c r="A6" s="11"/>
      <c r="B6" s="11"/>
      <c r="C6" s="12"/>
      <c r="D6" s="288"/>
      <c r="E6" s="288"/>
      <c r="F6" s="288"/>
      <c r="G6" s="288"/>
      <c r="H6" s="288"/>
    </row>
    <row r="7" spans="1:8" ht="17.100000000000001" customHeight="1">
      <c r="A7" s="284" t="s">
        <v>130</v>
      </c>
      <c r="B7" s="285"/>
      <c r="C7" s="285"/>
      <c r="D7" s="285"/>
      <c r="E7" s="286"/>
    </row>
    <row r="8" spans="1:8" ht="30.95">
      <c r="A8" s="51" t="s">
        <v>53</v>
      </c>
      <c r="B8" s="48" t="s">
        <v>131</v>
      </c>
      <c r="C8" s="48" t="s">
        <v>132</v>
      </c>
      <c r="D8" s="48" t="s">
        <v>133</v>
      </c>
      <c r="E8" s="52" t="s">
        <v>86</v>
      </c>
    </row>
    <row r="9" spans="1:8" ht="15.6">
      <c r="A9" s="125" t="s">
        <v>5</v>
      </c>
      <c r="B9" s="138" t="s">
        <v>72</v>
      </c>
      <c r="C9" s="138" t="s">
        <v>72</v>
      </c>
      <c r="D9" s="138" t="s">
        <v>72</v>
      </c>
      <c r="E9" s="131" t="s">
        <v>72</v>
      </c>
    </row>
    <row r="10" spans="1:8" ht="15.6">
      <c r="A10" s="125" t="s">
        <v>6</v>
      </c>
      <c r="B10" s="138" t="s">
        <v>72</v>
      </c>
      <c r="C10" s="138" t="s">
        <v>72</v>
      </c>
      <c r="D10" s="138" t="s">
        <v>72</v>
      </c>
      <c r="E10" s="131" t="s">
        <v>72</v>
      </c>
      <c r="F10" s="9"/>
    </row>
    <row r="11" spans="1:8" ht="15.6">
      <c r="A11" s="125" t="s">
        <v>7</v>
      </c>
      <c r="B11" s="138">
        <v>2395</v>
      </c>
      <c r="C11" s="138">
        <v>3437</v>
      </c>
      <c r="D11" s="138">
        <v>304</v>
      </c>
      <c r="E11" s="131">
        <v>6136</v>
      </c>
    </row>
    <row r="12" spans="1:8" ht="15.6">
      <c r="A12" s="139" t="s">
        <v>8</v>
      </c>
      <c r="B12" s="138" t="s">
        <v>72</v>
      </c>
      <c r="C12" s="138" t="s">
        <v>72</v>
      </c>
      <c r="D12" s="138" t="s">
        <v>72</v>
      </c>
      <c r="E12" s="131" t="s">
        <v>72</v>
      </c>
    </row>
    <row r="13" spans="1:8" ht="15.6">
      <c r="A13" s="125" t="s">
        <v>9</v>
      </c>
      <c r="B13" s="138" t="s">
        <v>72</v>
      </c>
      <c r="C13" s="138">
        <v>61</v>
      </c>
      <c r="D13" s="138" t="s">
        <v>72</v>
      </c>
      <c r="E13" s="131">
        <v>119</v>
      </c>
    </row>
    <row r="14" spans="1:8" ht="15.6">
      <c r="A14" s="125" t="s">
        <v>10</v>
      </c>
      <c r="B14" s="138" t="s">
        <v>72</v>
      </c>
      <c r="C14" s="138" t="s">
        <v>72</v>
      </c>
      <c r="D14" s="138" t="s">
        <v>72</v>
      </c>
      <c r="E14" s="131" t="s">
        <v>72</v>
      </c>
    </row>
    <row r="15" spans="1:8" ht="15.6">
      <c r="A15" s="125" t="s">
        <v>11</v>
      </c>
      <c r="B15" s="138" t="s">
        <v>72</v>
      </c>
      <c r="C15" s="138" t="s">
        <v>72</v>
      </c>
      <c r="D15" s="138" t="s">
        <v>72</v>
      </c>
      <c r="E15" s="131" t="s">
        <v>72</v>
      </c>
    </row>
    <row r="16" spans="1:8" ht="15.6">
      <c r="A16" s="125" t="s">
        <v>12</v>
      </c>
      <c r="B16" s="138" t="s">
        <v>72</v>
      </c>
      <c r="C16" s="138" t="s">
        <v>72</v>
      </c>
      <c r="D16" s="138" t="s">
        <v>72</v>
      </c>
      <c r="E16" s="131" t="s">
        <v>72</v>
      </c>
    </row>
    <row r="17" spans="1:5" ht="15.6">
      <c r="A17" s="125" t="s">
        <v>73</v>
      </c>
      <c r="B17" s="138" t="s">
        <v>72</v>
      </c>
      <c r="C17" s="138" t="s">
        <v>72</v>
      </c>
      <c r="D17" s="138" t="s">
        <v>72</v>
      </c>
      <c r="E17" s="131" t="s">
        <v>72</v>
      </c>
    </row>
    <row r="18" spans="1:5" ht="15.6">
      <c r="A18" s="125" t="s">
        <v>14</v>
      </c>
      <c r="B18" s="138" t="s">
        <v>72</v>
      </c>
      <c r="C18" s="138" t="s">
        <v>72</v>
      </c>
      <c r="D18" s="138" t="s">
        <v>72</v>
      </c>
      <c r="E18" s="131" t="s">
        <v>72</v>
      </c>
    </row>
    <row r="19" spans="1:5" ht="30.95">
      <c r="A19" s="125" t="s">
        <v>15</v>
      </c>
      <c r="B19" s="138">
        <v>800</v>
      </c>
      <c r="C19" s="138">
        <v>1538</v>
      </c>
      <c r="D19" s="138">
        <v>137</v>
      </c>
      <c r="E19" s="131">
        <v>2475</v>
      </c>
    </row>
    <row r="20" spans="1:5" ht="15.6">
      <c r="A20" s="125" t="s">
        <v>16</v>
      </c>
      <c r="B20" s="138" t="s">
        <v>72</v>
      </c>
      <c r="C20" s="138" t="s">
        <v>72</v>
      </c>
      <c r="D20" s="138" t="s">
        <v>72</v>
      </c>
      <c r="E20" s="131" t="s">
        <v>72</v>
      </c>
    </row>
    <row r="21" spans="1:5" ht="15.6">
      <c r="A21" s="125" t="s">
        <v>17</v>
      </c>
      <c r="B21" s="138">
        <v>42</v>
      </c>
      <c r="C21" s="138" t="s">
        <v>72</v>
      </c>
      <c r="D21" s="138" t="s">
        <v>72</v>
      </c>
      <c r="E21" s="131" t="s">
        <v>72</v>
      </c>
    </row>
    <row r="22" spans="1:5" ht="15.95" thickBot="1">
      <c r="A22" s="140" t="s">
        <v>18</v>
      </c>
      <c r="B22" s="141">
        <v>3296</v>
      </c>
      <c r="C22" s="141">
        <v>5082</v>
      </c>
      <c r="D22" s="141">
        <v>446</v>
      </c>
      <c r="E22" s="141">
        <v>8824</v>
      </c>
    </row>
    <row r="24" spans="1:5" ht="17.100000000000001" customHeight="1">
      <c r="A24" s="271" t="s">
        <v>74</v>
      </c>
      <c r="B24" s="271"/>
      <c r="C24" s="271"/>
      <c r="D24" s="271"/>
      <c r="E24" s="271"/>
    </row>
    <row r="25" spans="1:5" ht="30.95">
      <c r="A25" s="142" t="s">
        <v>53</v>
      </c>
      <c r="B25" s="84" t="s">
        <v>131</v>
      </c>
      <c r="C25" s="84" t="s">
        <v>132</v>
      </c>
      <c r="D25" s="84" t="s">
        <v>134</v>
      </c>
      <c r="E25" s="79" t="s">
        <v>86</v>
      </c>
    </row>
    <row r="26" spans="1:5" ht="15.6">
      <c r="A26" s="135" t="s">
        <v>5</v>
      </c>
      <c r="B26" s="126" t="s">
        <v>72</v>
      </c>
      <c r="C26" s="126" t="s">
        <v>72</v>
      </c>
      <c r="D26" s="126" t="s">
        <v>72</v>
      </c>
      <c r="E26" s="127" t="s">
        <v>72</v>
      </c>
    </row>
    <row r="27" spans="1:5" ht="15.6">
      <c r="A27" s="135" t="s">
        <v>6</v>
      </c>
      <c r="B27" s="126" t="s">
        <v>72</v>
      </c>
      <c r="C27" s="126" t="s">
        <v>72</v>
      </c>
      <c r="D27" s="126" t="s">
        <v>72</v>
      </c>
      <c r="E27" s="127" t="s">
        <v>72</v>
      </c>
    </row>
    <row r="28" spans="1:5" ht="15.6">
      <c r="A28" s="135" t="s">
        <v>7</v>
      </c>
      <c r="B28" s="126">
        <f>B11/$E11</f>
        <v>0.39031942633637551</v>
      </c>
      <c r="C28" s="126">
        <f>C11/$E11</f>
        <v>0.56013689700130376</v>
      </c>
      <c r="D28" s="126">
        <f>D11/$E11</f>
        <v>4.9543676662320728E-2</v>
      </c>
      <c r="E28" s="127">
        <f t="shared" ref="E28" si="0">E11/$E$22</f>
        <v>0.69537624660018127</v>
      </c>
    </row>
    <row r="29" spans="1:5" ht="15.6">
      <c r="A29" s="135" t="s">
        <v>8</v>
      </c>
      <c r="B29" s="126" t="s">
        <v>72</v>
      </c>
      <c r="C29" s="126" t="s">
        <v>72</v>
      </c>
      <c r="D29" s="126" t="s">
        <v>72</v>
      </c>
      <c r="E29" s="127" t="s">
        <v>72</v>
      </c>
    </row>
    <row r="30" spans="1:5" ht="15.6">
      <c r="A30" s="135" t="s">
        <v>9</v>
      </c>
      <c r="B30" s="126" t="s">
        <v>72</v>
      </c>
      <c r="C30" s="126">
        <f>C13/$E13</f>
        <v>0.51260504201680668</v>
      </c>
      <c r="D30" s="126" t="s">
        <v>72</v>
      </c>
      <c r="E30" s="127">
        <f t="shared" ref="E30" si="1">E13/$E$22</f>
        <v>1.3485947416137806E-2</v>
      </c>
    </row>
    <row r="31" spans="1:5" ht="15.6">
      <c r="A31" s="135" t="s">
        <v>10</v>
      </c>
      <c r="B31" s="126" t="s">
        <v>72</v>
      </c>
      <c r="C31" s="126" t="s">
        <v>72</v>
      </c>
      <c r="D31" s="126" t="s">
        <v>72</v>
      </c>
      <c r="E31" s="127" t="s">
        <v>72</v>
      </c>
    </row>
    <row r="32" spans="1:5" ht="15.6">
      <c r="A32" s="135" t="s">
        <v>11</v>
      </c>
      <c r="B32" s="126" t="s">
        <v>72</v>
      </c>
      <c r="C32" s="126" t="s">
        <v>72</v>
      </c>
      <c r="D32" s="126" t="s">
        <v>72</v>
      </c>
      <c r="E32" s="127" t="s">
        <v>72</v>
      </c>
    </row>
    <row r="33" spans="1:9" ht="15.6">
      <c r="A33" s="135" t="s">
        <v>12</v>
      </c>
      <c r="B33" s="126" t="s">
        <v>72</v>
      </c>
      <c r="C33" s="126" t="s">
        <v>72</v>
      </c>
      <c r="D33" s="126" t="s">
        <v>72</v>
      </c>
      <c r="E33" s="127" t="s">
        <v>72</v>
      </c>
    </row>
    <row r="34" spans="1:9" ht="15.6">
      <c r="A34" s="135" t="s">
        <v>73</v>
      </c>
      <c r="B34" s="126" t="s">
        <v>72</v>
      </c>
      <c r="C34" s="126" t="s">
        <v>72</v>
      </c>
      <c r="D34" s="126" t="s">
        <v>72</v>
      </c>
      <c r="E34" s="127" t="s">
        <v>72</v>
      </c>
    </row>
    <row r="35" spans="1:9" ht="15.6">
      <c r="A35" s="135" t="s">
        <v>14</v>
      </c>
      <c r="B35" s="126" t="s">
        <v>72</v>
      </c>
      <c r="C35" s="126" t="s">
        <v>72</v>
      </c>
      <c r="D35" s="126" t="s">
        <v>72</v>
      </c>
      <c r="E35" s="127" t="s">
        <v>72</v>
      </c>
    </row>
    <row r="36" spans="1:9" ht="30.95">
      <c r="A36" s="135" t="s">
        <v>15</v>
      </c>
      <c r="B36" s="126">
        <f>B19/$E19</f>
        <v>0.32323232323232326</v>
      </c>
      <c r="C36" s="126">
        <f>C19/$E19</f>
        <v>0.62141414141414142</v>
      </c>
      <c r="D36" s="126">
        <f>D19/$E19</f>
        <v>5.5353535353535356E-2</v>
      </c>
      <c r="E36" s="127">
        <f t="shared" ref="E36" si="2">E19/$E$22</f>
        <v>0.2804850407978241</v>
      </c>
    </row>
    <row r="37" spans="1:9" ht="15.6">
      <c r="A37" s="135" t="s">
        <v>16</v>
      </c>
      <c r="B37" s="126" t="s">
        <v>72</v>
      </c>
      <c r="C37" s="126" t="s">
        <v>72</v>
      </c>
      <c r="D37" s="126" t="s">
        <v>72</v>
      </c>
      <c r="E37" s="127" t="s">
        <v>72</v>
      </c>
    </row>
    <row r="38" spans="1:9" ht="15.6">
      <c r="A38" s="135" t="s">
        <v>17</v>
      </c>
      <c r="B38" s="126" t="s">
        <v>72</v>
      </c>
      <c r="C38" s="126" t="s">
        <v>72</v>
      </c>
      <c r="D38" s="126" t="s">
        <v>72</v>
      </c>
      <c r="E38" s="127" t="s">
        <v>72</v>
      </c>
    </row>
    <row r="39" spans="1:9" ht="15.6">
      <c r="A39" s="136" t="s">
        <v>104</v>
      </c>
      <c r="B39" s="137">
        <v>1</v>
      </c>
      <c r="C39" s="137">
        <v>1</v>
      </c>
      <c r="D39" s="137">
        <v>1</v>
      </c>
      <c r="E39" s="137">
        <f t="shared" ref="E39" si="3">E22/$E$22</f>
        <v>1</v>
      </c>
    </row>
    <row r="41" spans="1:9" ht="17.100000000000001" customHeight="1">
      <c r="A41" s="271" t="s">
        <v>135</v>
      </c>
      <c r="B41" s="271"/>
      <c r="C41" s="271"/>
      <c r="D41" s="271"/>
      <c r="E41" s="271"/>
      <c r="F41" s="271"/>
      <c r="G41" s="271"/>
      <c r="H41" s="271"/>
      <c r="I41" s="271"/>
    </row>
    <row r="42" spans="1:9" ht="30.95">
      <c r="A42" s="77" t="s">
        <v>53</v>
      </c>
      <c r="B42" s="48" t="s">
        <v>77</v>
      </c>
      <c r="C42" s="48" t="s">
        <v>78</v>
      </c>
      <c r="D42" s="48" t="s">
        <v>79</v>
      </c>
      <c r="E42" s="48" t="s">
        <v>80</v>
      </c>
      <c r="F42" s="48" t="s">
        <v>81</v>
      </c>
      <c r="G42" s="48" t="s">
        <v>83</v>
      </c>
      <c r="H42" s="48" t="s">
        <v>82</v>
      </c>
      <c r="I42" s="52" t="s">
        <v>86</v>
      </c>
    </row>
    <row r="43" spans="1:9" ht="15.6">
      <c r="A43" s="130" t="s">
        <v>5</v>
      </c>
      <c r="B43" s="122" t="s">
        <v>72</v>
      </c>
      <c r="C43" s="122" t="s">
        <v>72</v>
      </c>
      <c r="D43" s="122" t="s">
        <v>72</v>
      </c>
      <c r="E43" s="122" t="s">
        <v>72</v>
      </c>
      <c r="F43" s="122" t="s">
        <v>72</v>
      </c>
      <c r="G43" s="122" t="s">
        <v>72</v>
      </c>
      <c r="H43" s="122" t="s">
        <v>72</v>
      </c>
      <c r="I43" s="131" t="s">
        <v>72</v>
      </c>
    </row>
    <row r="44" spans="1:9" ht="15.6">
      <c r="A44" s="130" t="s">
        <v>6</v>
      </c>
      <c r="B44" s="122" t="s">
        <v>72</v>
      </c>
      <c r="C44" s="122" t="s">
        <v>72</v>
      </c>
      <c r="D44" s="122" t="s">
        <v>72</v>
      </c>
      <c r="E44" s="122" t="s">
        <v>72</v>
      </c>
      <c r="F44" s="122" t="s">
        <v>72</v>
      </c>
      <c r="G44" s="122" t="s">
        <v>72</v>
      </c>
      <c r="H44" s="122" t="s">
        <v>72</v>
      </c>
      <c r="I44" s="131" t="s">
        <v>72</v>
      </c>
    </row>
    <row r="45" spans="1:9" ht="15.6">
      <c r="A45" s="130" t="s">
        <v>7</v>
      </c>
      <c r="B45" s="122">
        <v>175</v>
      </c>
      <c r="C45" s="122">
        <v>163</v>
      </c>
      <c r="D45" s="122">
        <v>331</v>
      </c>
      <c r="E45" s="122">
        <v>2883</v>
      </c>
      <c r="F45" s="122">
        <v>18</v>
      </c>
      <c r="G45" s="122">
        <v>288</v>
      </c>
      <c r="H45" s="122">
        <v>2278</v>
      </c>
      <c r="I45" s="131">
        <v>6136</v>
      </c>
    </row>
    <row r="46" spans="1:9" ht="15.6">
      <c r="A46" s="130" t="s">
        <v>8</v>
      </c>
      <c r="B46" s="122" t="s">
        <v>72</v>
      </c>
      <c r="C46" s="122" t="s">
        <v>72</v>
      </c>
      <c r="D46" s="122" t="s">
        <v>72</v>
      </c>
      <c r="E46" s="122" t="s">
        <v>72</v>
      </c>
      <c r="F46" s="122" t="s">
        <v>72</v>
      </c>
      <c r="G46" s="122" t="s">
        <v>72</v>
      </c>
      <c r="H46" s="122" t="s">
        <v>72</v>
      </c>
      <c r="I46" s="131" t="s">
        <v>72</v>
      </c>
    </row>
    <row r="47" spans="1:9" ht="15.6">
      <c r="A47" s="130" t="s">
        <v>9</v>
      </c>
      <c r="B47" s="122" t="s">
        <v>72</v>
      </c>
      <c r="C47" s="122" t="s">
        <v>72</v>
      </c>
      <c r="D47" s="122" t="s">
        <v>72</v>
      </c>
      <c r="E47" s="122">
        <v>62</v>
      </c>
      <c r="F47" s="122" t="s">
        <v>72</v>
      </c>
      <c r="G47" s="122" t="s">
        <v>72</v>
      </c>
      <c r="H47" s="122">
        <v>38</v>
      </c>
      <c r="I47" s="131">
        <v>119</v>
      </c>
    </row>
    <row r="48" spans="1:9" ht="15.6">
      <c r="A48" s="130" t="s">
        <v>10</v>
      </c>
      <c r="B48" s="122" t="s">
        <v>72</v>
      </c>
      <c r="C48" s="122" t="s">
        <v>72</v>
      </c>
      <c r="D48" s="122" t="s">
        <v>72</v>
      </c>
      <c r="E48" s="122" t="s">
        <v>72</v>
      </c>
      <c r="F48" s="122" t="s">
        <v>72</v>
      </c>
      <c r="G48" s="122" t="s">
        <v>72</v>
      </c>
      <c r="H48" s="122" t="s">
        <v>72</v>
      </c>
      <c r="I48" s="131" t="s">
        <v>72</v>
      </c>
    </row>
    <row r="49" spans="1:9" ht="15.6">
      <c r="A49" s="130" t="s">
        <v>11</v>
      </c>
      <c r="B49" s="122" t="s">
        <v>72</v>
      </c>
      <c r="C49" s="122" t="s">
        <v>72</v>
      </c>
      <c r="D49" s="122" t="s">
        <v>72</v>
      </c>
      <c r="E49" s="122" t="s">
        <v>72</v>
      </c>
      <c r="F49" s="122" t="s">
        <v>72</v>
      </c>
      <c r="G49" s="122" t="s">
        <v>72</v>
      </c>
      <c r="H49" s="122" t="s">
        <v>72</v>
      </c>
      <c r="I49" s="131" t="s">
        <v>72</v>
      </c>
    </row>
    <row r="50" spans="1:9" ht="15.6">
      <c r="A50" s="130" t="s">
        <v>12</v>
      </c>
      <c r="B50" s="122" t="s">
        <v>72</v>
      </c>
      <c r="C50" s="122" t="s">
        <v>72</v>
      </c>
      <c r="D50" s="122" t="s">
        <v>72</v>
      </c>
      <c r="E50" s="122" t="s">
        <v>72</v>
      </c>
      <c r="F50" s="122" t="s">
        <v>72</v>
      </c>
      <c r="G50" s="122" t="s">
        <v>72</v>
      </c>
      <c r="H50" s="122" t="s">
        <v>72</v>
      </c>
      <c r="I50" s="131" t="s">
        <v>72</v>
      </c>
    </row>
    <row r="51" spans="1:9" ht="15.6">
      <c r="A51" s="130" t="s">
        <v>73</v>
      </c>
      <c r="B51" s="122" t="s">
        <v>72</v>
      </c>
      <c r="C51" s="122" t="s">
        <v>72</v>
      </c>
      <c r="D51" s="122" t="s">
        <v>72</v>
      </c>
      <c r="E51" s="122" t="s">
        <v>72</v>
      </c>
      <c r="F51" s="122" t="s">
        <v>72</v>
      </c>
      <c r="G51" s="122" t="s">
        <v>72</v>
      </c>
      <c r="H51" s="122" t="s">
        <v>72</v>
      </c>
      <c r="I51" s="131" t="s">
        <v>72</v>
      </c>
    </row>
    <row r="52" spans="1:9" ht="15.6">
      <c r="A52" s="130" t="s">
        <v>14</v>
      </c>
      <c r="B52" s="122" t="s">
        <v>72</v>
      </c>
      <c r="C52" s="122" t="s">
        <v>72</v>
      </c>
      <c r="D52" s="122" t="s">
        <v>72</v>
      </c>
      <c r="E52" s="122" t="s">
        <v>72</v>
      </c>
      <c r="F52" s="122" t="s">
        <v>72</v>
      </c>
      <c r="G52" s="122" t="s">
        <v>72</v>
      </c>
      <c r="H52" s="122" t="s">
        <v>72</v>
      </c>
      <c r="I52" s="131" t="s">
        <v>72</v>
      </c>
    </row>
    <row r="53" spans="1:9" ht="30.95">
      <c r="A53" s="130" t="s">
        <v>15</v>
      </c>
      <c r="B53" s="122">
        <v>97</v>
      </c>
      <c r="C53" s="122" t="s">
        <v>72</v>
      </c>
      <c r="D53" s="122">
        <v>74</v>
      </c>
      <c r="E53" s="122">
        <v>1050</v>
      </c>
      <c r="F53" s="122" t="s">
        <v>72</v>
      </c>
      <c r="G53" s="122">
        <v>105</v>
      </c>
      <c r="H53" s="122">
        <v>1097</v>
      </c>
      <c r="I53" s="131">
        <v>2475</v>
      </c>
    </row>
    <row r="54" spans="1:9" ht="15.6">
      <c r="A54" s="130" t="s">
        <v>16</v>
      </c>
      <c r="B54" s="122" t="s">
        <v>72</v>
      </c>
      <c r="C54" s="122" t="s">
        <v>72</v>
      </c>
      <c r="D54" s="122" t="s">
        <v>72</v>
      </c>
      <c r="E54" s="122" t="s">
        <v>72</v>
      </c>
      <c r="F54" s="122" t="s">
        <v>72</v>
      </c>
      <c r="G54" s="122" t="s">
        <v>72</v>
      </c>
      <c r="H54" s="122" t="s">
        <v>72</v>
      </c>
      <c r="I54" s="131" t="s">
        <v>72</v>
      </c>
    </row>
    <row r="55" spans="1:9" ht="15.6">
      <c r="A55" s="132" t="s">
        <v>17</v>
      </c>
      <c r="B55" s="122" t="s">
        <v>72</v>
      </c>
      <c r="C55" s="122" t="s">
        <v>72</v>
      </c>
      <c r="D55" s="122" t="s">
        <v>72</v>
      </c>
      <c r="E55" s="122">
        <v>34</v>
      </c>
      <c r="F55" s="122" t="s">
        <v>72</v>
      </c>
      <c r="G55" s="122" t="s">
        <v>72</v>
      </c>
      <c r="H55" s="122">
        <v>35</v>
      </c>
      <c r="I55" s="131">
        <v>84</v>
      </c>
    </row>
    <row r="56" spans="1:9" ht="15.6">
      <c r="A56" s="133" t="s">
        <v>104</v>
      </c>
      <c r="B56" s="134">
        <v>282</v>
      </c>
      <c r="C56" s="134">
        <v>212</v>
      </c>
      <c r="D56" s="134">
        <v>419</v>
      </c>
      <c r="E56" s="134">
        <v>4034</v>
      </c>
      <c r="F56" s="134">
        <v>27</v>
      </c>
      <c r="G56" s="134">
        <v>399</v>
      </c>
      <c r="H56" s="134">
        <v>3451</v>
      </c>
      <c r="I56" s="134">
        <f>SUM(Table13[Calculated Total])</f>
        <v>8814</v>
      </c>
    </row>
    <row r="57" spans="1:9" ht="14.45" thickBot="1"/>
    <row r="58" spans="1:9" ht="17.100000000000001" customHeight="1">
      <c r="A58" s="252" t="s">
        <v>135</v>
      </c>
      <c r="B58" s="253"/>
      <c r="C58" s="253"/>
      <c r="D58" s="253"/>
      <c r="E58" s="253"/>
      <c r="F58" s="253"/>
      <c r="G58" s="253"/>
      <c r="H58" s="253"/>
      <c r="I58" s="254"/>
    </row>
    <row r="59" spans="1:9" ht="30.95">
      <c r="A59" s="51" t="s">
        <v>53</v>
      </c>
      <c r="B59" s="48" t="s">
        <v>77</v>
      </c>
      <c r="C59" s="48" t="s">
        <v>78</v>
      </c>
      <c r="D59" s="48" t="s">
        <v>79</v>
      </c>
      <c r="E59" s="48" t="s">
        <v>80</v>
      </c>
      <c r="F59" s="48" t="s">
        <v>81</v>
      </c>
      <c r="G59" s="48" t="s">
        <v>83</v>
      </c>
      <c r="H59" s="48" t="s">
        <v>82</v>
      </c>
      <c r="I59" s="52" t="s">
        <v>86</v>
      </c>
    </row>
    <row r="60" spans="1:9" ht="15.6">
      <c r="A60" s="125" t="s">
        <v>5</v>
      </c>
      <c r="B60" s="126" t="s">
        <v>72</v>
      </c>
      <c r="C60" s="126" t="s">
        <v>72</v>
      </c>
      <c r="D60" s="126" t="s">
        <v>72</v>
      </c>
      <c r="E60" s="126" t="s">
        <v>72</v>
      </c>
      <c r="F60" s="126" t="s">
        <v>72</v>
      </c>
      <c r="G60" s="126" t="s">
        <v>72</v>
      </c>
      <c r="H60" s="126" t="s">
        <v>72</v>
      </c>
      <c r="I60" s="127" t="s">
        <v>72</v>
      </c>
    </row>
    <row r="61" spans="1:9" ht="15.6">
      <c r="A61" s="125" t="s">
        <v>6</v>
      </c>
      <c r="B61" s="126" t="s">
        <v>72</v>
      </c>
      <c r="C61" s="126" t="s">
        <v>72</v>
      </c>
      <c r="D61" s="126" t="s">
        <v>72</v>
      </c>
      <c r="E61" s="126" t="s">
        <v>72</v>
      </c>
      <c r="F61" s="126" t="s">
        <v>72</v>
      </c>
      <c r="G61" s="126" t="s">
        <v>72</v>
      </c>
      <c r="H61" s="126" t="s">
        <v>72</v>
      </c>
      <c r="I61" s="127" t="s">
        <v>72</v>
      </c>
    </row>
    <row r="62" spans="1:9" ht="15.6">
      <c r="A62" s="125" t="s">
        <v>7</v>
      </c>
      <c r="B62" s="126">
        <f t="shared" ref="B62:H62" si="4">B45/B$56</f>
        <v>0.62056737588652477</v>
      </c>
      <c r="C62" s="126">
        <f t="shared" si="4"/>
        <v>0.76886792452830188</v>
      </c>
      <c r="D62" s="126">
        <f t="shared" si="4"/>
        <v>0.78997613365155128</v>
      </c>
      <c r="E62" s="126">
        <f t="shared" si="4"/>
        <v>0.71467526028755579</v>
      </c>
      <c r="F62" s="126">
        <f t="shared" si="4"/>
        <v>0.66666666666666663</v>
      </c>
      <c r="G62" s="126">
        <f t="shared" si="4"/>
        <v>0.72180451127819545</v>
      </c>
      <c r="H62" s="126">
        <f t="shared" si="4"/>
        <v>0.66009852216748766</v>
      </c>
      <c r="I62" s="127">
        <f t="shared" ref="I62:I72" si="5">I45/I$56</f>
        <v>0.69616519174041303</v>
      </c>
    </row>
    <row r="63" spans="1:9" ht="15.6">
      <c r="A63" s="125" t="s">
        <v>8</v>
      </c>
      <c r="B63" s="126" t="s">
        <v>72</v>
      </c>
      <c r="C63" s="126" t="s">
        <v>72</v>
      </c>
      <c r="D63" s="126" t="s">
        <v>72</v>
      </c>
      <c r="E63" s="126" t="s">
        <v>72</v>
      </c>
      <c r="F63" s="126" t="s">
        <v>72</v>
      </c>
      <c r="G63" s="126" t="s">
        <v>72</v>
      </c>
      <c r="H63" s="126" t="s">
        <v>72</v>
      </c>
      <c r="I63" s="127" t="s">
        <v>72</v>
      </c>
    </row>
    <row r="64" spans="1:9" ht="15.6">
      <c r="A64" s="125" t="s">
        <v>9</v>
      </c>
      <c r="B64" s="126" t="s">
        <v>72</v>
      </c>
      <c r="C64" s="126" t="s">
        <v>72</v>
      </c>
      <c r="D64" s="126" t="s">
        <v>72</v>
      </c>
      <c r="E64" s="126">
        <f>E47/E$56</f>
        <v>1.5369360436291522E-2</v>
      </c>
      <c r="F64" s="126" t="s">
        <v>72</v>
      </c>
      <c r="G64" s="126" t="s">
        <v>72</v>
      </c>
      <c r="H64" s="126">
        <f>H47/H$56</f>
        <v>1.1011301072153E-2</v>
      </c>
      <c r="I64" s="127">
        <f t="shared" si="5"/>
        <v>1.3501248014522351E-2</v>
      </c>
    </row>
    <row r="65" spans="1:9" ht="15.6">
      <c r="A65" s="125" t="s">
        <v>10</v>
      </c>
      <c r="B65" s="126" t="s">
        <v>72</v>
      </c>
      <c r="C65" s="126" t="s">
        <v>72</v>
      </c>
      <c r="D65" s="126" t="s">
        <v>72</v>
      </c>
      <c r="E65" s="126" t="s">
        <v>72</v>
      </c>
      <c r="F65" s="126" t="s">
        <v>72</v>
      </c>
      <c r="G65" s="126" t="s">
        <v>72</v>
      </c>
      <c r="H65" s="126" t="s">
        <v>72</v>
      </c>
      <c r="I65" s="127" t="s">
        <v>72</v>
      </c>
    </row>
    <row r="66" spans="1:9" ht="15.6">
      <c r="A66" s="125" t="s">
        <v>11</v>
      </c>
      <c r="B66" s="126" t="s">
        <v>72</v>
      </c>
      <c r="C66" s="126" t="s">
        <v>72</v>
      </c>
      <c r="D66" s="126" t="s">
        <v>72</v>
      </c>
      <c r="E66" s="126" t="s">
        <v>72</v>
      </c>
      <c r="F66" s="126" t="s">
        <v>72</v>
      </c>
      <c r="G66" s="126" t="s">
        <v>72</v>
      </c>
      <c r="H66" s="126" t="s">
        <v>72</v>
      </c>
      <c r="I66" s="127" t="s">
        <v>72</v>
      </c>
    </row>
    <row r="67" spans="1:9" ht="15.6">
      <c r="A67" s="125" t="s">
        <v>12</v>
      </c>
      <c r="B67" s="126" t="s">
        <v>72</v>
      </c>
      <c r="C67" s="126" t="s">
        <v>72</v>
      </c>
      <c r="D67" s="126" t="s">
        <v>72</v>
      </c>
      <c r="E67" s="126" t="s">
        <v>72</v>
      </c>
      <c r="F67" s="126" t="s">
        <v>72</v>
      </c>
      <c r="G67" s="126" t="s">
        <v>72</v>
      </c>
      <c r="H67" s="126" t="s">
        <v>72</v>
      </c>
      <c r="I67" s="127" t="s">
        <v>72</v>
      </c>
    </row>
    <row r="68" spans="1:9" ht="15.6">
      <c r="A68" s="125" t="s">
        <v>73</v>
      </c>
      <c r="B68" s="126" t="s">
        <v>72</v>
      </c>
      <c r="C68" s="126" t="s">
        <v>72</v>
      </c>
      <c r="D68" s="126" t="s">
        <v>72</v>
      </c>
      <c r="E68" s="126" t="s">
        <v>72</v>
      </c>
      <c r="F68" s="126" t="s">
        <v>72</v>
      </c>
      <c r="G68" s="126" t="s">
        <v>72</v>
      </c>
      <c r="H68" s="126" t="s">
        <v>72</v>
      </c>
      <c r="I68" s="127" t="s">
        <v>72</v>
      </c>
    </row>
    <row r="69" spans="1:9" ht="30.95">
      <c r="A69" s="125" t="s">
        <v>15</v>
      </c>
      <c r="B69" s="126" t="s">
        <v>72</v>
      </c>
      <c r="C69" s="126" t="s">
        <v>72</v>
      </c>
      <c r="D69" s="126" t="s">
        <v>72</v>
      </c>
      <c r="E69" s="126" t="s">
        <v>72</v>
      </c>
      <c r="F69" s="126" t="s">
        <v>72</v>
      </c>
      <c r="G69" s="126" t="s">
        <v>72</v>
      </c>
      <c r="H69" s="126" t="s">
        <v>72</v>
      </c>
      <c r="I69" s="127" t="s">
        <v>72</v>
      </c>
    </row>
    <row r="70" spans="1:9" ht="15.6">
      <c r="A70" s="125" t="s">
        <v>14</v>
      </c>
      <c r="B70" s="126">
        <f>B53/B$56</f>
        <v>0.34397163120567376</v>
      </c>
      <c r="C70" s="126" t="s">
        <v>72</v>
      </c>
      <c r="D70" s="126">
        <f>D53/D$56</f>
        <v>0.1766109785202864</v>
      </c>
      <c r="E70" s="126">
        <f>E53/E$56</f>
        <v>0.26028755577590479</v>
      </c>
      <c r="F70" s="126" t="s">
        <v>72</v>
      </c>
      <c r="G70" s="126">
        <f>G53/G$56</f>
        <v>0.26315789473684209</v>
      </c>
      <c r="H70" s="126">
        <f>H53/H$56</f>
        <v>0.31787887568820633</v>
      </c>
      <c r="I70" s="127">
        <f t="shared" si="5"/>
        <v>0.28080326752893126</v>
      </c>
    </row>
    <row r="71" spans="1:9" ht="15.6">
      <c r="A71" s="125" t="s">
        <v>16</v>
      </c>
      <c r="B71" s="126" t="s">
        <v>72</v>
      </c>
      <c r="C71" s="126" t="s">
        <v>72</v>
      </c>
      <c r="D71" s="126" t="s">
        <v>72</v>
      </c>
      <c r="E71" s="126" t="s">
        <v>72</v>
      </c>
      <c r="F71" s="126" t="s">
        <v>72</v>
      </c>
      <c r="G71" s="126" t="s">
        <v>72</v>
      </c>
      <c r="H71" s="126" t="s">
        <v>72</v>
      </c>
      <c r="I71" s="127" t="s">
        <v>72</v>
      </c>
    </row>
    <row r="72" spans="1:9" ht="15.6">
      <c r="A72" s="125" t="s">
        <v>17</v>
      </c>
      <c r="B72" s="126" t="s">
        <v>72</v>
      </c>
      <c r="C72" s="126" t="s">
        <v>72</v>
      </c>
      <c r="D72" s="126" t="s">
        <v>72</v>
      </c>
      <c r="E72" s="126">
        <f>E55/E$56</f>
        <v>8.4283589489340602E-3</v>
      </c>
      <c r="F72" s="126" t="s">
        <v>72</v>
      </c>
      <c r="G72" s="126" t="s">
        <v>72</v>
      </c>
      <c r="H72" s="126">
        <f>H55/H$56</f>
        <v>1.0141987829614604E-2</v>
      </c>
      <c r="I72" s="127">
        <f t="shared" si="5"/>
        <v>9.5302927161334244E-3</v>
      </c>
    </row>
    <row r="73" spans="1:9" ht="15.95" thickBot="1">
      <c r="A73" s="128" t="s">
        <v>104</v>
      </c>
      <c r="B73" s="129">
        <f>B56/B$56</f>
        <v>1</v>
      </c>
      <c r="C73" s="129">
        <f t="shared" ref="C73:I73" si="6">C56/C$56</f>
        <v>1</v>
      </c>
      <c r="D73" s="129">
        <f t="shared" si="6"/>
        <v>1</v>
      </c>
      <c r="E73" s="129">
        <f t="shared" si="6"/>
        <v>1</v>
      </c>
      <c r="F73" s="129">
        <f t="shared" si="6"/>
        <v>1</v>
      </c>
      <c r="G73" s="129">
        <f t="shared" si="6"/>
        <v>1</v>
      </c>
      <c r="H73" s="129">
        <f t="shared" si="6"/>
        <v>1</v>
      </c>
      <c r="I73" s="129">
        <f t="shared" si="6"/>
        <v>1</v>
      </c>
    </row>
  </sheetData>
  <mergeCells count="6">
    <mergeCell ref="A7:E7"/>
    <mergeCell ref="A24:E24"/>
    <mergeCell ref="A58:I58"/>
    <mergeCell ref="A41:I41"/>
    <mergeCell ref="A1:B5"/>
    <mergeCell ref="D1:H6"/>
  </mergeCells>
  <pageMargins left="0.7" right="0.7" top="0.75" bottom="0.75" header="0.3" footer="0.3"/>
  <pageSetup orientation="portrait" r:id="rId1"/>
  <drawing r:id="rId2"/>
  <tableParts count="4">
    <tablePart r:id="rId3"/>
    <tablePart r:id="rId4"/>
    <tablePart r:id="rId5"/>
    <tablePart r:id="rId6"/>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11615A-319A-4539-9CF0-5573E3106947}">
  <dimension ref="A1:O110"/>
  <sheetViews>
    <sheetView showGridLines="0" topLeftCell="A17" zoomScale="80" zoomScaleNormal="80" workbookViewId="0">
      <selection activeCell="A9" sqref="A9:E9"/>
    </sheetView>
  </sheetViews>
  <sheetFormatPr defaultColWidth="14.375" defaultRowHeight="14.1"/>
  <cols>
    <col min="1" max="1" width="57.125" style="6" customWidth="1"/>
    <col min="2" max="3" width="14.375" style="6"/>
    <col min="4" max="4" width="18.5" style="6" customWidth="1"/>
    <col min="5" max="6" width="14.375" style="6"/>
    <col min="7" max="7" width="18" style="6" customWidth="1"/>
    <col min="8" max="8" width="14.375" style="6"/>
    <col min="9" max="9" width="17.25" style="6" customWidth="1"/>
    <col min="10" max="16384" width="14.375" style="6"/>
  </cols>
  <sheetData>
    <row r="1" spans="1:7">
      <c r="A1" s="270"/>
      <c r="B1" s="270"/>
      <c r="C1" s="248" t="s">
        <v>136</v>
      </c>
      <c r="D1" s="248"/>
      <c r="E1" s="248"/>
      <c r="F1" s="248"/>
      <c r="G1" s="248"/>
    </row>
    <row r="2" spans="1:7">
      <c r="A2" s="270"/>
      <c r="B2" s="270"/>
      <c r="C2" s="248"/>
      <c r="D2" s="248"/>
      <c r="E2" s="248"/>
      <c r="F2" s="248"/>
      <c r="G2" s="248"/>
    </row>
    <row r="3" spans="1:7">
      <c r="A3" s="270"/>
      <c r="B3" s="270"/>
      <c r="C3" s="248"/>
      <c r="D3" s="248"/>
      <c r="E3" s="248"/>
      <c r="F3" s="248"/>
      <c r="G3" s="248"/>
    </row>
    <row r="4" spans="1:7">
      <c r="A4" s="270"/>
      <c r="B4" s="270"/>
      <c r="C4" s="248"/>
      <c r="D4" s="248"/>
      <c r="E4" s="248"/>
      <c r="F4" s="248"/>
      <c r="G4" s="248"/>
    </row>
    <row r="5" spans="1:7">
      <c r="A5" s="270"/>
      <c r="B5" s="270"/>
      <c r="C5" s="248"/>
      <c r="D5" s="248"/>
      <c r="E5" s="248"/>
      <c r="F5" s="248"/>
      <c r="G5" s="248"/>
    </row>
    <row r="6" spans="1:7">
      <c r="A6" s="270"/>
      <c r="B6" s="270"/>
      <c r="C6" s="248"/>
      <c r="D6" s="248"/>
      <c r="E6" s="248"/>
      <c r="F6" s="248"/>
      <c r="G6" s="248"/>
    </row>
    <row r="7" spans="1:7" ht="14.45" thickBot="1"/>
    <row r="8" spans="1:7" ht="17.100000000000001" customHeight="1">
      <c r="A8" s="289" t="s">
        <v>137</v>
      </c>
      <c r="B8" s="290"/>
      <c r="C8" s="290"/>
      <c r="D8" s="290"/>
      <c r="E8" s="291"/>
    </row>
    <row r="9" spans="1:7" ht="30.95">
      <c r="A9" s="83" t="s">
        <v>94</v>
      </c>
      <c r="B9" s="48" t="s">
        <v>131</v>
      </c>
      <c r="C9" s="48" t="s">
        <v>132</v>
      </c>
      <c r="D9" s="48" t="s">
        <v>133</v>
      </c>
      <c r="E9" s="79" t="s">
        <v>86</v>
      </c>
    </row>
    <row r="10" spans="1:7" ht="56.1">
      <c r="A10" s="219" t="s">
        <v>117</v>
      </c>
      <c r="B10" s="174">
        <v>992</v>
      </c>
      <c r="C10" s="174">
        <v>1764</v>
      </c>
      <c r="D10" s="174">
        <v>158</v>
      </c>
      <c r="E10" s="197">
        <v>2914</v>
      </c>
    </row>
    <row r="11" spans="1:7" ht="42">
      <c r="A11" s="219" t="s">
        <v>118</v>
      </c>
      <c r="B11" s="174">
        <v>102</v>
      </c>
      <c r="C11" s="174">
        <v>188</v>
      </c>
      <c r="D11" s="174">
        <v>18</v>
      </c>
      <c r="E11" s="197">
        <v>308</v>
      </c>
    </row>
    <row r="12" spans="1:7" ht="56.1">
      <c r="A12" s="49" t="s">
        <v>119</v>
      </c>
      <c r="B12" s="174">
        <v>72</v>
      </c>
      <c r="C12" s="174">
        <v>108</v>
      </c>
      <c r="D12" s="174">
        <v>14</v>
      </c>
      <c r="E12" s="197">
        <v>194</v>
      </c>
    </row>
    <row r="13" spans="1:7" ht="48.95" customHeight="1">
      <c r="A13" s="49" t="s">
        <v>120</v>
      </c>
      <c r="B13" s="174" t="s">
        <v>72</v>
      </c>
      <c r="C13" s="174">
        <v>57</v>
      </c>
      <c r="D13" s="174" t="s">
        <v>72</v>
      </c>
      <c r="E13" s="197">
        <v>100</v>
      </c>
    </row>
    <row r="14" spans="1:7" ht="42">
      <c r="A14" s="49" t="s">
        <v>121</v>
      </c>
      <c r="B14" s="174">
        <v>1915</v>
      </c>
      <c r="C14" s="174">
        <v>2665</v>
      </c>
      <c r="D14" s="174">
        <v>237</v>
      </c>
      <c r="E14" s="197">
        <v>4817</v>
      </c>
    </row>
    <row r="15" spans="1:7" ht="27.95">
      <c r="A15" s="49" t="s">
        <v>122</v>
      </c>
      <c r="B15" s="174" t="s">
        <v>72</v>
      </c>
      <c r="C15" s="174">
        <v>54</v>
      </c>
      <c r="D15" s="174" t="s">
        <v>72</v>
      </c>
      <c r="E15" s="197">
        <v>110</v>
      </c>
    </row>
    <row r="16" spans="1:7" ht="27.95">
      <c r="A16" s="49" t="s">
        <v>123</v>
      </c>
      <c r="B16" s="174" t="s">
        <v>72</v>
      </c>
      <c r="C16" s="174" t="s">
        <v>72</v>
      </c>
      <c r="D16" s="174" t="s">
        <v>72</v>
      </c>
      <c r="E16" s="197" t="s">
        <v>72</v>
      </c>
    </row>
    <row r="17" spans="1:9" ht="56.1">
      <c r="A17" s="49" t="s">
        <v>124</v>
      </c>
      <c r="B17" s="174" t="s">
        <v>72</v>
      </c>
      <c r="C17" s="174" t="s">
        <v>72</v>
      </c>
      <c r="D17" s="174" t="s">
        <v>72</v>
      </c>
      <c r="E17" s="197">
        <v>15</v>
      </c>
    </row>
    <row r="18" spans="1:9" ht="72.95" customHeight="1">
      <c r="A18" s="49" t="s">
        <v>125</v>
      </c>
      <c r="B18" s="174">
        <v>119</v>
      </c>
      <c r="C18" s="174">
        <v>236</v>
      </c>
      <c r="D18" s="174">
        <v>11</v>
      </c>
      <c r="E18" s="197">
        <v>366</v>
      </c>
    </row>
    <row r="19" spans="1:9" ht="14.45" thickBot="1">
      <c r="A19" s="80" t="s">
        <v>18</v>
      </c>
      <c r="B19" s="81">
        <v>3296</v>
      </c>
      <c r="C19" s="81">
        <v>5082</v>
      </c>
      <c r="D19" s="81">
        <v>446</v>
      </c>
      <c r="E19" s="81">
        <f>SUM(B19:D19)</f>
        <v>8824</v>
      </c>
    </row>
    <row r="20" spans="1:9">
      <c r="A20" s="5"/>
      <c r="B20" s="5"/>
      <c r="C20" s="5"/>
      <c r="D20" s="5"/>
      <c r="E20" s="5"/>
      <c r="F20" s="10"/>
      <c r="G20" s="10"/>
      <c r="H20" s="10"/>
      <c r="I20" s="10"/>
    </row>
    <row r="21" spans="1:9" ht="17.100000000000001" customHeight="1">
      <c r="A21" s="293" t="s">
        <v>138</v>
      </c>
      <c r="B21" s="293"/>
      <c r="C21" s="293"/>
      <c r="D21" s="293"/>
      <c r="E21" s="293"/>
      <c r="F21" s="10"/>
      <c r="G21" s="10"/>
      <c r="H21" s="10"/>
      <c r="I21" s="10"/>
    </row>
    <row r="22" spans="1:9" ht="30.95">
      <c r="A22" s="83" t="s">
        <v>94</v>
      </c>
      <c r="B22" s="48" t="s">
        <v>131</v>
      </c>
      <c r="C22" s="48" t="s">
        <v>132</v>
      </c>
      <c r="D22" s="48" t="s">
        <v>133</v>
      </c>
      <c r="E22" s="84" t="s">
        <v>86</v>
      </c>
    </row>
    <row r="23" spans="1:9" ht="56.1">
      <c r="A23" s="219" t="s">
        <v>117</v>
      </c>
      <c r="B23" s="160">
        <f>B10/B$19</f>
        <v>0.30097087378640774</v>
      </c>
      <c r="C23" s="160">
        <f t="shared" ref="C23:D23" si="0">C10/C$19</f>
        <v>0.34710743801652894</v>
      </c>
      <c r="D23" s="160">
        <f t="shared" si="0"/>
        <v>0.35426008968609868</v>
      </c>
      <c r="E23" s="161">
        <f t="shared" ref="E23" si="1">E10/E$19</f>
        <v>0.33023572076155938</v>
      </c>
    </row>
    <row r="24" spans="1:9" ht="42">
      <c r="A24" s="219" t="s">
        <v>139</v>
      </c>
      <c r="B24" s="160">
        <f t="shared" ref="B24:E31" si="2">B11/B$19</f>
        <v>3.0946601941747573E-2</v>
      </c>
      <c r="C24" s="160">
        <f t="shared" si="2"/>
        <v>3.699330972058245E-2</v>
      </c>
      <c r="D24" s="160">
        <f t="shared" si="2"/>
        <v>4.0358744394618833E-2</v>
      </c>
      <c r="E24" s="161">
        <f t="shared" si="2"/>
        <v>3.4904805077062555E-2</v>
      </c>
    </row>
    <row r="25" spans="1:9" ht="56.1">
      <c r="A25" s="49" t="s">
        <v>119</v>
      </c>
      <c r="B25" s="160">
        <f t="shared" si="2"/>
        <v>2.1844660194174758E-2</v>
      </c>
      <c r="C25" s="160">
        <f t="shared" si="2"/>
        <v>2.1251475796930343E-2</v>
      </c>
      <c r="D25" s="160">
        <f t="shared" si="2"/>
        <v>3.1390134529147982E-2</v>
      </c>
      <c r="E25" s="161">
        <f t="shared" si="2"/>
        <v>2.198549410698096E-2</v>
      </c>
    </row>
    <row r="26" spans="1:9" ht="42">
      <c r="A26" s="49" t="s">
        <v>120</v>
      </c>
      <c r="B26" s="160" t="s">
        <v>72</v>
      </c>
      <c r="C26" s="160">
        <f t="shared" si="2"/>
        <v>1.1216056670602124E-2</v>
      </c>
      <c r="D26" s="160" t="s">
        <v>72</v>
      </c>
      <c r="E26" s="161">
        <f t="shared" si="2"/>
        <v>1.1332728921124207E-2</v>
      </c>
    </row>
    <row r="27" spans="1:9" ht="42">
      <c r="A27" s="49" t="s">
        <v>121</v>
      </c>
      <c r="B27" s="160">
        <f t="shared" si="2"/>
        <v>0.58100728155339809</v>
      </c>
      <c r="C27" s="160">
        <f t="shared" si="2"/>
        <v>0.52439984258166072</v>
      </c>
      <c r="D27" s="160">
        <f t="shared" si="2"/>
        <v>0.53139013452914796</v>
      </c>
      <c r="E27" s="161">
        <f t="shared" si="2"/>
        <v>0.54589755213055302</v>
      </c>
    </row>
    <row r="28" spans="1:9" ht="30" customHeight="1">
      <c r="A28" s="49" t="s">
        <v>122</v>
      </c>
      <c r="B28" s="160" t="s">
        <v>72</v>
      </c>
      <c r="C28" s="160">
        <f t="shared" si="2"/>
        <v>1.0625737898465172E-2</v>
      </c>
      <c r="D28" s="160" t="s">
        <v>72</v>
      </c>
      <c r="E28" s="161">
        <f t="shared" si="2"/>
        <v>1.2466001813236628E-2</v>
      </c>
    </row>
    <row r="29" spans="1:9" ht="45" customHeight="1">
      <c r="A29" s="49" t="s">
        <v>123</v>
      </c>
      <c r="B29" s="160" t="s">
        <v>72</v>
      </c>
      <c r="C29" s="160" t="s">
        <v>72</v>
      </c>
      <c r="D29" s="160" t="s">
        <v>72</v>
      </c>
      <c r="E29" s="161" t="s">
        <v>72</v>
      </c>
    </row>
    <row r="30" spans="1:9" ht="60" customHeight="1">
      <c r="A30" s="49" t="s">
        <v>124</v>
      </c>
      <c r="B30" s="160" t="s">
        <v>72</v>
      </c>
      <c r="C30" s="160" t="s">
        <v>72</v>
      </c>
      <c r="D30" s="160" t="s">
        <v>72</v>
      </c>
      <c r="E30" s="163">
        <f t="shared" si="2"/>
        <v>1.699909338168631E-3</v>
      </c>
    </row>
    <row r="31" spans="1:9" ht="74.099999999999994" customHeight="1">
      <c r="A31" s="49" t="s">
        <v>125</v>
      </c>
      <c r="B31" s="160">
        <f t="shared" si="2"/>
        <v>3.6104368932038833E-2</v>
      </c>
      <c r="C31" s="160">
        <f t="shared" si="2"/>
        <v>4.6438410074773714E-2</v>
      </c>
      <c r="D31" s="160">
        <f t="shared" si="2"/>
        <v>2.4663677130044841E-2</v>
      </c>
      <c r="E31" s="161">
        <f t="shared" si="2"/>
        <v>4.1477787851314597E-2</v>
      </c>
    </row>
    <row r="32" spans="1:9">
      <c r="A32" s="109" t="s">
        <v>18</v>
      </c>
      <c r="B32" s="95">
        <v>1</v>
      </c>
      <c r="C32" s="95">
        <v>1</v>
      </c>
      <c r="D32" s="95">
        <v>1</v>
      </c>
      <c r="E32" s="95">
        <f t="shared" ref="E32" si="3">E19/E$19</f>
        <v>1</v>
      </c>
    </row>
    <row r="33" spans="1:9" ht="14.45" thickBot="1"/>
    <row r="34" spans="1:9" ht="17.100000000000001" customHeight="1">
      <c r="A34" s="289" t="s">
        <v>140</v>
      </c>
      <c r="B34" s="290"/>
      <c r="C34" s="290"/>
      <c r="D34" s="290"/>
      <c r="E34" s="290"/>
      <c r="F34" s="290"/>
      <c r="G34" s="290"/>
      <c r="H34" s="290"/>
      <c r="I34" s="291"/>
    </row>
    <row r="35" spans="1:9" ht="62.1">
      <c r="A35" s="83" t="s">
        <v>94</v>
      </c>
      <c r="B35" s="48" t="s">
        <v>77</v>
      </c>
      <c r="C35" s="48" t="s">
        <v>78</v>
      </c>
      <c r="D35" s="48" t="s">
        <v>79</v>
      </c>
      <c r="E35" s="48" t="s">
        <v>80</v>
      </c>
      <c r="F35" s="48" t="s">
        <v>81</v>
      </c>
      <c r="G35" s="48" t="s">
        <v>83</v>
      </c>
      <c r="H35" s="48" t="s">
        <v>82</v>
      </c>
      <c r="I35" s="52" t="s">
        <v>86</v>
      </c>
    </row>
    <row r="36" spans="1:9" ht="56.1">
      <c r="A36" s="228" t="s">
        <v>117</v>
      </c>
      <c r="B36" s="174">
        <v>112</v>
      </c>
      <c r="C36" s="174" t="s">
        <v>72</v>
      </c>
      <c r="D36" s="174">
        <v>123</v>
      </c>
      <c r="E36" s="174">
        <v>1399</v>
      </c>
      <c r="F36" s="174" t="s">
        <v>72</v>
      </c>
      <c r="G36" s="174">
        <v>144</v>
      </c>
      <c r="H36" s="174">
        <v>1073</v>
      </c>
      <c r="I36" s="197">
        <v>2914</v>
      </c>
    </row>
    <row r="37" spans="1:9" ht="42">
      <c r="A37" s="229" t="s">
        <v>118</v>
      </c>
      <c r="B37" s="174">
        <v>27</v>
      </c>
      <c r="C37" s="174" t="s">
        <v>72</v>
      </c>
      <c r="D37" s="174">
        <v>13</v>
      </c>
      <c r="E37" s="174">
        <v>109</v>
      </c>
      <c r="F37" s="174" t="s">
        <v>72</v>
      </c>
      <c r="G37" s="174">
        <v>16</v>
      </c>
      <c r="H37" s="174">
        <v>136</v>
      </c>
      <c r="I37" s="197">
        <v>308</v>
      </c>
    </row>
    <row r="38" spans="1:9" ht="56.1">
      <c r="A38" s="230" t="s">
        <v>119</v>
      </c>
      <c r="B38" s="174" t="s">
        <v>72</v>
      </c>
      <c r="C38" s="174" t="s">
        <v>72</v>
      </c>
      <c r="D38" s="174" t="s">
        <v>72</v>
      </c>
      <c r="E38" s="174">
        <v>80</v>
      </c>
      <c r="F38" s="174" t="s">
        <v>72</v>
      </c>
      <c r="G38" s="174" t="s">
        <v>72</v>
      </c>
      <c r="H38" s="174">
        <v>87</v>
      </c>
      <c r="I38" s="197">
        <v>194</v>
      </c>
    </row>
    <row r="39" spans="1:9" ht="42">
      <c r="A39" s="231" t="s">
        <v>120</v>
      </c>
      <c r="B39" s="174" t="s">
        <v>72</v>
      </c>
      <c r="C39" s="174" t="s">
        <v>72</v>
      </c>
      <c r="D39" s="174" t="s">
        <v>72</v>
      </c>
      <c r="E39" s="174">
        <v>46</v>
      </c>
      <c r="F39" s="174" t="s">
        <v>72</v>
      </c>
      <c r="G39" s="174" t="s">
        <v>72</v>
      </c>
      <c r="H39" s="174">
        <v>44</v>
      </c>
      <c r="I39" s="197">
        <v>100</v>
      </c>
    </row>
    <row r="40" spans="1:9" ht="42">
      <c r="A40" s="230" t="s">
        <v>121</v>
      </c>
      <c r="B40" s="174">
        <v>122</v>
      </c>
      <c r="C40" s="174">
        <v>138</v>
      </c>
      <c r="D40" s="174">
        <v>262</v>
      </c>
      <c r="E40" s="174">
        <v>2192</v>
      </c>
      <c r="F40" s="174">
        <v>15</v>
      </c>
      <c r="G40" s="174">
        <v>205</v>
      </c>
      <c r="H40" s="174">
        <v>1883</v>
      </c>
      <c r="I40" s="197">
        <v>4817</v>
      </c>
    </row>
    <row r="41" spans="1:9" ht="27.95">
      <c r="A41" s="231" t="s">
        <v>122</v>
      </c>
      <c r="B41" s="174" t="s">
        <v>72</v>
      </c>
      <c r="C41" s="174" t="s">
        <v>72</v>
      </c>
      <c r="D41" s="174" t="s">
        <v>72</v>
      </c>
      <c r="E41" s="174">
        <v>49</v>
      </c>
      <c r="F41" s="174" t="s">
        <v>72</v>
      </c>
      <c r="G41" s="174" t="s">
        <v>72</v>
      </c>
      <c r="H41" s="174">
        <v>42</v>
      </c>
      <c r="I41" s="197">
        <v>110</v>
      </c>
    </row>
    <row r="42" spans="1:9" ht="27.95">
      <c r="A42" s="230" t="s">
        <v>123</v>
      </c>
      <c r="B42" s="174" t="s">
        <v>72</v>
      </c>
      <c r="C42" s="174" t="s">
        <v>72</v>
      </c>
      <c r="D42" s="174" t="s">
        <v>72</v>
      </c>
      <c r="E42" s="174" t="s">
        <v>72</v>
      </c>
      <c r="F42" s="174" t="s">
        <v>72</v>
      </c>
      <c r="G42" s="174" t="s">
        <v>72</v>
      </c>
      <c r="H42" s="174" t="s">
        <v>72</v>
      </c>
      <c r="I42" s="197">
        <v>0</v>
      </c>
    </row>
    <row r="43" spans="1:9" ht="56.1">
      <c r="A43" s="231" t="s">
        <v>124</v>
      </c>
      <c r="B43" s="174" t="s">
        <v>72</v>
      </c>
      <c r="C43" s="174" t="s">
        <v>72</v>
      </c>
      <c r="D43" s="174" t="s">
        <v>72</v>
      </c>
      <c r="E43" s="174" t="s">
        <v>72</v>
      </c>
      <c r="F43" s="174" t="s">
        <v>72</v>
      </c>
      <c r="G43" s="174" t="s">
        <v>72</v>
      </c>
      <c r="H43" s="174" t="s">
        <v>72</v>
      </c>
      <c r="I43" s="197">
        <v>15</v>
      </c>
    </row>
    <row r="44" spans="1:9" ht="69.95">
      <c r="A44" s="230" t="s">
        <v>125</v>
      </c>
      <c r="B44" s="174" t="s">
        <v>72</v>
      </c>
      <c r="C44" s="174" t="s">
        <v>72</v>
      </c>
      <c r="D44" s="174" t="s">
        <v>72</v>
      </c>
      <c r="E44" s="174">
        <v>155</v>
      </c>
      <c r="F44" s="174" t="s">
        <v>72</v>
      </c>
      <c r="G44" s="174">
        <v>177</v>
      </c>
      <c r="H44" s="174">
        <v>13</v>
      </c>
      <c r="I44" s="197">
        <v>366</v>
      </c>
    </row>
    <row r="45" spans="1:9" ht="14.45" thickBot="1">
      <c r="A45" s="80" t="s">
        <v>18</v>
      </c>
      <c r="B45" s="81">
        <v>282</v>
      </c>
      <c r="C45" s="81">
        <v>212</v>
      </c>
      <c r="D45" s="81">
        <v>419</v>
      </c>
      <c r="E45" s="81">
        <v>4034</v>
      </c>
      <c r="F45" s="81">
        <v>27</v>
      </c>
      <c r="G45" s="81">
        <v>563</v>
      </c>
      <c r="H45" s="81">
        <v>3287</v>
      </c>
      <c r="I45" s="82">
        <f>SUM(I36:I44)</f>
        <v>8824</v>
      </c>
    </row>
    <row r="47" spans="1:9" ht="17.100000000000001" customHeight="1">
      <c r="A47" s="292" t="s">
        <v>141</v>
      </c>
      <c r="B47" s="292"/>
      <c r="C47" s="292"/>
      <c r="D47" s="292"/>
      <c r="E47" s="292"/>
      <c r="F47" s="292"/>
      <c r="G47" s="292"/>
      <c r="H47" s="292"/>
      <c r="I47" s="292"/>
    </row>
    <row r="48" spans="1:9" ht="62.1">
      <c r="A48" s="85" t="s">
        <v>94</v>
      </c>
      <c r="B48" s="48" t="s">
        <v>77</v>
      </c>
      <c r="C48" s="48" t="s">
        <v>78</v>
      </c>
      <c r="D48" s="48" t="s">
        <v>79</v>
      </c>
      <c r="E48" s="48" t="s">
        <v>80</v>
      </c>
      <c r="F48" s="48" t="s">
        <v>81</v>
      </c>
      <c r="G48" s="48" t="s">
        <v>83</v>
      </c>
      <c r="H48" s="48" t="s">
        <v>82</v>
      </c>
      <c r="I48" s="78" t="s">
        <v>86</v>
      </c>
    </row>
    <row r="49" spans="1:9" ht="56.1">
      <c r="A49" s="219" t="s">
        <v>117</v>
      </c>
      <c r="B49" s="160">
        <f>B36/B$45</f>
        <v>0.3971631205673759</v>
      </c>
      <c r="C49" s="160" t="s">
        <v>72</v>
      </c>
      <c r="D49" s="160">
        <f t="shared" ref="D49:H49" si="4">D36/D$45</f>
        <v>0.2935560859188544</v>
      </c>
      <c r="E49" s="160">
        <f t="shared" si="4"/>
        <v>0.34680218145761033</v>
      </c>
      <c r="F49" s="160" t="s">
        <v>72</v>
      </c>
      <c r="G49" s="160">
        <f t="shared" si="4"/>
        <v>0.25577264653641207</v>
      </c>
      <c r="H49" s="160">
        <f t="shared" si="4"/>
        <v>0.32643748098570124</v>
      </c>
      <c r="I49" s="161">
        <f t="shared" ref="I49" si="5">I36/I$45</f>
        <v>0.33023572076155938</v>
      </c>
    </row>
    <row r="50" spans="1:9" ht="42">
      <c r="A50" s="219" t="s">
        <v>118</v>
      </c>
      <c r="B50" s="160">
        <f t="shared" ref="B50:H57" si="6">B37/B$45</f>
        <v>9.5744680851063829E-2</v>
      </c>
      <c r="C50" s="160" t="s">
        <v>72</v>
      </c>
      <c r="D50" s="160">
        <f t="shared" si="6"/>
        <v>3.1026252983293555E-2</v>
      </c>
      <c r="E50" s="160">
        <f t="shared" si="6"/>
        <v>2.7020327218641546E-2</v>
      </c>
      <c r="F50" s="160" t="s">
        <v>72</v>
      </c>
      <c r="G50" s="160">
        <f t="shared" si="6"/>
        <v>2.8419182948490232E-2</v>
      </c>
      <c r="H50" s="160">
        <f t="shared" si="6"/>
        <v>4.1375114085792516E-2</v>
      </c>
      <c r="I50" s="161">
        <f t="shared" ref="I50" si="7">I37/I$45</f>
        <v>3.4904805077062555E-2</v>
      </c>
    </row>
    <row r="51" spans="1:9" ht="56.1">
      <c r="A51" s="49" t="s">
        <v>119</v>
      </c>
      <c r="B51" s="160" t="s">
        <v>72</v>
      </c>
      <c r="C51" s="160" t="s">
        <v>72</v>
      </c>
      <c r="D51" s="160" t="s">
        <v>72</v>
      </c>
      <c r="E51" s="160">
        <f t="shared" si="6"/>
        <v>1.983143282102132E-2</v>
      </c>
      <c r="F51" s="160" t="s">
        <v>72</v>
      </c>
      <c r="G51" s="160" t="s">
        <v>72</v>
      </c>
      <c r="H51" s="160">
        <f t="shared" si="6"/>
        <v>2.6467903863705507E-2</v>
      </c>
      <c r="I51" s="161">
        <f t="shared" ref="I51" si="8">I38/I$45</f>
        <v>2.198549410698096E-2</v>
      </c>
    </row>
    <row r="52" spans="1:9" ht="42">
      <c r="A52" s="49" t="s">
        <v>120</v>
      </c>
      <c r="B52" s="160" t="s">
        <v>72</v>
      </c>
      <c r="C52" s="160" t="s">
        <v>72</v>
      </c>
      <c r="D52" s="160" t="s">
        <v>72</v>
      </c>
      <c r="E52" s="160">
        <f t="shared" si="6"/>
        <v>1.1403073872087258E-2</v>
      </c>
      <c r="F52" s="160" t="s">
        <v>72</v>
      </c>
      <c r="G52" s="160" t="s">
        <v>72</v>
      </c>
      <c r="H52" s="160">
        <f t="shared" si="6"/>
        <v>1.3386066321874049E-2</v>
      </c>
      <c r="I52" s="161">
        <f t="shared" ref="I52" si="9">I39/I$45</f>
        <v>1.1332728921124207E-2</v>
      </c>
    </row>
    <row r="53" spans="1:9" ht="42">
      <c r="A53" s="49" t="s">
        <v>121</v>
      </c>
      <c r="B53" s="160">
        <f t="shared" si="6"/>
        <v>0.43262411347517732</v>
      </c>
      <c r="C53" s="160">
        <f t="shared" si="6"/>
        <v>0.65094339622641506</v>
      </c>
      <c r="D53" s="160">
        <f t="shared" si="6"/>
        <v>0.62529832935560858</v>
      </c>
      <c r="E53" s="160">
        <f t="shared" si="6"/>
        <v>0.54338125929598413</v>
      </c>
      <c r="F53" s="160">
        <f t="shared" si="6"/>
        <v>0.55555555555555558</v>
      </c>
      <c r="G53" s="160">
        <f t="shared" si="6"/>
        <v>0.36412078152753108</v>
      </c>
      <c r="H53" s="160">
        <f t="shared" si="6"/>
        <v>0.57286279282020081</v>
      </c>
      <c r="I53" s="161">
        <f t="shared" ref="I53" si="10">I40/I$45</f>
        <v>0.54589755213055302</v>
      </c>
    </row>
    <row r="54" spans="1:9" ht="27.95">
      <c r="A54" s="49" t="s">
        <v>122</v>
      </c>
      <c r="B54" s="160" t="s">
        <v>72</v>
      </c>
      <c r="C54" s="160" t="s">
        <v>72</v>
      </c>
      <c r="D54" s="160" t="s">
        <v>72</v>
      </c>
      <c r="E54" s="160">
        <f t="shared" si="6"/>
        <v>1.2146752602875557E-2</v>
      </c>
      <c r="F54" s="160" t="s">
        <v>72</v>
      </c>
      <c r="G54" s="160" t="s">
        <v>72</v>
      </c>
      <c r="H54" s="160">
        <f t="shared" si="6"/>
        <v>1.2777608761788866E-2</v>
      </c>
      <c r="I54" s="161">
        <f t="shared" ref="I54" si="11">I41/I$45</f>
        <v>1.2466001813236628E-2</v>
      </c>
    </row>
    <row r="55" spans="1:9" ht="27.95">
      <c r="A55" s="49" t="s">
        <v>123</v>
      </c>
      <c r="B55" s="160" t="s">
        <v>72</v>
      </c>
      <c r="C55" s="160" t="s">
        <v>72</v>
      </c>
      <c r="D55" s="160" t="s">
        <v>72</v>
      </c>
      <c r="E55" s="160" t="s">
        <v>72</v>
      </c>
      <c r="F55" s="160" t="s">
        <v>72</v>
      </c>
      <c r="G55" s="160" t="s">
        <v>72</v>
      </c>
      <c r="H55" s="160" t="s">
        <v>72</v>
      </c>
      <c r="I55" s="161" t="s">
        <v>72</v>
      </c>
    </row>
    <row r="56" spans="1:9" ht="56.1">
      <c r="A56" s="49" t="s">
        <v>124</v>
      </c>
      <c r="B56" s="160" t="s">
        <v>72</v>
      </c>
      <c r="C56" s="160" t="s">
        <v>72</v>
      </c>
      <c r="D56" s="160" t="s">
        <v>72</v>
      </c>
      <c r="E56" s="160" t="s">
        <v>72</v>
      </c>
      <c r="F56" s="160" t="s">
        <v>72</v>
      </c>
      <c r="G56" s="160" t="s">
        <v>72</v>
      </c>
      <c r="H56" s="160" t="s">
        <v>72</v>
      </c>
      <c r="I56" s="161" t="s">
        <v>72</v>
      </c>
    </row>
    <row r="57" spans="1:9" ht="69.95">
      <c r="A57" s="49" t="s">
        <v>125</v>
      </c>
      <c r="B57" s="160" t="s">
        <v>72</v>
      </c>
      <c r="C57" s="160" t="s">
        <v>72</v>
      </c>
      <c r="D57" s="160" t="s">
        <v>72</v>
      </c>
      <c r="E57" s="160">
        <f t="shared" si="6"/>
        <v>3.8423401090728802E-2</v>
      </c>
      <c r="F57" s="160" t="s">
        <v>72</v>
      </c>
      <c r="G57" s="160">
        <f t="shared" si="6"/>
        <v>0.31438721136767317</v>
      </c>
      <c r="H57" s="160" t="s">
        <v>72</v>
      </c>
      <c r="I57" s="161">
        <f t="shared" ref="I57" si="12">I44/I$45</f>
        <v>4.1477787851314597E-2</v>
      </c>
    </row>
    <row r="58" spans="1:9">
      <c r="A58" s="110" t="s">
        <v>18</v>
      </c>
      <c r="B58" s="95">
        <v>1</v>
      </c>
      <c r="C58" s="95">
        <v>1</v>
      </c>
      <c r="D58" s="95">
        <v>1</v>
      </c>
      <c r="E58" s="95">
        <v>1</v>
      </c>
      <c r="F58" s="95">
        <v>1</v>
      </c>
      <c r="G58" s="95">
        <v>1</v>
      </c>
      <c r="H58" s="95">
        <v>1</v>
      </c>
      <c r="I58" s="95">
        <v>1</v>
      </c>
    </row>
    <row r="59" spans="1:9" ht="14.45" thickBot="1"/>
    <row r="60" spans="1:9" ht="17.100000000000001" customHeight="1">
      <c r="A60" s="249" t="s">
        <v>142</v>
      </c>
      <c r="B60" s="250"/>
      <c r="C60" s="250"/>
      <c r="D60" s="251"/>
    </row>
    <row r="61" spans="1:9" ht="30.95">
      <c r="A61" s="85" t="s">
        <v>94</v>
      </c>
      <c r="B61" s="48" t="s">
        <v>49</v>
      </c>
      <c r="C61" s="48" t="s">
        <v>48</v>
      </c>
      <c r="D61" s="52" t="s">
        <v>143</v>
      </c>
    </row>
    <row r="62" spans="1:9" ht="56.1">
      <c r="A62" s="219" t="s">
        <v>117</v>
      </c>
      <c r="B62" s="232">
        <v>1940</v>
      </c>
      <c r="C62" s="232">
        <v>974</v>
      </c>
      <c r="D62" s="233">
        <v>2914</v>
      </c>
    </row>
    <row r="63" spans="1:9" ht="42">
      <c r="A63" s="219" t="s">
        <v>118</v>
      </c>
      <c r="B63" s="232">
        <v>198</v>
      </c>
      <c r="C63" s="232">
        <v>110</v>
      </c>
      <c r="D63" s="233">
        <v>308</v>
      </c>
    </row>
    <row r="64" spans="1:9" ht="56.1">
      <c r="A64" s="49" t="s">
        <v>119</v>
      </c>
      <c r="B64" s="232">
        <v>148</v>
      </c>
      <c r="C64" s="232">
        <v>46</v>
      </c>
      <c r="D64" s="233">
        <v>194</v>
      </c>
    </row>
    <row r="65" spans="1:4" ht="42">
      <c r="A65" s="49" t="s">
        <v>120</v>
      </c>
      <c r="B65" s="232">
        <v>69</v>
      </c>
      <c r="C65" s="232">
        <v>31</v>
      </c>
      <c r="D65" s="233">
        <v>100</v>
      </c>
    </row>
    <row r="66" spans="1:4" ht="42">
      <c r="A66" s="49" t="s">
        <v>121</v>
      </c>
      <c r="B66" s="232">
        <v>3390</v>
      </c>
      <c r="C66" s="232">
        <v>1427</v>
      </c>
      <c r="D66" s="233">
        <v>4817</v>
      </c>
    </row>
    <row r="67" spans="1:4" ht="27.95">
      <c r="A67" s="49" t="s">
        <v>122</v>
      </c>
      <c r="B67" s="232">
        <v>62</v>
      </c>
      <c r="C67" s="232">
        <v>48</v>
      </c>
      <c r="D67" s="233">
        <v>110</v>
      </c>
    </row>
    <row r="68" spans="1:4" ht="27.95">
      <c r="A68" s="49" t="s">
        <v>123</v>
      </c>
      <c r="B68" s="232" t="s">
        <v>72</v>
      </c>
      <c r="C68" s="232" t="s">
        <v>72</v>
      </c>
      <c r="D68" s="233" t="s">
        <v>72</v>
      </c>
    </row>
    <row r="69" spans="1:4" ht="56.1">
      <c r="A69" s="49" t="s">
        <v>124</v>
      </c>
      <c r="B69" s="232" t="s">
        <v>72</v>
      </c>
      <c r="C69" s="232" t="s">
        <v>72</v>
      </c>
      <c r="D69" s="233" t="s">
        <v>72</v>
      </c>
    </row>
    <row r="70" spans="1:4" ht="69.95">
      <c r="A70" s="49" t="s">
        <v>125</v>
      </c>
      <c r="B70" s="196">
        <v>231</v>
      </c>
      <c r="C70" s="196">
        <v>135</v>
      </c>
      <c r="D70" s="233">
        <v>366</v>
      </c>
    </row>
    <row r="71" spans="1:4" ht="14.45" thickBot="1">
      <c r="A71" s="86" t="s">
        <v>18</v>
      </c>
      <c r="B71" s="87">
        <v>6046</v>
      </c>
      <c r="C71" s="87">
        <v>2778</v>
      </c>
      <c r="D71" s="87">
        <v>8824</v>
      </c>
    </row>
    <row r="72" spans="1:4" ht="14.45" thickBot="1"/>
    <row r="73" spans="1:4" ht="17.100000000000001" customHeight="1">
      <c r="A73" s="249" t="s">
        <v>144</v>
      </c>
      <c r="B73" s="250"/>
      <c r="C73" s="250"/>
      <c r="D73" s="251"/>
    </row>
    <row r="74" spans="1:4" ht="30.95">
      <c r="A74" s="85" t="s">
        <v>94</v>
      </c>
      <c r="B74" s="48" t="s">
        <v>49</v>
      </c>
      <c r="C74" s="48" t="s">
        <v>48</v>
      </c>
      <c r="D74" s="52" t="s">
        <v>143</v>
      </c>
    </row>
    <row r="75" spans="1:4" ht="56.1">
      <c r="A75" s="219" t="s">
        <v>117</v>
      </c>
      <c r="B75" s="220">
        <f>B62/B$71</f>
        <v>0.3208733046642408</v>
      </c>
      <c r="C75" s="220">
        <f t="shared" ref="C75:D75" si="13">C62/C$71</f>
        <v>0.35061195104391651</v>
      </c>
      <c r="D75" s="220">
        <f t="shared" si="13"/>
        <v>0.33023572076155938</v>
      </c>
    </row>
    <row r="76" spans="1:4" ht="42">
      <c r="A76" s="219" t="s">
        <v>118</v>
      </c>
      <c r="B76" s="220">
        <f t="shared" ref="B76:D76" si="14">B63/B$71</f>
        <v>3.2748924909030766E-2</v>
      </c>
      <c r="C76" s="220">
        <f t="shared" si="14"/>
        <v>3.9596832253419728E-2</v>
      </c>
      <c r="D76" s="220">
        <f t="shared" si="14"/>
        <v>3.4904805077062555E-2</v>
      </c>
    </row>
    <row r="77" spans="1:4" ht="56.1">
      <c r="A77" s="49" t="s">
        <v>119</v>
      </c>
      <c r="B77" s="220">
        <f t="shared" ref="B77:D77" si="15">B64/B$71</f>
        <v>2.4478994376447238E-2</v>
      </c>
      <c r="C77" s="220">
        <f t="shared" si="15"/>
        <v>1.6558675305975521E-2</v>
      </c>
      <c r="D77" s="220">
        <f t="shared" si="15"/>
        <v>2.198549410698096E-2</v>
      </c>
    </row>
    <row r="78" spans="1:4" ht="42">
      <c r="A78" s="49" t="s">
        <v>120</v>
      </c>
      <c r="B78" s="220">
        <f t="shared" ref="B78:D78" si="16">B65/B$71</f>
        <v>1.1412504134965267E-2</v>
      </c>
      <c r="C78" s="220">
        <f t="shared" si="16"/>
        <v>1.1159107271418287E-2</v>
      </c>
      <c r="D78" s="220">
        <f t="shared" si="16"/>
        <v>1.1332728921124207E-2</v>
      </c>
    </row>
    <row r="79" spans="1:4" ht="42">
      <c r="A79" s="49" t="s">
        <v>121</v>
      </c>
      <c r="B79" s="220">
        <f t="shared" ref="B79:D79" si="17">B66/B$71</f>
        <v>0.56070129010916303</v>
      </c>
      <c r="C79" s="220">
        <f t="shared" si="17"/>
        <v>0.51367890568754504</v>
      </c>
      <c r="D79" s="220">
        <f t="shared" si="17"/>
        <v>0.54589755213055302</v>
      </c>
    </row>
    <row r="80" spans="1:4" ht="27.95">
      <c r="A80" s="49" t="s">
        <v>122</v>
      </c>
      <c r="B80" s="220">
        <f t="shared" ref="B80:D80" si="18">B67/B$71</f>
        <v>1.0254713860403573E-2</v>
      </c>
      <c r="C80" s="220">
        <f t="shared" si="18"/>
        <v>1.7278617710583154E-2</v>
      </c>
      <c r="D80" s="220">
        <f t="shared" si="18"/>
        <v>1.2466001813236628E-2</v>
      </c>
    </row>
    <row r="81" spans="1:15" ht="27.95">
      <c r="A81" s="49" t="s">
        <v>123</v>
      </c>
      <c r="B81" s="220" t="s">
        <v>72</v>
      </c>
      <c r="C81" s="220" t="s">
        <v>72</v>
      </c>
      <c r="D81" s="220" t="s">
        <v>72</v>
      </c>
    </row>
    <row r="82" spans="1:15" ht="56.1">
      <c r="A82" s="49" t="s">
        <v>124</v>
      </c>
      <c r="B82" s="220" t="s">
        <v>72</v>
      </c>
      <c r="C82" s="220" t="s">
        <v>72</v>
      </c>
      <c r="D82" s="220" t="s">
        <v>72</v>
      </c>
    </row>
    <row r="83" spans="1:15" ht="69.95">
      <c r="A83" s="49" t="s">
        <v>125</v>
      </c>
      <c r="B83" s="220">
        <f t="shared" ref="B83:D83" si="19">B70/B$71</f>
        <v>3.8207079060535894E-2</v>
      </c>
      <c r="C83" s="220">
        <f t="shared" si="19"/>
        <v>4.859611231101512E-2</v>
      </c>
      <c r="D83" s="220">
        <f t="shared" si="19"/>
        <v>4.1477787851314597E-2</v>
      </c>
    </row>
    <row r="84" spans="1:15" ht="14.45" thickBot="1">
      <c r="A84" s="111" t="s">
        <v>18</v>
      </c>
      <c r="B84" s="88">
        <f t="shared" ref="B84" si="20">B71/B$71</f>
        <v>1</v>
      </c>
      <c r="C84" s="112">
        <f t="shared" ref="C84:D84" si="21">C71/C$71</f>
        <v>1</v>
      </c>
      <c r="D84" s="112">
        <f t="shared" si="21"/>
        <v>1</v>
      </c>
    </row>
    <row r="85" spans="1:15" ht="14.45" thickBot="1"/>
    <row r="86" spans="1:15" ht="17.100000000000001" customHeight="1">
      <c r="A86" s="289" t="s">
        <v>145</v>
      </c>
      <c r="B86" s="290"/>
      <c r="C86" s="290"/>
      <c r="D86" s="290"/>
      <c r="E86" s="290"/>
      <c r="F86" s="290"/>
      <c r="G86" s="290"/>
      <c r="H86" s="290"/>
      <c r="I86" s="290"/>
      <c r="J86" s="290"/>
      <c r="K86" s="290"/>
      <c r="L86" s="290"/>
      <c r="M86" s="290"/>
      <c r="N86" s="290"/>
      <c r="O86" s="291"/>
    </row>
    <row r="87" spans="1:15" ht="46.5">
      <c r="A87" s="89" t="s">
        <v>94</v>
      </c>
      <c r="B87" s="90" t="s">
        <v>5</v>
      </c>
      <c r="C87" s="90" t="s">
        <v>6</v>
      </c>
      <c r="D87" s="90" t="s">
        <v>7</v>
      </c>
      <c r="E87" s="90" t="s">
        <v>8</v>
      </c>
      <c r="F87" s="90" t="s">
        <v>9</v>
      </c>
      <c r="G87" s="90" t="s">
        <v>10</v>
      </c>
      <c r="H87" s="90" t="s">
        <v>11</v>
      </c>
      <c r="I87" s="90" t="s">
        <v>12</v>
      </c>
      <c r="J87" s="90" t="s">
        <v>73</v>
      </c>
      <c r="K87" s="90" t="s">
        <v>14</v>
      </c>
      <c r="L87" s="90" t="s">
        <v>15</v>
      </c>
      <c r="M87" s="90" t="s">
        <v>16</v>
      </c>
      <c r="N87" s="90" t="s">
        <v>17</v>
      </c>
      <c r="O87" s="91" t="s">
        <v>86</v>
      </c>
    </row>
    <row r="88" spans="1:15" ht="56.1">
      <c r="A88" s="221" t="s">
        <v>117</v>
      </c>
      <c r="B88" s="222" t="s">
        <v>72</v>
      </c>
      <c r="C88" s="222" t="s">
        <v>72</v>
      </c>
      <c r="D88" s="222">
        <v>1854</v>
      </c>
      <c r="E88" s="222" t="s">
        <v>72</v>
      </c>
      <c r="F88" s="222">
        <v>25</v>
      </c>
      <c r="G88" s="222" t="s">
        <v>72</v>
      </c>
      <c r="H88" s="222" t="s">
        <v>72</v>
      </c>
      <c r="I88" s="222" t="s">
        <v>72</v>
      </c>
      <c r="J88" s="222" t="s">
        <v>72</v>
      </c>
      <c r="K88" s="222" t="s">
        <v>72</v>
      </c>
      <c r="L88" s="222">
        <v>1024</v>
      </c>
      <c r="M88" s="222" t="s">
        <v>72</v>
      </c>
      <c r="N88" s="222" t="s">
        <v>72</v>
      </c>
      <c r="O88" s="223">
        <v>2914</v>
      </c>
    </row>
    <row r="89" spans="1:15" ht="42">
      <c r="A89" s="221" t="s">
        <v>118</v>
      </c>
      <c r="B89" s="222" t="s">
        <v>72</v>
      </c>
      <c r="C89" s="222" t="s">
        <v>72</v>
      </c>
      <c r="D89" s="222">
        <v>154</v>
      </c>
      <c r="E89" s="222" t="s">
        <v>72</v>
      </c>
      <c r="F89" s="222" t="s">
        <v>72</v>
      </c>
      <c r="G89" s="222" t="s">
        <v>72</v>
      </c>
      <c r="H89" s="222" t="s">
        <v>72</v>
      </c>
      <c r="I89" s="222" t="s">
        <v>72</v>
      </c>
      <c r="J89" s="222" t="s">
        <v>72</v>
      </c>
      <c r="K89" s="222" t="s">
        <v>72</v>
      </c>
      <c r="L89" s="222">
        <v>146</v>
      </c>
      <c r="M89" s="222" t="s">
        <v>72</v>
      </c>
      <c r="N89" s="222" t="s">
        <v>72</v>
      </c>
      <c r="O89" s="223">
        <v>308</v>
      </c>
    </row>
    <row r="90" spans="1:15" ht="56.1">
      <c r="A90" s="195" t="s">
        <v>119</v>
      </c>
      <c r="B90" s="222" t="s">
        <v>72</v>
      </c>
      <c r="C90" s="222" t="s">
        <v>72</v>
      </c>
      <c r="D90" s="222" t="s">
        <v>72</v>
      </c>
      <c r="E90" s="222" t="s">
        <v>72</v>
      </c>
      <c r="F90" s="222" t="s">
        <v>72</v>
      </c>
      <c r="G90" s="222" t="s">
        <v>72</v>
      </c>
      <c r="H90" s="222" t="s">
        <v>72</v>
      </c>
      <c r="I90" s="222" t="s">
        <v>72</v>
      </c>
      <c r="J90" s="222" t="s">
        <v>72</v>
      </c>
      <c r="K90" s="222" t="s">
        <v>72</v>
      </c>
      <c r="L90" s="222">
        <v>56</v>
      </c>
      <c r="M90" s="222" t="s">
        <v>72</v>
      </c>
      <c r="N90" s="222" t="s">
        <v>72</v>
      </c>
      <c r="O90" s="223">
        <v>194</v>
      </c>
    </row>
    <row r="91" spans="1:15" ht="42">
      <c r="A91" s="195" t="s">
        <v>120</v>
      </c>
      <c r="B91" s="222" t="s">
        <v>72</v>
      </c>
      <c r="C91" s="222" t="s">
        <v>72</v>
      </c>
      <c r="D91" s="222" t="s">
        <v>72</v>
      </c>
      <c r="E91" s="222" t="s">
        <v>72</v>
      </c>
      <c r="F91" s="222" t="s">
        <v>72</v>
      </c>
      <c r="G91" s="222" t="s">
        <v>72</v>
      </c>
      <c r="H91" s="222" t="s">
        <v>72</v>
      </c>
      <c r="I91" s="222" t="s">
        <v>72</v>
      </c>
      <c r="J91" s="222" t="s">
        <v>72</v>
      </c>
      <c r="K91" s="222" t="s">
        <v>72</v>
      </c>
      <c r="L91" s="222">
        <v>53</v>
      </c>
      <c r="M91" s="222" t="s">
        <v>72</v>
      </c>
      <c r="N91" s="222" t="s">
        <v>72</v>
      </c>
      <c r="O91" s="223">
        <v>100</v>
      </c>
    </row>
    <row r="92" spans="1:15" ht="42">
      <c r="A92" s="195" t="s">
        <v>121</v>
      </c>
      <c r="B92" s="222" t="s">
        <v>72</v>
      </c>
      <c r="C92" s="222" t="s">
        <v>72</v>
      </c>
      <c r="D92" s="222">
        <v>3902</v>
      </c>
      <c r="E92" s="222" t="s">
        <v>72</v>
      </c>
      <c r="F92" s="222">
        <v>30</v>
      </c>
      <c r="G92" s="222" t="s">
        <v>72</v>
      </c>
      <c r="H92" s="222" t="s">
        <v>72</v>
      </c>
      <c r="I92" s="222" t="s">
        <v>72</v>
      </c>
      <c r="J92" s="222" t="s">
        <v>72</v>
      </c>
      <c r="K92" s="222" t="s">
        <v>72</v>
      </c>
      <c r="L92" s="222">
        <v>856</v>
      </c>
      <c r="M92" s="222" t="s">
        <v>72</v>
      </c>
      <c r="N92" s="222">
        <v>25</v>
      </c>
      <c r="O92" s="223">
        <v>4817</v>
      </c>
    </row>
    <row r="93" spans="1:15" ht="27.95">
      <c r="A93" s="195" t="s">
        <v>122</v>
      </c>
      <c r="B93" s="222" t="s">
        <v>72</v>
      </c>
      <c r="C93" s="222" t="s">
        <v>72</v>
      </c>
      <c r="D93" s="222" t="s">
        <v>72</v>
      </c>
      <c r="E93" s="222" t="s">
        <v>72</v>
      </c>
      <c r="F93" s="222">
        <v>52</v>
      </c>
      <c r="G93" s="222" t="s">
        <v>72</v>
      </c>
      <c r="H93" s="222" t="s">
        <v>72</v>
      </c>
      <c r="I93" s="222" t="s">
        <v>72</v>
      </c>
      <c r="J93" s="222" t="s">
        <v>72</v>
      </c>
      <c r="K93" s="222" t="s">
        <v>72</v>
      </c>
      <c r="L93" s="222" t="s">
        <v>72</v>
      </c>
      <c r="M93" s="222" t="s">
        <v>72</v>
      </c>
      <c r="N93" s="222">
        <v>45</v>
      </c>
      <c r="O93" s="223">
        <v>110</v>
      </c>
    </row>
    <row r="94" spans="1:15" ht="27.95">
      <c r="A94" s="195" t="s">
        <v>123</v>
      </c>
      <c r="B94" s="222" t="s">
        <v>72</v>
      </c>
      <c r="C94" s="222" t="s">
        <v>72</v>
      </c>
      <c r="D94" s="222" t="s">
        <v>72</v>
      </c>
      <c r="E94" s="222" t="s">
        <v>72</v>
      </c>
      <c r="F94" s="222" t="s">
        <v>72</v>
      </c>
      <c r="G94" s="222" t="s">
        <v>72</v>
      </c>
      <c r="H94" s="222" t="s">
        <v>72</v>
      </c>
      <c r="I94" s="222" t="s">
        <v>72</v>
      </c>
      <c r="J94" s="222" t="s">
        <v>72</v>
      </c>
      <c r="K94" s="222" t="s">
        <v>72</v>
      </c>
      <c r="L94" s="222" t="s">
        <v>72</v>
      </c>
      <c r="M94" s="222" t="s">
        <v>72</v>
      </c>
      <c r="N94" s="222" t="s">
        <v>72</v>
      </c>
      <c r="O94" s="223" t="s">
        <v>72</v>
      </c>
    </row>
    <row r="95" spans="1:15" ht="56.1">
      <c r="A95" s="195" t="s">
        <v>124</v>
      </c>
      <c r="B95" s="222" t="s">
        <v>72</v>
      </c>
      <c r="C95" s="222" t="s">
        <v>72</v>
      </c>
      <c r="D95" s="222" t="s">
        <v>72</v>
      </c>
      <c r="E95" s="222" t="s">
        <v>72</v>
      </c>
      <c r="F95" s="222" t="s">
        <v>72</v>
      </c>
      <c r="G95" s="222" t="s">
        <v>72</v>
      </c>
      <c r="H95" s="222" t="s">
        <v>72</v>
      </c>
      <c r="I95" s="222" t="s">
        <v>72</v>
      </c>
      <c r="J95" s="222" t="s">
        <v>72</v>
      </c>
      <c r="K95" s="222" t="s">
        <v>72</v>
      </c>
      <c r="L95" s="222" t="s">
        <v>72</v>
      </c>
      <c r="M95" s="222" t="s">
        <v>72</v>
      </c>
      <c r="N95" s="222" t="s">
        <v>72</v>
      </c>
      <c r="O95" s="223" t="s">
        <v>72</v>
      </c>
    </row>
    <row r="96" spans="1:15" ht="69.95">
      <c r="A96" s="195" t="s">
        <v>125</v>
      </c>
      <c r="B96" s="222" t="s">
        <v>72</v>
      </c>
      <c r="C96" s="222" t="s">
        <v>72</v>
      </c>
      <c r="D96" s="222" t="s">
        <v>72</v>
      </c>
      <c r="E96" s="222" t="s">
        <v>72</v>
      </c>
      <c r="F96" s="222" t="s">
        <v>72</v>
      </c>
      <c r="G96" s="222" t="s">
        <v>72</v>
      </c>
      <c r="H96" s="222" t="s">
        <v>72</v>
      </c>
      <c r="I96" s="222" t="s">
        <v>72</v>
      </c>
      <c r="J96" s="222" t="s">
        <v>72</v>
      </c>
      <c r="K96" s="222" t="s">
        <v>72</v>
      </c>
      <c r="L96" s="222">
        <v>332</v>
      </c>
      <c r="M96" s="222" t="s">
        <v>72</v>
      </c>
      <c r="N96" s="222" t="s">
        <v>72</v>
      </c>
      <c r="O96" s="223">
        <v>366</v>
      </c>
    </row>
    <row r="97" spans="1:15" ht="15.95" thickBot="1">
      <c r="A97" s="121" t="s">
        <v>18</v>
      </c>
      <c r="B97" s="123" t="s">
        <v>72</v>
      </c>
      <c r="C97" s="123" t="s">
        <v>72</v>
      </c>
      <c r="D97" s="123">
        <v>6136</v>
      </c>
      <c r="E97" s="123" t="s">
        <v>72</v>
      </c>
      <c r="F97" s="123">
        <v>119</v>
      </c>
      <c r="G97" s="123" t="s">
        <v>72</v>
      </c>
      <c r="H97" s="123" t="s">
        <v>72</v>
      </c>
      <c r="I97" s="123" t="s">
        <v>72</v>
      </c>
      <c r="J97" s="123" t="s">
        <v>72</v>
      </c>
      <c r="K97" s="123" t="s">
        <v>72</v>
      </c>
      <c r="L97" s="123">
        <v>2475</v>
      </c>
      <c r="M97" s="123" t="s">
        <v>72</v>
      </c>
      <c r="N97" s="123">
        <v>84</v>
      </c>
      <c r="O97" s="123">
        <v>8824</v>
      </c>
    </row>
    <row r="98" spans="1:15" customFormat="1"/>
    <row r="99" spans="1:15" ht="17.100000000000001" customHeight="1">
      <c r="A99" s="292" t="s">
        <v>146</v>
      </c>
      <c r="B99" s="292"/>
      <c r="C99" s="292"/>
      <c r="D99" s="292"/>
      <c r="E99" s="292"/>
      <c r="F99" s="292"/>
      <c r="G99" s="292"/>
      <c r="H99" s="292"/>
      <c r="I99" s="292"/>
      <c r="J99" s="292"/>
      <c r="K99" s="292"/>
      <c r="L99" s="292"/>
      <c r="M99" s="292"/>
      <c r="N99" s="292"/>
      <c r="O99" s="292"/>
    </row>
    <row r="100" spans="1:15" ht="46.5">
      <c r="A100" s="92" t="s">
        <v>94</v>
      </c>
      <c r="B100" s="90" t="s">
        <v>5</v>
      </c>
      <c r="C100" s="90" t="s">
        <v>6</v>
      </c>
      <c r="D100" s="90" t="s">
        <v>7</v>
      </c>
      <c r="E100" s="90" t="s">
        <v>8</v>
      </c>
      <c r="F100" s="90" t="s">
        <v>9</v>
      </c>
      <c r="G100" s="90" t="s">
        <v>10</v>
      </c>
      <c r="H100" s="90" t="s">
        <v>11</v>
      </c>
      <c r="I100" s="90" t="s">
        <v>12</v>
      </c>
      <c r="J100" s="90" t="s">
        <v>73</v>
      </c>
      <c r="K100" s="90" t="s">
        <v>14</v>
      </c>
      <c r="L100" s="90" t="s">
        <v>15</v>
      </c>
      <c r="M100" s="90" t="s">
        <v>16</v>
      </c>
      <c r="N100" s="90" t="s">
        <v>17</v>
      </c>
      <c r="O100" s="93" t="s">
        <v>86</v>
      </c>
    </row>
    <row r="101" spans="1:15" ht="56.1">
      <c r="A101" s="219" t="s">
        <v>117</v>
      </c>
      <c r="B101" s="224" t="s">
        <v>72</v>
      </c>
      <c r="C101" s="224" t="s">
        <v>72</v>
      </c>
      <c r="D101" s="224">
        <f>D88/D$97</f>
        <v>0.30215123859191656</v>
      </c>
      <c r="E101" s="224" t="s">
        <v>72</v>
      </c>
      <c r="F101" s="224">
        <f>F88/F$97</f>
        <v>0.21008403361344538</v>
      </c>
      <c r="G101" s="224" t="s">
        <v>72</v>
      </c>
      <c r="H101" s="224" t="s">
        <v>72</v>
      </c>
      <c r="I101" s="224" t="s">
        <v>72</v>
      </c>
      <c r="J101" s="224" t="s">
        <v>72</v>
      </c>
      <c r="K101" s="224" t="s">
        <v>72</v>
      </c>
      <c r="L101" s="224">
        <f>L88/L$97</f>
        <v>0.41373737373737374</v>
      </c>
      <c r="M101" s="224" t="s">
        <v>72</v>
      </c>
      <c r="N101" s="224" t="s">
        <v>72</v>
      </c>
      <c r="O101" s="225">
        <f t="shared" ref="O101:O106" si="22">O88/O$97</f>
        <v>0.33023572076155938</v>
      </c>
    </row>
    <row r="102" spans="1:15" ht="42">
      <c r="A102" s="219" t="s">
        <v>118</v>
      </c>
      <c r="B102" s="224" t="s">
        <v>72</v>
      </c>
      <c r="C102" s="224" t="s">
        <v>72</v>
      </c>
      <c r="D102" s="224">
        <f>D89/D$97</f>
        <v>2.5097783572359842E-2</v>
      </c>
      <c r="E102" s="224" t="s">
        <v>72</v>
      </c>
      <c r="F102" s="224" t="s">
        <v>72</v>
      </c>
      <c r="G102" s="224" t="s">
        <v>72</v>
      </c>
      <c r="H102" s="224" t="s">
        <v>72</v>
      </c>
      <c r="I102" s="224" t="s">
        <v>72</v>
      </c>
      <c r="J102" s="224" t="s">
        <v>72</v>
      </c>
      <c r="K102" s="224" t="s">
        <v>72</v>
      </c>
      <c r="L102" s="224">
        <f>L89/L$97</f>
        <v>5.8989898989898988E-2</v>
      </c>
      <c r="M102" s="224" t="s">
        <v>72</v>
      </c>
      <c r="N102" s="224" t="s">
        <v>72</v>
      </c>
      <c r="O102" s="225">
        <f t="shared" si="22"/>
        <v>3.4904805077062555E-2</v>
      </c>
    </row>
    <row r="103" spans="1:15" ht="56.1">
      <c r="A103" s="49" t="s">
        <v>119</v>
      </c>
      <c r="B103" s="224" t="s">
        <v>72</v>
      </c>
      <c r="C103" s="224" t="s">
        <v>72</v>
      </c>
      <c r="D103" s="224" t="s">
        <v>72</v>
      </c>
      <c r="E103" s="224" t="s">
        <v>72</v>
      </c>
      <c r="F103" s="224" t="s">
        <v>72</v>
      </c>
      <c r="G103" s="224" t="s">
        <v>72</v>
      </c>
      <c r="H103" s="224" t="s">
        <v>72</v>
      </c>
      <c r="I103" s="224" t="s">
        <v>72</v>
      </c>
      <c r="J103" s="224" t="s">
        <v>72</v>
      </c>
      <c r="K103" s="224" t="s">
        <v>72</v>
      </c>
      <c r="L103" s="224">
        <f>L90/L$97</f>
        <v>2.2626262626262626E-2</v>
      </c>
      <c r="M103" s="224" t="s">
        <v>72</v>
      </c>
      <c r="N103" s="224" t="s">
        <v>72</v>
      </c>
      <c r="O103" s="225">
        <f t="shared" si="22"/>
        <v>2.198549410698096E-2</v>
      </c>
    </row>
    <row r="104" spans="1:15" ht="42">
      <c r="A104" s="49" t="s">
        <v>120</v>
      </c>
      <c r="B104" s="224" t="s">
        <v>72</v>
      </c>
      <c r="C104" s="224" t="s">
        <v>72</v>
      </c>
      <c r="D104" s="226" t="s">
        <v>72</v>
      </c>
      <c r="E104" s="224" t="s">
        <v>72</v>
      </c>
      <c r="F104" s="224" t="s">
        <v>72</v>
      </c>
      <c r="G104" s="224" t="s">
        <v>72</v>
      </c>
      <c r="H104" s="224" t="s">
        <v>72</v>
      </c>
      <c r="I104" s="224" t="s">
        <v>72</v>
      </c>
      <c r="J104" s="224" t="s">
        <v>72</v>
      </c>
      <c r="K104" s="224" t="s">
        <v>72</v>
      </c>
      <c r="L104" s="224">
        <f>L91/L$97</f>
        <v>2.1414141414141413E-2</v>
      </c>
      <c r="M104" s="224" t="s">
        <v>72</v>
      </c>
      <c r="N104" s="224" t="s">
        <v>72</v>
      </c>
      <c r="O104" s="225">
        <f t="shared" si="22"/>
        <v>1.1332728921124207E-2</v>
      </c>
    </row>
    <row r="105" spans="1:15" ht="42">
      <c r="A105" s="49" t="s">
        <v>121</v>
      </c>
      <c r="B105" s="224" t="s">
        <v>72</v>
      </c>
      <c r="C105" s="224" t="s">
        <v>72</v>
      </c>
      <c r="D105" s="224">
        <f>D92/D$97</f>
        <v>0.63591916558018258</v>
      </c>
      <c r="E105" s="224" t="s">
        <v>72</v>
      </c>
      <c r="F105" s="224">
        <f>F92/F$97</f>
        <v>0.25210084033613445</v>
      </c>
      <c r="G105" s="224" t="s">
        <v>72</v>
      </c>
      <c r="H105" s="224" t="s">
        <v>72</v>
      </c>
      <c r="I105" s="224" t="s">
        <v>72</v>
      </c>
      <c r="J105" s="224" t="s">
        <v>72</v>
      </c>
      <c r="K105" s="224" t="s">
        <v>72</v>
      </c>
      <c r="L105" s="224">
        <f>L92/L$97</f>
        <v>0.34585858585858587</v>
      </c>
      <c r="M105" s="224" t="s">
        <v>72</v>
      </c>
      <c r="N105" s="224">
        <f>N92/N$97</f>
        <v>0.29761904761904762</v>
      </c>
      <c r="O105" s="225">
        <f t="shared" si="22"/>
        <v>0.54589755213055302</v>
      </c>
    </row>
    <row r="106" spans="1:15" ht="27.95">
      <c r="A106" s="49" t="s">
        <v>122</v>
      </c>
      <c r="B106" s="224" t="s">
        <v>72</v>
      </c>
      <c r="C106" s="224" t="s">
        <v>72</v>
      </c>
      <c r="D106" s="226" t="s">
        <v>72</v>
      </c>
      <c r="E106" s="224" t="s">
        <v>72</v>
      </c>
      <c r="F106" s="224">
        <f>F93/F$97</f>
        <v>0.43697478991596639</v>
      </c>
      <c r="G106" s="224" t="s">
        <v>72</v>
      </c>
      <c r="H106" s="224" t="s">
        <v>72</v>
      </c>
      <c r="I106" s="224" t="s">
        <v>72</v>
      </c>
      <c r="J106" s="224" t="s">
        <v>72</v>
      </c>
      <c r="K106" s="224" t="s">
        <v>72</v>
      </c>
      <c r="L106" s="224" t="s">
        <v>72</v>
      </c>
      <c r="M106" s="224" t="s">
        <v>72</v>
      </c>
      <c r="N106" s="224">
        <f>N93/N$97</f>
        <v>0.5357142857142857</v>
      </c>
      <c r="O106" s="225">
        <f t="shared" si="22"/>
        <v>1.2466001813236628E-2</v>
      </c>
    </row>
    <row r="107" spans="1:15" ht="27.95">
      <c r="A107" s="49" t="s">
        <v>123</v>
      </c>
      <c r="B107" s="224" t="s">
        <v>72</v>
      </c>
      <c r="C107" s="224" t="s">
        <v>72</v>
      </c>
      <c r="D107" s="224" t="s">
        <v>72</v>
      </c>
      <c r="E107" s="224" t="s">
        <v>72</v>
      </c>
      <c r="F107" s="224" t="s">
        <v>72</v>
      </c>
      <c r="G107" s="224" t="s">
        <v>72</v>
      </c>
      <c r="H107" s="224" t="s">
        <v>72</v>
      </c>
      <c r="I107" s="224" t="s">
        <v>72</v>
      </c>
      <c r="J107" s="224" t="s">
        <v>72</v>
      </c>
      <c r="K107" s="224" t="s">
        <v>72</v>
      </c>
      <c r="L107" s="224" t="s">
        <v>72</v>
      </c>
      <c r="M107" s="224" t="s">
        <v>72</v>
      </c>
      <c r="N107" s="224" t="s">
        <v>72</v>
      </c>
      <c r="O107" s="225" t="s">
        <v>72</v>
      </c>
    </row>
    <row r="108" spans="1:15" ht="56.1">
      <c r="A108" s="49" t="s">
        <v>124</v>
      </c>
      <c r="B108" s="224" t="s">
        <v>72</v>
      </c>
      <c r="C108" s="224" t="s">
        <v>72</v>
      </c>
      <c r="D108" s="224" t="s">
        <v>72</v>
      </c>
      <c r="E108" s="224" t="s">
        <v>72</v>
      </c>
      <c r="F108" s="224" t="s">
        <v>72</v>
      </c>
      <c r="G108" s="224" t="s">
        <v>72</v>
      </c>
      <c r="H108" s="224" t="s">
        <v>72</v>
      </c>
      <c r="I108" s="224" t="s">
        <v>72</v>
      </c>
      <c r="J108" s="224" t="s">
        <v>72</v>
      </c>
      <c r="K108" s="224" t="s">
        <v>72</v>
      </c>
      <c r="L108" s="224" t="s">
        <v>72</v>
      </c>
      <c r="M108" s="224" t="s">
        <v>72</v>
      </c>
      <c r="N108" s="224" t="s">
        <v>72</v>
      </c>
      <c r="O108" s="227" t="s">
        <v>72</v>
      </c>
    </row>
    <row r="109" spans="1:15" ht="69.95">
      <c r="A109" s="49" t="s">
        <v>125</v>
      </c>
      <c r="B109" s="224" t="s">
        <v>72</v>
      </c>
      <c r="C109" s="224" t="s">
        <v>72</v>
      </c>
      <c r="D109" s="224" t="s">
        <v>72</v>
      </c>
      <c r="E109" s="224" t="s">
        <v>72</v>
      </c>
      <c r="F109" s="224" t="s">
        <v>72</v>
      </c>
      <c r="G109" s="224" t="s">
        <v>72</v>
      </c>
      <c r="H109" s="224" t="s">
        <v>72</v>
      </c>
      <c r="I109" s="224" t="s">
        <v>72</v>
      </c>
      <c r="J109" s="224" t="s">
        <v>72</v>
      </c>
      <c r="K109" s="224" t="s">
        <v>72</v>
      </c>
      <c r="L109" s="224">
        <f>L96/L$97</f>
        <v>0.13414141414141414</v>
      </c>
      <c r="M109" s="224" t="s">
        <v>72</v>
      </c>
      <c r="N109" s="224" t="s">
        <v>72</v>
      </c>
      <c r="O109" s="225">
        <f>O96/O$97</f>
        <v>4.1477787851314597E-2</v>
      </c>
    </row>
    <row r="110" spans="1:15" ht="15.6">
      <c r="A110" s="109" t="s">
        <v>18</v>
      </c>
      <c r="B110" s="124" t="s">
        <v>72</v>
      </c>
      <c r="C110" s="124" t="s">
        <v>72</v>
      </c>
      <c r="D110" s="124">
        <v>1</v>
      </c>
      <c r="E110" s="124" t="s">
        <v>72</v>
      </c>
      <c r="F110" s="124">
        <v>1</v>
      </c>
      <c r="G110" s="124" t="s">
        <v>72</v>
      </c>
      <c r="H110" s="124" t="s">
        <v>72</v>
      </c>
      <c r="I110" s="124" t="s">
        <v>72</v>
      </c>
      <c r="J110" s="124" t="s">
        <v>72</v>
      </c>
      <c r="K110" s="124" t="s">
        <v>72</v>
      </c>
      <c r="L110" s="124">
        <v>1</v>
      </c>
      <c r="M110" s="124" t="s">
        <v>72</v>
      </c>
      <c r="N110" s="124">
        <v>1</v>
      </c>
      <c r="O110" s="124">
        <f t="shared" ref="O110" si="23">O97/O$97</f>
        <v>1</v>
      </c>
    </row>
  </sheetData>
  <mergeCells count="10">
    <mergeCell ref="A1:B6"/>
    <mergeCell ref="C1:G6"/>
    <mergeCell ref="A73:D73"/>
    <mergeCell ref="A86:O86"/>
    <mergeCell ref="A99:O99"/>
    <mergeCell ref="A8:E8"/>
    <mergeCell ref="A21:E21"/>
    <mergeCell ref="A34:I34"/>
    <mergeCell ref="A47:I47"/>
    <mergeCell ref="A60:D60"/>
  </mergeCells>
  <pageMargins left="0.7" right="0.7" top="0.75" bottom="0.75" header="0.3" footer="0.3"/>
  <pageSetup orientation="portrait" r:id="rId1"/>
  <drawing r:id="rId2"/>
  <tableParts count="7">
    <tablePart r:id="rId3"/>
    <tablePart r:id="rId4"/>
    <tablePart r:id="rId5"/>
    <tablePart r:id="rId6"/>
    <tablePart r:id="rId7"/>
    <tablePart r:id="rId8"/>
    <tablePart r:id="rId9"/>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B0FAC48D43D084B853DC8F3C42375F0" ma:contentTypeVersion="19" ma:contentTypeDescription="Create a new document." ma:contentTypeScope="" ma:versionID="8dfc8372642b708670f2f76004fee843">
  <xsd:schema xmlns:xsd="http://www.w3.org/2001/XMLSchema" xmlns:xs="http://www.w3.org/2001/XMLSchema" xmlns:p="http://schemas.microsoft.com/office/2006/metadata/properties" xmlns:ns2="cdc67ab9-5d86-4ae1-9e38-cf19cda27fbd" xmlns:ns3="3b3188d5-88b4-48a3-ad42-774970703158" xmlns:ns4="f69ac7c7-1a2e-46bd-a988-685139f8f258" targetNamespace="http://schemas.microsoft.com/office/2006/metadata/properties" ma:root="true" ma:fieldsID="19c79a1edb08d7fe6c7289c87a1a9e97" ns2:_="" ns3:_="" ns4:_="">
    <xsd:import namespace="cdc67ab9-5d86-4ae1-9e38-cf19cda27fbd"/>
    <xsd:import namespace="3b3188d5-88b4-48a3-ad42-774970703158"/>
    <xsd:import namespace="f69ac7c7-1a2e-46bd-a988-685139f8f258"/>
    <xsd:element name="properties">
      <xsd:complexType>
        <xsd:sequence>
          <xsd:element name="documentManagement">
            <xsd:complexType>
              <xsd:all>
                <xsd:element ref="ns2:_dlc_DocId" minOccurs="0"/>
                <xsd:element ref="ns2:_dlc_DocIdUrl" minOccurs="0"/>
                <xsd:element ref="ns2:_dlc_DocIdPersistId" minOccurs="0"/>
                <xsd:element ref="ns2:SharedWithUsers" minOccurs="0"/>
                <xsd:element ref="ns2:SharedWithDetails" minOccurs="0"/>
                <xsd:element ref="ns3:MediaServiceMetadata" minOccurs="0"/>
                <xsd:element ref="ns3:MediaServiceFastMetadata" minOccurs="0"/>
                <xsd:element ref="ns3:MediaServiceDateTaken" minOccurs="0"/>
                <xsd:element ref="ns3:MediaLengthInSeconds" minOccurs="0"/>
                <xsd:element ref="ns3:MediaServiceAutoTags" minOccurs="0"/>
                <xsd:element ref="ns3:MediaServiceGenerationTime" minOccurs="0"/>
                <xsd:element ref="ns3:MediaServiceEventHashCode" minOccurs="0"/>
                <xsd:element ref="ns3:MediaServiceAutoKeyPoints" minOccurs="0"/>
                <xsd:element ref="ns3:MediaServiceKeyPoints" minOccurs="0"/>
                <xsd:element ref="ns3:MediaServiceOCR" minOccurs="0"/>
                <xsd:element ref="ns3:MediaServiceLocation" minOccurs="0"/>
                <xsd:element ref="ns3:lcf76f155ced4ddcb4097134ff3c332f" minOccurs="0"/>
                <xsd:element ref="ns4:TaxCatchAll" minOccurs="0"/>
                <xsd:element ref="ns3:ITPSPType"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dc67ab9-5d86-4ae1-9e38-cf19cda27fbd"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b3188d5-88b4-48a3-ad42-774970703158" elementFormDefault="qualified">
    <xsd:import namespace="http://schemas.microsoft.com/office/2006/documentManagement/types"/>
    <xsd:import namespace="http://schemas.microsoft.com/office/infopath/2007/PartnerControls"/>
    <xsd:element name="MediaServiceMetadata" ma:index="13" nillable="true" ma:displayName="MediaServiceMetadata" ma:hidden="true" ma:internalName="MediaServiceMetadata" ma:readOnly="true">
      <xsd:simpleType>
        <xsd:restriction base="dms:Note"/>
      </xsd:simpleType>
    </xsd:element>
    <xsd:element name="MediaServiceFastMetadata" ma:index="14" nillable="true" ma:displayName="MediaServiceFastMetadata" ma:hidden="true" ma:internalName="MediaServiceFastMetadata" ma:readOnly="true">
      <xsd:simpleType>
        <xsd:restriction base="dms:Note"/>
      </xsd:simpleType>
    </xsd:element>
    <xsd:element name="MediaServiceDateTaken" ma:index="15" nillable="true" ma:displayName="MediaServiceDateTaken" ma:hidden="true" ma:internalName="MediaServiceDateTaken" ma:readOnly="true">
      <xsd:simpleType>
        <xsd:restriction base="dms:Text"/>
      </xsd:simpleType>
    </xsd:element>
    <xsd:element name="MediaLengthInSeconds" ma:index="16" nillable="true" ma:displayName="Length (seconds)" ma:internalName="MediaLengthInSeconds" ma:readOnly="true">
      <xsd:simpleType>
        <xsd:restriction base="dms:Unknown"/>
      </xsd:simpleType>
    </xsd:element>
    <xsd:element name="MediaServiceAutoTags" ma:index="17" nillable="true" ma:displayName="Tags" ma:internalName="MediaServiceAutoTags"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MediaServiceOCR" ma:index="22" nillable="true" ma:displayName="Extracted Text" ma:internalName="MediaServiceOCR" ma:readOnly="true">
      <xsd:simpleType>
        <xsd:restriction base="dms:Note">
          <xsd:maxLength value="255"/>
        </xsd:restriction>
      </xsd:simpleType>
    </xsd:element>
    <xsd:element name="MediaServiceLocation" ma:index="23" nillable="true" ma:displayName="Location" ma:internalName="MediaServiceLocation" ma:readOnly="true">
      <xsd:simpleType>
        <xsd:restriction base="dms:Text"/>
      </xsd:simpleType>
    </xsd:element>
    <xsd:element name="lcf76f155ced4ddcb4097134ff3c332f" ma:index="25" nillable="true" ma:taxonomy="true" ma:internalName="lcf76f155ced4ddcb4097134ff3c332f" ma:taxonomyFieldName="MediaServiceImageTags" ma:displayName="Image Tags" ma:readOnly="false" ma:fieldId="{5cf76f15-5ced-4ddc-b409-7134ff3c332f}" ma:taxonomyMulti="true" ma:sspId="5db50a19-44cd-47bf-aae0-69db42930db7" ma:termSetId="09814cd3-568e-fe90-9814-8d621ff8fb84" ma:anchorId="fba54fb3-c3e1-fe81-a776-ca4b69148c4d" ma:open="true" ma:isKeyword="false">
      <xsd:complexType>
        <xsd:sequence>
          <xsd:element ref="pc:Terms" minOccurs="0" maxOccurs="1"/>
        </xsd:sequence>
      </xsd:complexType>
    </xsd:element>
    <xsd:element name="ITPSPType" ma:index="27" nillable="true" ma:displayName="IT PSP Type" ma:description="IT PSP Type" ma:format="Dropdown" ma:indexed="true" ma:internalName="ITPSPType">
      <xsd:simpleType>
        <xsd:restriction base="dms:Choice">
          <xsd:enumeration value="Policy"/>
          <xsd:enumeration value="Procedure"/>
          <xsd:enumeration value="Standard"/>
          <xsd:enumeration value="Plan"/>
          <xsd:enumeration value="Summary"/>
          <xsd:enumeration value="Reference"/>
        </xsd:restriction>
      </xsd:simpleType>
    </xsd:element>
    <xsd:element name="MediaServiceObjectDetectorVersions" ma:index="28"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69ac7c7-1a2e-46bd-a988-685139f8f258" elementFormDefault="qualified">
    <xsd:import namespace="http://schemas.microsoft.com/office/2006/documentManagement/types"/>
    <xsd:import namespace="http://schemas.microsoft.com/office/infopath/2007/PartnerControls"/>
    <xsd:element name="TaxCatchAll" ma:index="26" nillable="true" ma:displayName="Taxonomy Catch All Column" ma:description="" ma:hidden="true" ma:list="{fe555931-021a-400d-80a5-00bcf0d19699}" ma:internalName="TaxCatchAll" ma:showField="CatchAllData" ma:web="cdc67ab9-5d86-4ae1-9e38-cf19cda27fb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f69ac7c7-1a2e-46bd-a988-685139f8f258" xsi:nil="true"/>
    <lcf76f155ced4ddcb4097134ff3c332f xmlns="3b3188d5-88b4-48a3-ad42-774970703158">
      <Terms xmlns="http://schemas.microsoft.com/office/infopath/2007/PartnerControls"/>
    </lcf76f155ced4ddcb4097134ff3c332f>
    <ITPSPType xmlns="3b3188d5-88b4-48a3-ad42-774970703158" xsi:nil="true"/>
  </documentManagement>
</p:properti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8724C783-37C3-4018-98A9-285FC8C5E768}"/>
</file>

<file path=customXml/itemProps2.xml><?xml version="1.0" encoding="utf-8"?>
<ds:datastoreItem xmlns:ds="http://schemas.openxmlformats.org/officeDocument/2006/customXml" ds:itemID="{116D50B9-742C-45A8-BB7B-54A5EAFB47E4}"/>
</file>

<file path=customXml/itemProps3.xml><?xml version="1.0" encoding="utf-8"?>
<ds:datastoreItem xmlns:ds="http://schemas.openxmlformats.org/officeDocument/2006/customXml" ds:itemID="{E9532E06-47AD-4E4C-9C25-BECDB41CAF36}"/>
</file>

<file path=customXml/itemProps4.xml><?xml version="1.0" encoding="utf-8"?>
<ds:datastoreItem xmlns:ds="http://schemas.openxmlformats.org/officeDocument/2006/customXml" ds:itemID="{A9DDDC58-B6A0-4FA1-9E46-280D828D9B73}"/>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2022-07-25T21:03:06Z</dcterms:created>
  <dcterms:modified xsi:type="dcterms:W3CDTF">2024-03-18T22:59:04Z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0x0101001B0FAC48D43D084B853DC8F3C42375F0</vt:lpwstr>
  </property>
  <property fmtid="{D5CDD505-2E9C-101B-9397-08002B2CF9AE}" pid="3" name="_dlc_DocIdItemGuid">
    <vt:lpwstr>10b007af-861f-47a8-b80c-544e4f24b959</vt:lpwstr>
  </property>
  <property fmtid="{D5CDD505-2E9C-101B-9397-08002B2CF9AE}" pid="4" name="MediaServiceImageTags">
    <vt:lpwstr/>
  </property>
</Properties>
</file>