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decloud.sharepoint.com/sites/ADELibrary/Documents/ESS/Operations/Data Management/Website Info and Resources/Data/"/>
    </mc:Choice>
  </mc:AlternateContent>
  <xr:revisionPtr revIDLastSave="178" documentId="8_{05F597FD-44F6-4A14-87DD-46F989E358FB}" xr6:coauthVersionLast="47" xr6:coauthVersionMax="47" xr10:uidLastSave="{BADCFA52-5F25-47FC-A5A9-4A0B8B82ADE5}"/>
  <bookViews>
    <workbookView xWindow="-28920" yWindow="-105" windowWidth="29040" windowHeight="15840" xr2:uid="{AEF2FC5C-BCB0-4EED-A315-F7A66F448574}"/>
  </bookViews>
  <sheets>
    <sheet name="Redaction Requirement" sheetId="16" r:id="rId1"/>
    <sheet name="5-21 Child Count Subtotals" sheetId="1" r:id="rId2"/>
    <sheet name="5-21 Data by Disability" sheetId="7" r:id="rId3"/>
    <sheet name="5-21 Data by Environment" sheetId="8" r:id="rId4"/>
    <sheet name="3-5 Oct1 Child Count Subtotals" sheetId="13" r:id="rId5"/>
    <sheet name="3-5 Disability by Data" sheetId="14" r:id="rId6"/>
    <sheet name="3-5 Data by Environment" sheetId="15" r:id="rId7"/>
  </sheets>
  <externalReferences>
    <externalReference r:id="rId8"/>
  </externalReferences>
  <definedNames>
    <definedName name="_xlnm._FilterDatabase" localSheetId="1" hidden="1">'5-21 Child Count Subtotals'!$A$77:$C$77</definedName>
    <definedName name="_xlnm._FilterDatabase" localSheetId="2" hidden="1">'5-21 Data by Disability'!$A$129:$A$143</definedName>
    <definedName name="CurrentListing_C002">[1]FS002!$AE$14:$AE$2733</definedName>
    <definedName name="CurrentListing_C089">[1]FS089!$V$14:$V$1256</definedName>
    <definedName name="Ttl_C002">[1]FS002!$X$14:$X$2733</definedName>
    <definedName name="Ttl_C089">[1]FS089!$T$14:$T$1256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8" l="1"/>
  <c r="B125" i="8"/>
  <c r="B126" i="8"/>
  <c r="B128" i="8"/>
  <c r="C123" i="8"/>
  <c r="D123" i="8"/>
  <c r="E123" i="8"/>
  <c r="F123" i="8"/>
  <c r="G123" i="8"/>
  <c r="H123" i="8"/>
  <c r="I123" i="8"/>
  <c r="J123" i="8"/>
  <c r="K123" i="8"/>
  <c r="L123" i="8"/>
  <c r="M123" i="8"/>
  <c r="N123" i="8"/>
  <c r="D124" i="8"/>
  <c r="E124" i="8"/>
  <c r="F124" i="8"/>
  <c r="G124" i="8"/>
  <c r="H124" i="8"/>
  <c r="I124" i="8"/>
  <c r="J124" i="8"/>
  <c r="K124" i="8"/>
  <c r="L124" i="8"/>
  <c r="C125" i="8"/>
  <c r="D125" i="8"/>
  <c r="E125" i="8"/>
  <c r="G125" i="8"/>
  <c r="H125" i="8"/>
  <c r="I125" i="8"/>
  <c r="J125" i="8"/>
  <c r="K125" i="8"/>
  <c r="M125" i="8"/>
  <c r="C126" i="8"/>
  <c r="D126" i="8"/>
  <c r="E126" i="8"/>
  <c r="G126" i="8"/>
  <c r="H126" i="8"/>
  <c r="J126" i="8"/>
  <c r="K126" i="8"/>
  <c r="E127" i="8"/>
  <c r="J127" i="8"/>
  <c r="K127" i="8"/>
  <c r="G128" i="8"/>
  <c r="J128" i="8"/>
  <c r="K128" i="8"/>
  <c r="E129" i="8"/>
  <c r="J129" i="8"/>
  <c r="K129" i="8"/>
  <c r="J130" i="8"/>
  <c r="K130" i="8"/>
  <c r="L130" i="8"/>
  <c r="R27" i="8"/>
  <c r="C22" i="8"/>
  <c r="D22" i="8"/>
  <c r="E22" i="8"/>
  <c r="F22" i="8"/>
  <c r="G22" i="8"/>
  <c r="H22" i="8"/>
  <c r="I22" i="8"/>
  <c r="J22" i="8"/>
  <c r="K22" i="8"/>
  <c r="L22" i="8"/>
  <c r="M22" i="8"/>
  <c r="N22" i="8"/>
  <c r="O22" i="8"/>
  <c r="P22" i="8"/>
  <c r="Q22" i="8"/>
  <c r="R22" i="8"/>
  <c r="C23" i="8"/>
  <c r="D23" i="8"/>
  <c r="E23" i="8"/>
  <c r="F23" i="8"/>
  <c r="G23" i="8"/>
  <c r="H23" i="8"/>
  <c r="I23" i="8"/>
  <c r="J23" i="8"/>
  <c r="K23" i="8"/>
  <c r="L23" i="8"/>
  <c r="M23" i="8"/>
  <c r="N23" i="8"/>
  <c r="O23" i="8"/>
  <c r="P23" i="8"/>
  <c r="Q23" i="8"/>
  <c r="R23" i="8"/>
  <c r="C24" i="8"/>
  <c r="D24" i="8"/>
  <c r="E24" i="8"/>
  <c r="F24" i="8"/>
  <c r="G24" i="8"/>
  <c r="H24" i="8"/>
  <c r="I24" i="8"/>
  <c r="J24" i="8"/>
  <c r="K24" i="8"/>
  <c r="L24" i="8"/>
  <c r="M24" i="8"/>
  <c r="N24" i="8"/>
  <c r="O24" i="8"/>
  <c r="P24" i="8"/>
  <c r="Q24" i="8"/>
  <c r="R24" i="8"/>
  <c r="C25" i="8"/>
  <c r="D25" i="8"/>
  <c r="E25" i="8"/>
  <c r="F25" i="8"/>
  <c r="G25" i="8"/>
  <c r="H25" i="8"/>
  <c r="I25" i="8"/>
  <c r="J25" i="8"/>
  <c r="K25" i="8"/>
  <c r="L25" i="8"/>
  <c r="M25" i="8"/>
  <c r="N25" i="8"/>
  <c r="O25" i="8"/>
  <c r="P25" i="8"/>
  <c r="Q25" i="8"/>
  <c r="K26" i="8"/>
  <c r="I27" i="8"/>
  <c r="J27" i="8"/>
  <c r="K27" i="8"/>
  <c r="L27" i="8"/>
  <c r="M27" i="8"/>
  <c r="N27" i="8"/>
  <c r="O27" i="8"/>
  <c r="K28" i="8"/>
  <c r="L28" i="8"/>
  <c r="M28" i="8"/>
  <c r="N28" i="8"/>
  <c r="R28" i="8"/>
  <c r="C29" i="8"/>
  <c r="D29" i="8"/>
  <c r="E29" i="8"/>
  <c r="F29" i="8"/>
  <c r="G29" i="8"/>
  <c r="H29" i="8"/>
  <c r="J29" i="8"/>
  <c r="K29" i="8"/>
  <c r="B23" i="8"/>
  <c r="B24" i="8"/>
  <c r="B25" i="8"/>
  <c r="B29" i="14" l="1"/>
  <c r="C29" i="14"/>
  <c r="D29" i="14"/>
  <c r="C31" i="14"/>
  <c r="B37" i="14"/>
  <c r="C37" i="14"/>
  <c r="D37" i="14"/>
  <c r="C39" i="14"/>
  <c r="B150" i="7" l="1"/>
  <c r="C150" i="7"/>
  <c r="B151" i="7"/>
  <c r="C151" i="7"/>
  <c r="B152" i="7"/>
  <c r="C152" i="7"/>
  <c r="B153" i="7"/>
  <c r="C153" i="7"/>
  <c r="B154" i="7"/>
  <c r="C154" i="7"/>
  <c r="B155" i="7"/>
  <c r="C155" i="7"/>
  <c r="B156" i="7"/>
  <c r="C156" i="7"/>
  <c r="B157" i="7"/>
  <c r="C157" i="7"/>
  <c r="B158" i="7"/>
  <c r="C158" i="7"/>
  <c r="B160" i="7"/>
  <c r="C160" i="7"/>
  <c r="E81" i="7"/>
  <c r="G81" i="7"/>
  <c r="B82" i="7"/>
  <c r="C82" i="7"/>
  <c r="D82" i="7"/>
  <c r="E82" i="7"/>
  <c r="F82" i="7"/>
  <c r="G82" i="7"/>
  <c r="H82" i="7"/>
  <c r="B83" i="7"/>
  <c r="C83" i="7"/>
  <c r="D83" i="7"/>
  <c r="E83" i="7"/>
  <c r="F83" i="7"/>
  <c r="G83" i="7"/>
  <c r="H83" i="7"/>
  <c r="B84" i="7"/>
  <c r="C84" i="7"/>
  <c r="D84" i="7"/>
  <c r="E84" i="7"/>
  <c r="G84" i="7"/>
  <c r="H84" i="7"/>
  <c r="B85" i="7"/>
  <c r="C85" i="7"/>
  <c r="D85" i="7"/>
  <c r="E85" i="7"/>
  <c r="F85" i="7"/>
  <c r="G85" i="7"/>
  <c r="H85" i="7"/>
  <c r="B86" i="7"/>
  <c r="C86" i="7"/>
  <c r="D86" i="7"/>
  <c r="E86" i="7"/>
  <c r="G86" i="7"/>
  <c r="H86" i="7"/>
  <c r="B87" i="7"/>
  <c r="C87" i="7"/>
  <c r="D87" i="7"/>
  <c r="E87" i="7"/>
  <c r="G87" i="7"/>
  <c r="H87" i="7"/>
  <c r="B88" i="7"/>
  <c r="C88" i="7"/>
  <c r="D88" i="7"/>
  <c r="E88" i="7"/>
  <c r="F88" i="7"/>
  <c r="G88" i="7"/>
  <c r="H88" i="7"/>
  <c r="B89" i="7"/>
  <c r="C89" i="7"/>
  <c r="D89" i="7"/>
  <c r="E89" i="7"/>
  <c r="F89" i="7"/>
  <c r="G89" i="7"/>
  <c r="H89" i="7"/>
  <c r="B90" i="7"/>
  <c r="C90" i="7"/>
  <c r="D90" i="7"/>
  <c r="E90" i="7"/>
  <c r="F90" i="7"/>
  <c r="G90" i="7"/>
  <c r="H90" i="7"/>
  <c r="E91" i="7"/>
  <c r="G91" i="7"/>
  <c r="B92" i="7"/>
  <c r="D92" i="7"/>
  <c r="E92" i="7"/>
  <c r="G92" i="7"/>
  <c r="H92" i="7"/>
  <c r="D101" i="15"/>
  <c r="F101" i="15"/>
  <c r="L101" i="15"/>
  <c r="N101" i="15"/>
  <c r="D102" i="15"/>
  <c r="D103" i="15"/>
  <c r="L104" i="15"/>
  <c r="D105" i="15"/>
  <c r="F105" i="15"/>
  <c r="L105" i="15"/>
  <c r="D106" i="15"/>
  <c r="D108" i="15"/>
  <c r="L108" i="15"/>
  <c r="L109" i="15"/>
  <c r="B76" i="15"/>
  <c r="C76" i="15"/>
  <c r="B77" i="15"/>
  <c r="C77" i="15"/>
  <c r="B78" i="15"/>
  <c r="C78" i="15"/>
  <c r="B79" i="15"/>
  <c r="C79" i="15"/>
  <c r="B80" i="15"/>
  <c r="C80" i="15"/>
  <c r="B82" i="15"/>
  <c r="B83" i="15"/>
  <c r="C83" i="15"/>
  <c r="C75" i="15"/>
  <c r="D49" i="15"/>
  <c r="E49" i="15"/>
  <c r="G49" i="15"/>
  <c r="H49" i="15"/>
  <c r="E50" i="15"/>
  <c r="G50" i="15"/>
  <c r="H50" i="15"/>
  <c r="E51" i="15"/>
  <c r="G51" i="15"/>
  <c r="H51" i="15"/>
  <c r="E52" i="15"/>
  <c r="H52" i="15"/>
  <c r="C53" i="15"/>
  <c r="D53" i="15"/>
  <c r="E53" i="15"/>
  <c r="F53" i="15"/>
  <c r="G53" i="15"/>
  <c r="H53" i="15"/>
  <c r="H54" i="15"/>
  <c r="E56" i="15"/>
  <c r="E57" i="15"/>
  <c r="G57" i="15"/>
  <c r="H57" i="15"/>
  <c r="B50" i="15"/>
  <c r="B51" i="15"/>
  <c r="B53" i="15"/>
  <c r="C24" i="15"/>
  <c r="D24" i="15"/>
  <c r="C25" i="15"/>
  <c r="D25" i="15"/>
  <c r="C26" i="15"/>
  <c r="C27" i="15"/>
  <c r="D27" i="15"/>
  <c r="C28" i="15"/>
  <c r="C31" i="15"/>
  <c r="D31" i="15"/>
  <c r="B24" i="15"/>
  <c r="B25" i="15"/>
  <c r="B27" i="15"/>
  <c r="B31" i="15"/>
  <c r="D63" i="14"/>
  <c r="E63" i="14"/>
  <c r="G63" i="14"/>
  <c r="H63" i="14"/>
  <c r="E65" i="14"/>
  <c r="G65" i="14"/>
  <c r="D71" i="14"/>
  <c r="E71" i="14"/>
  <c r="G71" i="14"/>
  <c r="H71" i="14"/>
  <c r="G73" i="14"/>
  <c r="B63" i="14"/>
  <c r="B71" i="14"/>
  <c r="F100" i="8" l="1"/>
  <c r="F101" i="8"/>
  <c r="E101" i="8"/>
  <c r="E102" i="8"/>
  <c r="F88" i="8"/>
  <c r="E89" i="8"/>
  <c r="H76" i="8"/>
  <c r="E77" i="8"/>
  <c r="E82" i="8"/>
  <c r="D75" i="8"/>
  <c r="E75" i="8"/>
  <c r="H75" i="8"/>
  <c r="B75" i="8"/>
  <c r="C30" i="8"/>
  <c r="G30" i="8"/>
  <c r="H30" i="8"/>
  <c r="B22" i="8"/>
  <c r="B118" i="7"/>
  <c r="C24" i="7"/>
  <c r="F26" i="7"/>
  <c r="G27" i="7"/>
  <c r="H27" i="7"/>
  <c r="J25" i="7"/>
  <c r="K22" i="7"/>
  <c r="L25" i="7"/>
  <c r="M25" i="7"/>
  <c r="N25" i="7"/>
  <c r="O22" i="7"/>
  <c r="P22" i="7"/>
  <c r="B25" i="7"/>
  <c r="R28" i="7"/>
  <c r="D22" i="7"/>
  <c r="E22" i="7"/>
  <c r="F22" i="7"/>
  <c r="I22" i="7"/>
  <c r="M22" i="7"/>
  <c r="D23" i="7"/>
  <c r="F23" i="7"/>
  <c r="K23" i="7"/>
  <c r="L23" i="7"/>
  <c r="D24" i="7"/>
  <c r="E24" i="7"/>
  <c r="D25" i="7"/>
  <c r="E25" i="7"/>
  <c r="G25" i="7"/>
  <c r="I25" i="7"/>
  <c r="O25" i="7"/>
  <c r="D26" i="7"/>
  <c r="E26" i="7"/>
  <c r="I26" i="7"/>
  <c r="L26" i="7"/>
  <c r="M26" i="7"/>
  <c r="O26" i="7"/>
  <c r="C27" i="7"/>
  <c r="D27" i="7"/>
  <c r="E27" i="7"/>
  <c r="F27" i="7"/>
  <c r="I27" i="7"/>
  <c r="L27" i="7"/>
  <c r="M27" i="7"/>
  <c r="D28" i="7"/>
  <c r="E28" i="7"/>
  <c r="G28" i="7"/>
  <c r="I28" i="7"/>
  <c r="K28" i="7"/>
  <c r="L28" i="7"/>
  <c r="M28" i="7"/>
  <c r="D29" i="7"/>
  <c r="E29" i="7"/>
  <c r="G29" i="7"/>
  <c r="I29" i="7"/>
  <c r="K29" i="7"/>
  <c r="L29" i="7"/>
  <c r="M29" i="7"/>
  <c r="O29" i="7"/>
  <c r="C30" i="7"/>
  <c r="D30" i="7"/>
  <c r="E30" i="7"/>
  <c r="F30" i="7"/>
  <c r="I30" i="7"/>
  <c r="K30" i="7"/>
  <c r="L30" i="7"/>
  <c r="M30" i="7"/>
  <c r="O30" i="7"/>
  <c r="C31" i="7"/>
  <c r="D31" i="7"/>
  <c r="E31" i="7"/>
  <c r="F31" i="7"/>
  <c r="G31" i="7"/>
  <c r="I31" i="7"/>
  <c r="K31" i="7"/>
  <c r="L31" i="7"/>
  <c r="M31" i="7"/>
  <c r="O31" i="7"/>
  <c r="D32" i="7"/>
  <c r="E32" i="7"/>
  <c r="G32" i="7"/>
  <c r="I32" i="7"/>
  <c r="K32" i="7"/>
  <c r="L32" i="7"/>
  <c r="M32" i="7"/>
  <c r="O32" i="7"/>
  <c r="D33" i="7"/>
  <c r="E33" i="7"/>
  <c r="G33" i="7"/>
  <c r="I33" i="7"/>
  <c r="K33" i="7"/>
  <c r="L33" i="7"/>
  <c r="M33" i="7"/>
  <c r="O33" i="7"/>
  <c r="D34" i="7"/>
  <c r="F34" i="7"/>
  <c r="G34" i="7"/>
  <c r="I34" i="7"/>
  <c r="K34" i="7"/>
  <c r="L34" i="7"/>
  <c r="M34" i="7"/>
  <c r="N34" i="7"/>
  <c r="O34" i="7"/>
  <c r="B80" i="1"/>
  <c r="C79" i="1" s="1"/>
  <c r="C58" i="1"/>
  <c r="C59" i="1"/>
  <c r="C60" i="1"/>
  <c r="C61" i="1"/>
  <c r="C62" i="1"/>
  <c r="C63" i="1"/>
  <c r="C64" i="1"/>
  <c r="C65" i="1"/>
  <c r="C66" i="1"/>
  <c r="C67" i="1"/>
  <c r="C68" i="1"/>
  <c r="C69" i="1"/>
  <c r="C70" i="1"/>
  <c r="C71" i="1"/>
  <c r="C72" i="1"/>
  <c r="C73" i="1"/>
  <c r="C57" i="1"/>
  <c r="B74" i="1"/>
  <c r="C46" i="1"/>
  <c r="C47" i="1"/>
  <c r="C48" i="1"/>
  <c r="C49" i="1"/>
  <c r="C50" i="1"/>
  <c r="C51" i="1"/>
  <c r="C52" i="1"/>
  <c r="C45" i="1"/>
  <c r="B53" i="1"/>
  <c r="B41" i="1"/>
  <c r="C40" i="1" s="1"/>
  <c r="C29" i="1"/>
  <c r="C30" i="1"/>
  <c r="C31" i="1"/>
  <c r="C32" i="1"/>
  <c r="C33" i="1"/>
  <c r="C34" i="1"/>
  <c r="C28" i="1"/>
  <c r="B35" i="1"/>
  <c r="B24" i="1"/>
  <c r="C12" i="1" s="1"/>
  <c r="B75" i="15"/>
  <c r="B49" i="15"/>
  <c r="C23" i="15"/>
  <c r="D23" i="15"/>
  <c r="B23" i="15"/>
  <c r="B123" i="8"/>
  <c r="E99" i="8"/>
  <c r="F90" i="8"/>
  <c r="E91" i="8"/>
  <c r="C148" i="7"/>
  <c r="B148" i="7"/>
  <c r="C114" i="7"/>
  <c r="B115" i="7"/>
  <c r="B116" i="7"/>
  <c r="B117" i="7"/>
  <c r="B119" i="7"/>
  <c r="B120" i="7"/>
  <c r="B121" i="7"/>
  <c r="B123" i="7"/>
  <c r="B124" i="7"/>
  <c r="B125" i="7"/>
  <c r="B114" i="7"/>
  <c r="C80" i="7"/>
  <c r="D80" i="7"/>
  <c r="E80" i="7"/>
  <c r="G80" i="7"/>
  <c r="H80" i="7"/>
  <c r="P30" i="8" l="1"/>
  <c r="O130" i="8"/>
  <c r="D78" i="8"/>
  <c r="L30" i="8"/>
  <c r="C32" i="7"/>
  <c r="C29" i="7"/>
  <c r="C28" i="7"/>
  <c r="C34" i="7"/>
  <c r="E34" i="7"/>
  <c r="G30" i="7"/>
  <c r="J26" i="7"/>
  <c r="J22" i="7"/>
  <c r="N22" i="7"/>
  <c r="N30" i="7"/>
  <c r="Q22" i="7"/>
  <c r="O28" i="7"/>
  <c r="K27" i="7"/>
  <c r="G26" i="7"/>
  <c r="L22" i="7"/>
  <c r="O27" i="7"/>
  <c r="K26" i="7"/>
  <c r="Q28" i="7"/>
  <c r="C26" i="7"/>
  <c r="Q30" i="7"/>
  <c r="Q27" i="7"/>
  <c r="Q25" i="7"/>
  <c r="B22" i="7"/>
  <c r="C22" i="7"/>
  <c r="Q31" i="7"/>
  <c r="K25" i="7"/>
  <c r="G22" i="7"/>
  <c r="R22" i="7"/>
  <c r="R30" i="7"/>
  <c r="P27" i="7"/>
  <c r="P31" i="7"/>
  <c r="P30" i="7"/>
  <c r="P28" i="7"/>
  <c r="P25" i="7"/>
  <c r="N31" i="7"/>
  <c r="N27" i="7"/>
  <c r="N26" i="7"/>
  <c r="J34" i="7"/>
  <c r="J31" i="7"/>
  <c r="J30" i="7"/>
  <c r="J27" i="7"/>
  <c r="H31" i="7"/>
  <c r="H29" i="7"/>
  <c r="H28" i="7"/>
  <c r="H26" i="7"/>
  <c r="H25" i="7"/>
  <c r="H22" i="7"/>
  <c r="H34" i="7"/>
  <c r="H30" i="7"/>
  <c r="H33" i="7"/>
  <c r="H32" i="7"/>
  <c r="C25" i="7"/>
  <c r="B32" i="7"/>
  <c r="B28" i="7"/>
  <c r="B24" i="7"/>
  <c r="B78" i="8"/>
  <c r="E100" i="8"/>
  <c r="O30" i="8"/>
  <c r="F91" i="8"/>
  <c r="H82" i="8"/>
  <c r="H80" i="8"/>
  <c r="H78" i="8"/>
  <c r="D76" i="8"/>
  <c r="E90" i="8"/>
  <c r="E94" i="8"/>
  <c r="E92" i="8"/>
  <c r="E88" i="8"/>
  <c r="E93" i="8"/>
  <c r="E87" i="8"/>
  <c r="B30" i="8"/>
  <c r="K30" i="8"/>
  <c r="G76" i="8"/>
  <c r="G77" i="8"/>
  <c r="G78" i="8"/>
  <c r="G75" i="8"/>
  <c r="C76" i="8"/>
  <c r="C75" i="8"/>
  <c r="C77" i="8"/>
  <c r="F76" i="8"/>
  <c r="B77" i="8"/>
  <c r="B82" i="8"/>
  <c r="B76" i="8"/>
  <c r="E81" i="8"/>
  <c r="E80" i="8"/>
  <c r="F75" i="8"/>
  <c r="B80" i="8"/>
  <c r="E79" i="8"/>
  <c r="E78" i="8"/>
  <c r="F77" i="8"/>
  <c r="E76" i="8"/>
  <c r="F102" i="8"/>
  <c r="F99" i="8"/>
  <c r="F94" i="8"/>
  <c r="H81" i="8"/>
  <c r="D81" i="8"/>
  <c r="H79" i="8"/>
  <c r="D79" i="8"/>
  <c r="H77" i="8"/>
  <c r="D77" i="8"/>
  <c r="F93" i="8"/>
  <c r="F89" i="8"/>
  <c r="F87" i="8"/>
  <c r="F92" i="8"/>
  <c r="D30" i="8"/>
  <c r="I30" i="8"/>
  <c r="M30" i="8"/>
  <c r="Q30" i="8"/>
  <c r="E30" i="8"/>
  <c r="S22" i="8"/>
  <c r="R30" i="8"/>
  <c r="N30" i="8"/>
  <c r="J30" i="8"/>
  <c r="F30" i="8"/>
  <c r="C116" i="7"/>
  <c r="C118" i="7"/>
  <c r="C120" i="7"/>
  <c r="C122" i="7"/>
  <c r="C124" i="7"/>
  <c r="C126" i="7"/>
  <c r="C115" i="7"/>
  <c r="C117" i="7"/>
  <c r="C119" i="7"/>
  <c r="C121" i="7"/>
  <c r="C123" i="7"/>
  <c r="C125" i="7"/>
  <c r="B126" i="7"/>
  <c r="B122" i="7"/>
  <c r="F80" i="7"/>
  <c r="B80" i="7"/>
  <c r="N32" i="7"/>
  <c r="J32" i="7"/>
  <c r="F32" i="7"/>
  <c r="N28" i="7"/>
  <c r="J28" i="7"/>
  <c r="F28" i="7"/>
  <c r="F24" i="7"/>
  <c r="N33" i="7"/>
  <c r="J33" i="7"/>
  <c r="F33" i="7"/>
  <c r="N29" i="7"/>
  <c r="J29" i="7"/>
  <c r="F29" i="7"/>
  <c r="F25" i="7"/>
  <c r="R31" i="7"/>
  <c r="R27" i="7"/>
  <c r="R25" i="7"/>
  <c r="B31" i="7"/>
  <c r="B27" i="7"/>
  <c r="B34" i="7"/>
  <c r="B30" i="7"/>
  <c r="B26" i="7"/>
  <c r="B29" i="7"/>
  <c r="C78" i="1"/>
  <c r="C39" i="1"/>
  <c r="C14" i="1"/>
  <c r="C23" i="1"/>
  <c r="C18" i="1"/>
  <c r="C13" i="1"/>
  <c r="C19" i="1"/>
  <c r="C22" i="1"/>
  <c r="C17" i="1"/>
  <c r="C11" i="1"/>
  <c r="C21" i="1"/>
  <c r="C15" i="1"/>
  <c r="C20" i="1"/>
  <c r="C16" i="1"/>
  <c r="O125" i="8" l="1"/>
  <c r="O129" i="8"/>
  <c r="O126" i="8"/>
  <c r="O124" i="8"/>
  <c r="O123" i="8"/>
  <c r="O127" i="8"/>
  <c r="O128" i="8"/>
  <c r="S28" i="8"/>
  <c r="S30" i="8"/>
  <c r="S25" i="8"/>
  <c r="S23" i="8"/>
  <c r="S27" i="8"/>
  <c r="S24" i="8"/>
  <c r="S29" i="8"/>
</calcChain>
</file>

<file path=xl/sharedStrings.xml><?xml version="1.0" encoding="utf-8"?>
<sst xmlns="http://schemas.openxmlformats.org/spreadsheetml/2006/main" count="1720" uniqueCount="144">
  <si>
    <t>October 1 Child Count Subtotals Aged 5 (In Kindergarten) to 21
School Year 2019-2020</t>
  </si>
  <si>
    <t xml:space="preserve"> Children with Disabilities by Disability Category</t>
  </si>
  <si>
    <t xml:space="preserve">Disability Category </t>
  </si>
  <si>
    <t>Student
Count</t>
  </si>
  <si>
    <t>Percentage</t>
  </si>
  <si>
    <t>Autism</t>
  </si>
  <si>
    <t>Deaf-Blindness</t>
  </si>
  <si>
    <t>Developmental Delay</t>
  </si>
  <si>
    <t>Emotional Disturbance</t>
  </si>
  <si>
    <t>Hearing Impairment</t>
  </si>
  <si>
    <t>Intellectual Disability</t>
  </si>
  <si>
    <t>Multiple Disabilities</t>
  </si>
  <si>
    <t>Orthopedic Impairment</t>
  </si>
  <si>
    <t xml:space="preserve">Other Health Impairment </t>
  </si>
  <si>
    <t>Specific Learning Disability</t>
  </si>
  <si>
    <t>Speech or Language Impairment</t>
  </si>
  <si>
    <t>Traumatic Brain Injury</t>
  </si>
  <si>
    <t>Visual Impairment</t>
  </si>
  <si>
    <t>Total Students</t>
  </si>
  <si>
    <t>Children with Disabilities by Race/Ethnicity</t>
  </si>
  <si>
    <t>Disability Category</t>
  </si>
  <si>
    <t xml:space="preserve">American Indian or Alaska Native </t>
  </si>
  <si>
    <t xml:space="preserve">Asian </t>
  </si>
  <si>
    <t xml:space="preserve">Black or African American </t>
  </si>
  <si>
    <t xml:space="preserve">Hispanic/Latino </t>
  </si>
  <si>
    <t xml:space="preserve">Native Hawaiian or Other Pacific Islander </t>
  </si>
  <si>
    <t>Two or More Races</t>
  </si>
  <si>
    <t xml:space="preserve">White </t>
  </si>
  <si>
    <t xml:space="preserve"> Children with Disabilities by English Learner Status </t>
  </si>
  <si>
    <t>English Learner Status</t>
  </si>
  <si>
    <t xml:space="preserve">English Learner </t>
  </si>
  <si>
    <t xml:space="preserve">Non–English Learner </t>
  </si>
  <si>
    <t>Calculated Subtotal</t>
  </si>
  <si>
    <t xml:space="preserve"> Children with Disabilities by Least Restrictive Environment </t>
  </si>
  <si>
    <t>Education Environment</t>
  </si>
  <si>
    <t xml:space="preserve">(A) Inside regular class 80% or more of the day </t>
  </si>
  <si>
    <t xml:space="preserve">(B) Inside regular class 40% through 79% of the day </t>
  </si>
  <si>
    <t xml:space="preserve">(C) Inside regular class less than 40% of the day </t>
  </si>
  <si>
    <t xml:space="preserve">(D) Separate School </t>
  </si>
  <si>
    <t xml:space="preserve">(E) Residential Facility </t>
  </si>
  <si>
    <t xml:space="preserve">(F) Homebound/Hospital </t>
  </si>
  <si>
    <t>(G) Correctional Facilities</t>
  </si>
  <si>
    <t xml:space="preserve">(H) Parentally Placed In Private Schools </t>
  </si>
  <si>
    <t xml:space="preserve"> Children with Disabilities by Age </t>
  </si>
  <si>
    <t>Age</t>
  </si>
  <si>
    <t>5  (In Kindergarten)</t>
  </si>
  <si>
    <t xml:space="preserve"> Children with Disabilities by Gender</t>
  </si>
  <si>
    <t>Sex</t>
  </si>
  <si>
    <t>Female</t>
  </si>
  <si>
    <t>Male</t>
  </si>
  <si>
    <t>October 1 Child Count by Disability Aged 5 (In Kindergarten) to 21
School Year 2019-2020</t>
  </si>
  <si>
    <t>Student Count By Age and Disability Status Ages 5-21</t>
  </si>
  <si>
    <t>5 (In Kindergarten)</t>
  </si>
  <si>
    <t>6</t>
  </si>
  <si>
    <t>7</t>
  </si>
  <si>
    <t>8</t>
  </si>
  <si>
    <t>9</t>
  </si>
  <si>
    <t>10</t>
  </si>
  <si>
    <t>11</t>
  </si>
  <si>
    <t>12</t>
  </si>
  <si>
    <t>13</t>
  </si>
  <si>
    <t>14</t>
  </si>
  <si>
    <t>15</t>
  </si>
  <si>
    <t>16</t>
  </si>
  <si>
    <t>17</t>
  </si>
  <si>
    <t>18</t>
  </si>
  <si>
    <t>19</t>
  </si>
  <si>
    <t>20</t>
  </si>
  <si>
    <t>21</t>
  </si>
  <si>
    <t xml:space="preserve"> Calculated
Total</t>
  </si>
  <si>
    <t>*</t>
  </si>
  <si>
    <t>Other Health Impairment</t>
  </si>
  <si>
    <t>Student Percent by Age and Disability Category</t>
  </si>
  <si>
    <t>Disability</t>
  </si>
  <si>
    <t>Student Count by Race/Ethnicity and Disability Category
by Racial Ethnic and Disability Category</t>
  </si>
  <si>
    <t>American Indian or Alaska Native</t>
  </si>
  <si>
    <t>Asian</t>
  </si>
  <si>
    <t>Black or African American</t>
  </si>
  <si>
    <t>Hispanic/
Latino</t>
  </si>
  <si>
    <t>Native Hawaiian or Other Pacific Islander</t>
  </si>
  <si>
    <t>White</t>
  </si>
  <si>
    <t>Two or more races</t>
  </si>
  <si>
    <t>Student Percentage by Race/Ethnicity and Disability Category</t>
  </si>
  <si>
    <t>Student Count by Gender</t>
  </si>
  <si>
    <t>Calculated Total</t>
  </si>
  <si>
    <t>Student Percentage by Sex Ages 5-21</t>
  </si>
  <si>
    <t>Student Count by English Learner Status Ages 5-21</t>
  </si>
  <si>
    <t>Yes</t>
  </si>
  <si>
    <t>No</t>
  </si>
  <si>
    <t>Student Percentage by English Learner Status</t>
  </si>
  <si>
    <t>Student Count by Age and Least Restrictive Environment</t>
  </si>
  <si>
    <t>Educational Environment</t>
  </si>
  <si>
    <t>Student Percentage by Age and Least Restrictive Environment</t>
  </si>
  <si>
    <t>5 in Kindergarten</t>
  </si>
  <si>
    <t>Student Count by Race/Ethnicity and Least Restrictive Environment</t>
  </si>
  <si>
    <t>Environment</t>
  </si>
  <si>
    <t>Student Count and Percentage by Race/Ethnicity and Least Restrictive Environment 5-21</t>
  </si>
  <si>
    <t>Student Count and Percentage by Gender and Least Restrictive Environment 5-21</t>
  </si>
  <si>
    <t>Female Student Count</t>
  </si>
  <si>
    <t>Male Student Count</t>
  </si>
  <si>
    <t>Female Student Percentage</t>
  </si>
  <si>
    <t>Male Student Percentage</t>
  </si>
  <si>
    <t>Total</t>
  </si>
  <si>
    <t xml:space="preserve">Student Count and Percentage by English Learner Status by Least Restrictive Environment </t>
  </si>
  <si>
    <t>Non-English Learner</t>
  </si>
  <si>
    <t>English Learner Percentage</t>
  </si>
  <si>
    <t>Non-English Learner Percentage</t>
  </si>
  <si>
    <t>Calculated Percentage</t>
  </si>
  <si>
    <t>Student Count by Disability and Least Restrictive Environment</t>
  </si>
  <si>
    <t>Student Percentage by Disability and Least Restrictive Environment</t>
  </si>
  <si>
    <t xml:space="preserve"> Children with Disabilities by Disability Category </t>
  </si>
  <si>
    <t xml:space="preserve"> Children with Disabilities by Race/Ethnicity</t>
  </si>
  <si>
    <t>Racial Ethnic</t>
  </si>
  <si>
    <t>Children with Disabilities by Least Restrictive Environment</t>
  </si>
  <si>
    <t>(A1) Children attending a Regular Early Childhood Program at least 10 hrs. per week and receiving the majority of hours of special education and related services in the Regular Early Childhood Program</t>
  </si>
  <si>
    <t xml:space="preserve">(A2) Children attending a Regular Early Childhood Program at least 10 hrs. per weekand receiving the majority of hours of special education and related services in some Other Location </t>
  </si>
  <si>
    <t>(B1) Children attending a Regular Early Childhood Program less than 10 hrs. per week and receiving the majority of hours of special education and related services in the Regular Early Childhood Program</t>
  </si>
  <si>
    <t>(B2) Children attending a Regular Early Childhood Program less than 10 hrs. per week and receiving the majority of hours of special education and related services in some Other Location</t>
  </si>
  <si>
    <t>(C1)  Children attending a Special Education Program (NOT in any Regular Early Childhood Program) specifically, a Separate Special Education Class</t>
  </si>
  <si>
    <t>(C2)  Children attending a Special Education Program (NOT in any Regular Early Childhood Program) specifically, a Separate School</t>
  </si>
  <si>
    <t>(C3)Children attending a Special Education Program (NOT in any Regular Early Childhood Program) specifically, a Residential Facility</t>
  </si>
  <si>
    <t>(D1) Children attending neither a Regular Early Childhood Program nor a Special Education Program (not included in (A), (B), or (C)) and receiving the majority of hours of special education and related services at Home</t>
  </si>
  <si>
    <r>
      <t xml:space="preserve">(D2) Children attending neither a Regular Early Childhood Program nor a Special Education Program (not included in (A), (B), or (C))and receiving the majority of hours of special education and related services at the Service Provider Location or some Other Location </t>
    </r>
    <r>
      <rPr>
        <u/>
        <sz val="11"/>
        <color theme="1"/>
        <rFont val="Arial"/>
        <family val="2"/>
      </rPr>
      <t>not</t>
    </r>
    <r>
      <rPr>
        <sz val="11"/>
        <color theme="1"/>
        <rFont val="Arial"/>
        <family val="2"/>
      </rPr>
      <t xml:space="preserve"> in any other category</t>
    </r>
  </si>
  <si>
    <t>5 In Preschool</t>
  </si>
  <si>
    <t>Children with Disabilities by Gender</t>
  </si>
  <si>
    <t>Student 
Count</t>
  </si>
  <si>
    <t xml:space="preserve">Student Count by Age and Disability Category
</t>
  </si>
  <si>
    <t>3</t>
  </si>
  <si>
    <t>4</t>
  </si>
  <si>
    <t>5 in Preschool</t>
  </si>
  <si>
    <t>Student Count by Race/Ethnicity and Disability Category</t>
  </si>
  <si>
    <t xml:space="preserve">Student Count by Least Restrictive Environment </t>
  </si>
  <si>
    <t>Student Percent by Least Restrictive Environment and Age</t>
  </si>
  <si>
    <t xml:space="preserve">Student Count by Least Restrictive Environment and Race/Ethnicity </t>
  </si>
  <si>
    <t xml:space="preserve">Student Percent by Least Restrictive Environment and Race/Ethnicity </t>
  </si>
  <si>
    <t>Student Count by Least Restrictive Environment and Gender</t>
  </si>
  <si>
    <t>Calculated 
Total</t>
  </si>
  <si>
    <t xml:space="preserve">Student Percent by Least Restrictive Environment and Gender </t>
  </si>
  <si>
    <t>Student Count by Least Restrictive Environment and Disability</t>
  </si>
  <si>
    <t>Student Percent by Least Restrictive Environment and Disability</t>
  </si>
  <si>
    <t>October 1 Child by Educational Environment 
Aged 5 (In Kindergarten) to 21
School Year 2019-2020</t>
  </si>
  <si>
    <r>
      <rPr>
        <b/>
        <sz val="18"/>
        <color rgb="FF002D72"/>
        <rFont val="Arial"/>
        <family val="2"/>
      </rPr>
      <t>October 1 Child Count Subtotals Aged 3</t>
    </r>
    <r>
      <rPr>
        <b/>
        <sz val="18"/>
        <color rgb="FF002D72"/>
        <rFont val="Calibri"/>
        <family val="2"/>
      </rPr>
      <t>–</t>
    </r>
    <r>
      <rPr>
        <b/>
        <sz val="18"/>
        <color rgb="FF002D72"/>
        <rFont val="Arial"/>
        <family val="2"/>
      </rPr>
      <t>5 (In Preschool)
School Year 2019-2020</t>
    </r>
  </si>
  <si>
    <r>
      <t>October 1 Child Counts by Disability Category 
Aged 3</t>
    </r>
    <r>
      <rPr>
        <b/>
        <sz val="18"/>
        <color rgb="FF002D72"/>
        <rFont val="Calibri"/>
        <family val="2"/>
      </rPr>
      <t>–</t>
    </r>
    <r>
      <rPr>
        <b/>
        <sz val="18"/>
        <color rgb="FF002D72"/>
        <rFont val="Arial"/>
        <family val="2"/>
      </rPr>
      <t>5 (In Preschool)
School Year 2019-2020</t>
    </r>
  </si>
  <si>
    <r>
      <rPr>
        <b/>
        <sz val="18"/>
        <color rgb="FF002D72"/>
        <rFont val="Arial"/>
        <family val="2"/>
      </rPr>
      <t>October 1 Child Counts by Educational Environment Aged 3</t>
    </r>
    <r>
      <rPr>
        <b/>
        <sz val="18"/>
        <color rgb="FF002D72"/>
        <rFont val="Calibri"/>
        <family val="2"/>
      </rPr>
      <t>–</t>
    </r>
    <r>
      <rPr>
        <b/>
        <sz val="18"/>
        <color rgb="FF002D72"/>
        <rFont val="Arial"/>
        <family val="2"/>
      </rPr>
      <t>5 (In Preschool)
School Year 2019-2020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</si>
</sst>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lt;0.01]_(.00%_);_(0%_)"/>
  </numFmts>
  <fonts count="26">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0"/>
      <name val="Arial"/>
      <family val="2"/>
    </font>
    <font>
      <sz val="9"/>
      <color theme="1"/>
      <name val="Arial"/>
      <family val="2"/>
    </font>
    <font>
      <b/>
      <i/>
      <sz val="10"/>
      <color theme="1"/>
      <name val="Arial Narrow"/>
      <family val="2"/>
    </font>
    <font>
      <b/>
      <sz val="9"/>
      <color theme="1"/>
      <name val="Arial"/>
      <family val="2"/>
    </font>
    <font>
      <b/>
      <sz val="11"/>
      <color theme="0"/>
      <name val="Raleway"/>
    </font>
    <font>
      <b/>
      <sz val="18"/>
      <color rgb="FF012169"/>
      <name val="Arial"/>
      <family val="2"/>
    </font>
    <font>
      <b/>
      <sz val="18"/>
      <color rgb="FF012169"/>
      <name val="Raleway"/>
    </font>
    <font>
      <b/>
      <sz val="13"/>
      <color theme="0"/>
      <name val="Arial"/>
      <family val="2"/>
    </font>
    <font>
      <b/>
      <sz val="12"/>
      <color theme="0"/>
      <name val="Arial"/>
      <family val="2"/>
    </font>
    <font>
      <sz val="11"/>
      <color theme="1"/>
      <name val="Arial"/>
      <family val="2"/>
    </font>
    <font>
      <b/>
      <sz val="11"/>
      <color theme="1"/>
      <name val="Arial"/>
      <family val="2"/>
    </font>
    <font>
      <sz val="11"/>
      <color rgb="FF000000"/>
      <name val="Arial"/>
      <family val="2"/>
    </font>
    <font>
      <sz val="11"/>
      <name val="Arial"/>
      <family val="2"/>
    </font>
    <font>
      <b/>
      <sz val="11"/>
      <name val="Arial"/>
      <family val="2"/>
    </font>
    <font>
      <b/>
      <sz val="12"/>
      <color theme="1"/>
      <name val="Arial"/>
      <family val="2"/>
    </font>
    <font>
      <b/>
      <sz val="11"/>
      <name val="Arial Narrow"/>
      <family val="2"/>
    </font>
    <font>
      <b/>
      <sz val="13"/>
      <color theme="0"/>
      <name val="Raleway"/>
    </font>
    <font>
      <b/>
      <sz val="12"/>
      <color theme="0"/>
      <name val="Arial "/>
    </font>
    <font>
      <u/>
      <sz val="11"/>
      <color theme="1"/>
      <name val="Arial"/>
      <family val="2"/>
    </font>
    <font>
      <sz val="12"/>
      <color theme="0"/>
      <name val="Arial"/>
      <family val="2"/>
    </font>
    <font>
      <b/>
      <sz val="18"/>
      <color rgb="FF002D72"/>
      <name val="Arial"/>
      <family val="2"/>
    </font>
    <font>
      <b/>
      <sz val="18"/>
      <color rgb="FF002D72"/>
      <name val="Calibri"/>
      <family val="2"/>
    </font>
  </fonts>
  <fills count="6">
    <fill>
      <patternFill patternType="none"/>
    </fill>
    <fill>
      <patternFill patternType="gray125"/>
    </fill>
    <fill>
      <patternFill patternType="solid">
        <fgColor rgb="FF8090B4"/>
        <bgColor indexed="64"/>
      </patternFill>
    </fill>
    <fill>
      <patternFill patternType="solid">
        <fgColor theme="0"/>
        <bgColor indexed="64"/>
      </patternFill>
    </fill>
    <fill>
      <patternFill patternType="solid">
        <fgColor rgb="FF41598F"/>
        <bgColor indexed="64"/>
      </patternFill>
    </fill>
    <fill>
      <patternFill patternType="solid">
        <fgColor rgb="FF002D72"/>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82">
    <xf numFmtId="0" fontId="0" fillId="0" borderId="0" xfId="0"/>
    <xf numFmtId="9" fontId="7" fillId="0" borderId="0" xfId="5" applyFont="1" applyFill="1" applyBorder="1" applyAlignment="1">
      <alignment horizontal="right" vertical="center"/>
    </xf>
    <xf numFmtId="0" fontId="1" fillId="0" borderId="0" xfId="0" applyFont="1"/>
    <xf numFmtId="3" fontId="7" fillId="0" borderId="0" xfId="2" applyNumberFormat="1" applyFont="1" applyAlignment="1">
      <alignment horizontal="right" vertical="center"/>
    </xf>
    <xf numFmtId="0" fontId="6" fillId="0" borderId="14" xfId="2" applyFont="1" applyBorder="1" applyAlignment="1">
      <alignment horizontal="left" vertical="center"/>
    </xf>
    <xf numFmtId="0" fontId="0" fillId="0" borderId="5" xfId="0" applyBorder="1"/>
    <xf numFmtId="0" fontId="0" fillId="0" borderId="6" xfId="0" applyBorder="1"/>
    <xf numFmtId="0" fontId="0" fillId="0" borderId="14" xfId="0" applyBorder="1"/>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1" fillId="0" borderId="0" xfId="2"/>
    <xf numFmtId="0" fontId="1" fillId="0" borderId="0" xfId="2" applyAlignment="1">
      <alignment vertical="center"/>
    </xf>
    <xf numFmtId="0" fontId="2" fillId="0" borderId="14" xfId="0" applyFont="1" applyBorder="1"/>
    <xf numFmtId="0" fontId="1" fillId="0" borderId="14" xfId="0" applyFont="1" applyBorder="1"/>
    <xf numFmtId="0" fontId="5" fillId="0" borderId="0" xfId="0" applyFont="1" applyAlignment="1">
      <alignment horizontal="left" vertical="center" wrapText="1"/>
    </xf>
    <xf numFmtId="0" fontId="0" fillId="0" borderId="0" xfId="0" applyAlignment="1">
      <alignment wrapText="1"/>
    </xf>
    <xf numFmtId="0" fontId="1" fillId="0" borderId="0" xfId="2" applyAlignment="1">
      <alignment wrapText="1"/>
    </xf>
    <xf numFmtId="0" fontId="1" fillId="0" borderId="0" xfId="0" applyFont="1" applyAlignment="1">
      <alignment wrapText="1"/>
    </xf>
    <xf numFmtId="0" fontId="0" fillId="3" borderId="0" xfId="0" applyFill="1"/>
    <xf numFmtId="3" fontId="0" fillId="0" borderId="0" xfId="0" applyNumberFormat="1" applyAlignment="1">
      <alignment wrapText="1"/>
    </xf>
    <xf numFmtId="0" fontId="0" fillId="0" borderId="0" xfId="0" applyAlignment="1">
      <alignment vertical="center" wrapText="1"/>
    </xf>
    <xf numFmtId="0" fontId="0" fillId="0" borderId="0" xfId="0" applyAlignment="1">
      <alignment horizontal="center"/>
    </xf>
    <xf numFmtId="0" fontId="10" fillId="3" borderId="0" xfId="0" applyFont="1" applyFill="1" applyAlignment="1">
      <alignment horizontal="center" wrapText="1"/>
    </xf>
    <xf numFmtId="0" fontId="10" fillId="3" borderId="0" xfId="0" applyFont="1" applyFill="1" applyAlignment="1">
      <alignment wrapText="1"/>
    </xf>
    <xf numFmtId="0" fontId="12" fillId="4" borderId="19" xfId="2" applyFont="1" applyFill="1" applyBorder="1" applyAlignment="1">
      <alignment vertical="center"/>
    </xf>
    <xf numFmtId="0" fontId="12" fillId="4" borderId="21" xfId="2" applyFont="1" applyFill="1" applyBorder="1" applyAlignment="1">
      <alignment horizontal="center" vertical="center" wrapText="1"/>
    </xf>
    <xf numFmtId="0" fontId="12" fillId="4" borderId="27" xfId="2" applyFont="1" applyFill="1" applyBorder="1" applyAlignment="1">
      <alignment horizontal="center" vertical="center"/>
    </xf>
    <xf numFmtId="0" fontId="13" fillId="0" borderId="23" xfId="2" applyFont="1" applyBorder="1"/>
    <xf numFmtId="3" fontId="13" fillId="0" borderId="10" xfId="0" applyNumberFormat="1" applyFont="1" applyBorder="1" applyAlignment="1">
      <alignment horizontal="center"/>
    </xf>
    <xf numFmtId="9" fontId="13" fillId="0" borderId="22" xfId="5" applyFont="1" applyFill="1" applyBorder="1" applyAlignment="1">
      <alignment horizontal="center"/>
    </xf>
    <xf numFmtId="0" fontId="13" fillId="0" borderId="24" xfId="2" applyFont="1" applyBorder="1"/>
    <xf numFmtId="3" fontId="13" fillId="0" borderId="25" xfId="0" applyNumberFormat="1" applyFont="1" applyBorder="1" applyAlignment="1">
      <alignment horizontal="center"/>
    </xf>
    <xf numFmtId="9" fontId="13" fillId="0" borderId="26" xfId="5" applyFont="1" applyFill="1" applyBorder="1" applyAlignment="1">
      <alignment horizontal="center"/>
    </xf>
    <xf numFmtId="0" fontId="14" fillId="2" borderId="13" xfId="2" applyFont="1" applyFill="1" applyBorder="1" applyAlignment="1">
      <alignment vertical="center"/>
    </xf>
    <xf numFmtId="3" fontId="14" fillId="2" borderId="16" xfId="2" applyNumberFormat="1" applyFont="1" applyFill="1" applyBorder="1" applyAlignment="1">
      <alignment horizontal="center" vertical="center"/>
    </xf>
    <xf numFmtId="0" fontId="12" fillId="4" borderId="17" xfId="2" applyFont="1" applyFill="1" applyBorder="1" applyAlignment="1">
      <alignment horizontal="left" vertical="center"/>
    </xf>
    <xf numFmtId="0" fontId="12" fillId="4" borderId="18" xfId="2" applyFont="1" applyFill="1" applyBorder="1" applyAlignment="1">
      <alignment horizontal="center" vertical="center" wrapText="1"/>
    </xf>
    <xf numFmtId="0" fontId="12" fillId="4" borderId="28" xfId="2" applyFont="1" applyFill="1" applyBorder="1" applyAlignment="1">
      <alignment horizontal="center" vertical="center"/>
    </xf>
    <xf numFmtId="0" fontId="15" fillId="0" borderId="23" xfId="2" applyFont="1" applyBorder="1" applyAlignment="1">
      <alignment horizontal="left" vertical="center" wrapText="1"/>
    </xf>
    <xf numFmtId="0" fontId="15" fillId="0" borderId="23" xfId="2" applyFont="1" applyBorder="1" applyAlignment="1">
      <alignment horizontal="left" vertical="center"/>
    </xf>
    <xf numFmtId="0" fontId="15" fillId="0" borderId="23" xfId="2" applyFont="1" applyBorder="1" applyAlignment="1">
      <alignment horizontal="left"/>
    </xf>
    <xf numFmtId="0" fontId="15" fillId="0" borderId="24" xfId="2" applyFont="1" applyBorder="1" applyAlignment="1">
      <alignment horizontal="left" vertical="center"/>
    </xf>
    <xf numFmtId="0" fontId="14" fillId="2" borderId="13" xfId="2" applyFont="1" applyFill="1" applyBorder="1" applyAlignment="1">
      <alignment horizontal="left" vertical="center"/>
    </xf>
    <xf numFmtId="0" fontId="12" fillId="4" borderId="19" xfId="2" applyFont="1" applyFill="1" applyBorder="1" applyAlignment="1">
      <alignment horizontal="left"/>
    </xf>
    <xf numFmtId="0" fontId="13" fillId="0" borderId="23" xfId="0" applyFont="1" applyBorder="1" applyAlignment="1">
      <alignment horizontal="left" wrapText="1"/>
    </xf>
    <xf numFmtId="3" fontId="16" fillId="0" borderId="10" xfId="4" quotePrefix="1" applyNumberFormat="1" applyFont="1" applyBorder="1" applyAlignment="1">
      <alignment horizontal="center"/>
    </xf>
    <xf numFmtId="49" fontId="13" fillId="0" borderId="23" xfId="0" applyNumberFormat="1" applyFont="1" applyBorder="1" applyAlignment="1">
      <alignment horizontal="left" wrapText="1"/>
    </xf>
    <xf numFmtId="0" fontId="13" fillId="0" borderId="24" xfId="0" applyFont="1" applyBorder="1" applyAlignment="1">
      <alignment horizontal="left" wrapText="1"/>
    </xf>
    <xf numFmtId="3" fontId="16" fillId="0" borderId="25" xfId="4" quotePrefix="1" applyNumberFormat="1" applyFont="1" applyBorder="1" applyAlignment="1">
      <alignment horizontal="center"/>
    </xf>
    <xf numFmtId="0" fontId="14" fillId="0" borderId="13" xfId="2" applyFont="1" applyBorder="1" applyAlignment="1">
      <alignment horizontal="left"/>
    </xf>
    <xf numFmtId="3" fontId="14" fillId="0" borderId="16" xfId="2" applyNumberFormat="1" applyFont="1" applyBorder="1" applyAlignment="1">
      <alignment horizontal="center"/>
    </xf>
    <xf numFmtId="0" fontId="18" fillId="4" borderId="19" xfId="2" applyFont="1" applyFill="1" applyBorder="1" applyAlignment="1">
      <alignment horizontal="left"/>
    </xf>
    <xf numFmtId="0" fontId="18" fillId="4" borderId="21" xfId="2" applyFont="1" applyFill="1" applyBorder="1" applyAlignment="1">
      <alignment horizontal="center" wrapText="1"/>
    </xf>
    <xf numFmtId="0" fontId="18" fillId="4" borderId="27" xfId="2" applyFont="1" applyFill="1" applyBorder="1" applyAlignment="1">
      <alignment horizontal="center"/>
    </xf>
    <xf numFmtId="0" fontId="13" fillId="0" borderId="23" xfId="2" applyFont="1" applyBorder="1" applyAlignment="1">
      <alignment horizontal="left"/>
    </xf>
    <xf numFmtId="0" fontId="13" fillId="0" borderId="24" xfId="2" applyFont="1" applyBorder="1" applyAlignment="1">
      <alignment horizontal="left"/>
    </xf>
    <xf numFmtId="9" fontId="14" fillId="0" borderId="12" xfId="5" applyFont="1" applyFill="1" applyBorder="1" applyAlignment="1">
      <alignment horizontal="center"/>
    </xf>
    <xf numFmtId="0" fontId="13" fillId="2" borderId="23" xfId="2" applyFont="1" applyFill="1" applyBorder="1" applyAlignment="1">
      <alignment horizontal="left"/>
    </xf>
    <xf numFmtId="3" fontId="13" fillId="2" borderId="10" xfId="0" applyNumberFormat="1" applyFont="1" applyFill="1" applyBorder="1" applyAlignment="1">
      <alignment horizontal="center"/>
    </xf>
    <xf numFmtId="0" fontId="13" fillId="2" borderId="24" xfId="2" applyFont="1" applyFill="1" applyBorder="1" applyAlignment="1">
      <alignment horizontal="left"/>
    </xf>
    <xf numFmtId="3" fontId="13" fillId="2" borderId="25" xfId="0" applyNumberFormat="1" applyFont="1" applyFill="1" applyBorder="1" applyAlignment="1">
      <alignment horizontal="center"/>
    </xf>
    <xf numFmtId="0" fontId="12" fillId="4" borderId="21" xfId="2" applyFont="1" applyFill="1" applyBorder="1" applyAlignment="1">
      <alignment horizontal="center" wrapText="1"/>
    </xf>
    <xf numFmtId="0" fontId="12" fillId="4" borderId="27" xfId="2" applyFont="1" applyFill="1" applyBorder="1" applyAlignment="1">
      <alignment horizontal="center"/>
    </xf>
    <xf numFmtId="0" fontId="12" fillId="4" borderId="19" xfId="2" applyFont="1" applyFill="1" applyBorder="1" applyAlignment="1">
      <alignment horizontal="left" wrapText="1"/>
    </xf>
    <xf numFmtId="0" fontId="12" fillId="4" borderId="27" xfId="2" applyFont="1" applyFill="1" applyBorder="1" applyAlignment="1">
      <alignment horizontal="center" wrapText="1"/>
    </xf>
    <xf numFmtId="0" fontId="16" fillId="0" borderId="23" xfId="4" applyFont="1" applyBorder="1" applyAlignment="1">
      <alignment horizontal="left" wrapText="1"/>
    </xf>
    <xf numFmtId="3" fontId="16" fillId="0" borderId="10" xfId="5" quotePrefix="1" applyNumberFormat="1" applyFont="1" applyFill="1" applyBorder="1" applyAlignment="1" applyProtection="1">
      <alignment horizontal="center" wrapText="1"/>
    </xf>
    <xf numFmtId="3" fontId="17" fillId="0" borderId="22" xfId="5" quotePrefix="1" applyNumberFormat="1" applyFont="1" applyFill="1" applyBorder="1" applyAlignment="1" applyProtection="1">
      <alignment horizontal="center" wrapText="1"/>
    </xf>
    <xf numFmtId="1" fontId="17" fillId="2" borderId="24" xfId="5" quotePrefix="1" applyNumberFormat="1" applyFont="1" applyFill="1" applyBorder="1" applyAlignment="1" applyProtection="1">
      <alignment horizontal="left" wrapText="1"/>
    </xf>
    <xf numFmtId="3" fontId="17" fillId="2" borderId="25" xfId="5" quotePrefix="1" applyNumberFormat="1" applyFont="1" applyFill="1" applyBorder="1" applyAlignment="1" applyProtection="1">
      <alignment horizontal="center" wrapText="1"/>
    </xf>
    <xf numFmtId="3" fontId="14" fillId="0" borderId="22" xfId="0" applyNumberFormat="1" applyFont="1" applyBorder="1" applyAlignment="1">
      <alignment horizontal="center" wrapText="1"/>
    </xf>
    <xf numFmtId="0" fontId="16" fillId="0" borderId="23" xfId="4" applyFont="1" applyBorder="1" applyAlignment="1">
      <alignment horizontal="left" vertical="center" wrapText="1"/>
    </xf>
    <xf numFmtId="3" fontId="13" fillId="0" borderId="10" xfId="0" applyNumberFormat="1" applyFont="1" applyBorder="1" applyAlignment="1">
      <alignment horizontal="center" wrapText="1"/>
    </xf>
    <xf numFmtId="0" fontId="17" fillId="2" borderId="24" xfId="2" applyFont="1" applyFill="1" applyBorder="1" applyAlignment="1">
      <alignment horizontal="left" vertical="center" wrapText="1"/>
    </xf>
    <xf numFmtId="3" fontId="14" fillId="2" borderId="25" xfId="0" applyNumberFormat="1" applyFont="1" applyFill="1" applyBorder="1" applyAlignment="1">
      <alignment horizontal="center" wrapText="1"/>
    </xf>
    <xf numFmtId="3" fontId="12" fillId="4" borderId="21" xfId="2" applyNumberFormat="1" applyFont="1" applyFill="1" applyBorder="1" applyAlignment="1">
      <alignment horizontal="center" wrapText="1"/>
    </xf>
    <xf numFmtId="3" fontId="12" fillId="4" borderId="27" xfId="2" applyNumberFormat="1" applyFont="1" applyFill="1" applyBorder="1" applyAlignment="1">
      <alignment horizontal="center" wrapText="1"/>
    </xf>
    <xf numFmtId="0" fontId="13" fillId="0" borderId="9" xfId="0" applyFont="1" applyBorder="1" applyAlignment="1">
      <alignment horizontal="left" wrapText="1"/>
    </xf>
    <xf numFmtId="3" fontId="16" fillId="0" borderId="10" xfId="0" applyNumberFormat="1" applyFont="1" applyBorder="1" applyAlignment="1">
      <alignment horizontal="center" wrapText="1"/>
    </xf>
    <xf numFmtId="3" fontId="14" fillId="0" borderId="11" xfId="0" applyNumberFormat="1" applyFont="1" applyBorder="1" applyAlignment="1">
      <alignment horizontal="center" wrapText="1"/>
    </xf>
    <xf numFmtId="3" fontId="16" fillId="2" borderId="10" xfId="5" quotePrefix="1" applyNumberFormat="1" applyFont="1" applyFill="1" applyBorder="1" applyAlignment="1" applyProtection="1">
      <alignment horizontal="center" wrapText="1"/>
    </xf>
    <xf numFmtId="49" fontId="13" fillId="0" borderId="9" xfId="0" applyNumberFormat="1" applyFont="1" applyBorder="1" applyAlignment="1">
      <alignment horizontal="left" wrapText="1"/>
    </xf>
    <xf numFmtId="0" fontId="12" fillId="4" borderId="10" xfId="2" applyFont="1" applyFill="1" applyBorder="1" applyAlignment="1">
      <alignment horizontal="left" wrapText="1"/>
    </xf>
    <xf numFmtId="0" fontId="12" fillId="4" borderId="10" xfId="2" applyFont="1" applyFill="1" applyBorder="1" applyAlignment="1">
      <alignment horizontal="center" wrapText="1"/>
    </xf>
    <xf numFmtId="0" fontId="13" fillId="0" borderId="10" xfId="0" applyFont="1" applyBorder="1" applyAlignment="1">
      <alignment horizontal="left" vertical="center" wrapText="1"/>
    </xf>
    <xf numFmtId="3" fontId="17" fillId="3" borderId="10" xfId="5" quotePrefix="1" applyNumberFormat="1" applyFont="1" applyFill="1" applyBorder="1" applyAlignment="1" applyProtection="1">
      <alignment horizontal="center" wrapText="1"/>
    </xf>
    <xf numFmtId="3" fontId="17" fillId="2" borderId="10" xfId="5" quotePrefix="1" applyNumberFormat="1" applyFont="1" applyFill="1" applyBorder="1" applyAlignment="1" applyProtection="1">
      <alignment horizontal="center" wrapText="1"/>
    </xf>
    <xf numFmtId="49" fontId="13" fillId="0" borderId="10" xfId="0" applyNumberFormat="1" applyFont="1" applyBorder="1" applyAlignment="1">
      <alignment horizontal="left" vertical="center" wrapText="1"/>
    </xf>
    <xf numFmtId="0" fontId="12" fillId="4" borderId="9" xfId="2" applyFont="1" applyFill="1" applyBorder="1" applyAlignment="1">
      <alignment horizontal="left" wrapText="1"/>
    </xf>
    <xf numFmtId="0" fontId="12" fillId="4" borderId="11" xfId="2" applyFont="1" applyFill="1" applyBorder="1" applyAlignment="1">
      <alignment horizontal="center" wrapText="1"/>
    </xf>
    <xf numFmtId="0" fontId="13" fillId="0" borderId="10" xfId="0" applyFont="1" applyBorder="1" applyAlignment="1">
      <alignment horizontal="left" wrapText="1"/>
    </xf>
    <xf numFmtId="3" fontId="17" fillId="0" borderId="10" xfId="0" applyNumberFormat="1" applyFont="1" applyBorder="1" applyAlignment="1">
      <alignment horizontal="center" wrapText="1"/>
    </xf>
    <xf numFmtId="49" fontId="13" fillId="0" borderId="10" xfId="0" applyNumberFormat="1" applyFont="1" applyBorder="1" applyAlignment="1">
      <alignment horizontal="left" wrapText="1"/>
    </xf>
    <xf numFmtId="0" fontId="12" fillId="4" borderId="10" xfId="4" applyFont="1" applyFill="1" applyBorder="1" applyAlignment="1">
      <alignment horizontal="center" wrapText="1"/>
    </xf>
    <xf numFmtId="0" fontId="14" fillId="0" borderId="10" xfId="0" applyFont="1" applyBorder="1" applyAlignment="1">
      <alignment horizontal="left" vertical="center" wrapText="1"/>
    </xf>
    <xf numFmtId="10" fontId="12" fillId="4" borderId="10" xfId="0" applyNumberFormat="1" applyFont="1" applyFill="1" applyBorder="1" applyAlignment="1">
      <alignment horizontal="center" wrapText="1"/>
    </xf>
    <xf numFmtId="9" fontId="0" fillId="0" borderId="18" xfId="0" applyNumberFormat="1" applyBorder="1" applyAlignment="1">
      <alignment wrapText="1"/>
    </xf>
    <xf numFmtId="0" fontId="12" fillId="4" borderId="11" xfId="2" applyFont="1" applyFill="1" applyBorder="1" applyAlignment="1">
      <alignment horizontal="center"/>
    </xf>
    <xf numFmtId="0" fontId="13" fillId="0" borderId="9" xfId="2" applyFont="1" applyBorder="1" applyAlignment="1">
      <alignment horizontal="left" wrapText="1"/>
    </xf>
    <xf numFmtId="37" fontId="16" fillId="0" borderId="10" xfId="3" applyNumberFormat="1" applyFont="1" applyFill="1" applyBorder="1" applyAlignment="1">
      <alignment horizontal="center"/>
    </xf>
    <xf numFmtId="9" fontId="13" fillId="0" borderId="11" xfId="5" applyFont="1" applyFill="1" applyBorder="1" applyAlignment="1">
      <alignment horizontal="center"/>
    </xf>
    <xf numFmtId="0" fontId="21" fillId="4" borderId="10" xfId="2" applyFont="1" applyFill="1" applyBorder="1" applyAlignment="1">
      <alignment horizontal="left" wrapText="1"/>
    </xf>
    <xf numFmtId="0" fontId="21" fillId="4" borderId="10" xfId="2" applyFont="1" applyFill="1" applyBorder="1" applyAlignment="1">
      <alignment horizontal="center" wrapText="1"/>
    </xf>
    <xf numFmtId="0" fontId="21" fillId="4" borderId="10" xfId="2" applyFont="1" applyFill="1" applyBorder="1" applyAlignment="1">
      <alignment horizontal="center"/>
    </xf>
    <xf numFmtId="0" fontId="15" fillId="0" borderId="10" xfId="2" applyFont="1" applyBorder="1" applyAlignment="1">
      <alignment horizontal="left" wrapText="1"/>
    </xf>
    <xf numFmtId="37" fontId="16" fillId="0" borderId="10" xfId="1" applyNumberFormat="1" applyFont="1" applyFill="1" applyBorder="1" applyAlignment="1">
      <alignment horizontal="center"/>
    </xf>
    <xf numFmtId="0" fontId="13" fillId="0" borderId="10" xfId="2" applyFont="1" applyBorder="1" applyAlignment="1">
      <alignment horizontal="left" wrapText="1"/>
    </xf>
    <xf numFmtId="0" fontId="13" fillId="0" borderId="0" xfId="0" applyFont="1" applyAlignment="1">
      <alignment wrapText="1"/>
    </xf>
    <xf numFmtId="0" fontId="13" fillId="0" borderId="0" xfId="0" applyFont="1"/>
    <xf numFmtId="0" fontId="16" fillId="0" borderId="9" xfId="4" applyFont="1" applyBorder="1" applyAlignment="1">
      <alignment horizontal="left" wrapText="1"/>
    </xf>
    <xf numFmtId="0" fontId="16" fillId="2" borderId="9" xfId="4" applyFont="1" applyFill="1" applyBorder="1" applyAlignment="1">
      <alignment horizontal="left" wrapText="1"/>
    </xf>
    <xf numFmtId="37" fontId="16" fillId="2" borderId="10" xfId="1" applyNumberFormat="1" applyFont="1" applyFill="1" applyBorder="1" applyAlignment="1">
      <alignment horizontal="center"/>
    </xf>
    <xf numFmtId="0" fontId="16" fillId="2" borderId="9" xfId="4" applyFont="1" applyFill="1" applyBorder="1" applyAlignment="1" applyProtection="1">
      <alignment horizontal="left" wrapText="1"/>
      <protection locked="0"/>
    </xf>
    <xf numFmtId="0" fontId="17" fillId="0" borderId="13" xfId="2" applyFont="1" applyBorder="1" applyAlignment="1">
      <alignment horizontal="left" wrapText="1"/>
    </xf>
    <xf numFmtId="37" fontId="17" fillId="0" borderId="16" xfId="1" applyNumberFormat="1" applyFont="1" applyFill="1" applyBorder="1" applyAlignment="1">
      <alignment horizontal="center"/>
    </xf>
    <xf numFmtId="0" fontId="12" fillId="4" borderId="10" xfId="2" applyFont="1" applyFill="1" applyBorder="1" applyAlignment="1">
      <alignment horizontal="center" vertical="center" wrapText="1"/>
    </xf>
    <xf numFmtId="0" fontId="12" fillId="4" borderId="10" xfId="2" applyFont="1" applyFill="1" applyBorder="1" applyAlignment="1">
      <alignment horizontal="center" vertical="center"/>
    </xf>
    <xf numFmtId="37" fontId="13" fillId="0" borderId="10" xfId="1" applyNumberFormat="1" applyFont="1" applyFill="1" applyBorder="1" applyAlignment="1">
      <alignment horizontal="center"/>
    </xf>
    <xf numFmtId="9" fontId="13" fillId="0" borderId="10" xfId="7" applyFont="1" applyFill="1" applyBorder="1" applyAlignment="1">
      <alignment horizontal="center"/>
    </xf>
    <xf numFmtId="0" fontId="12" fillId="4" borderId="9" xfId="2" applyFont="1" applyFill="1" applyBorder="1" applyAlignment="1">
      <alignment horizontal="left" vertical="center" wrapText="1"/>
    </xf>
    <xf numFmtId="3" fontId="16" fillId="0" borderId="10" xfId="5" quotePrefix="1" applyNumberFormat="1" applyFont="1" applyFill="1" applyBorder="1" applyAlignment="1" applyProtection="1">
      <alignment horizontal="center"/>
    </xf>
    <xf numFmtId="0" fontId="16" fillId="0" borderId="10" xfId="4" applyFont="1" applyBorder="1" applyAlignment="1">
      <alignment horizontal="left" wrapText="1"/>
    </xf>
    <xf numFmtId="0" fontId="17" fillId="2" borderId="13" xfId="2" applyFont="1" applyFill="1" applyBorder="1" applyAlignment="1">
      <alignment horizontal="left" wrapText="1"/>
    </xf>
    <xf numFmtId="3" fontId="17" fillId="2" borderId="16" xfId="5" quotePrefix="1" applyNumberFormat="1" applyFont="1" applyFill="1" applyBorder="1" applyAlignment="1" applyProtection="1">
      <alignment horizontal="center"/>
    </xf>
    <xf numFmtId="0" fontId="17" fillId="2" borderId="10" xfId="2" applyFont="1" applyFill="1" applyBorder="1" applyAlignment="1">
      <alignment horizontal="left" wrapText="1"/>
    </xf>
    <xf numFmtId="0" fontId="12" fillId="4" borderId="17" xfId="2" applyFont="1" applyFill="1" applyBorder="1" applyAlignment="1">
      <alignment wrapText="1"/>
    </xf>
    <xf numFmtId="0" fontId="12" fillId="4" borderId="18" xfId="2" applyFont="1" applyFill="1" applyBorder="1" applyAlignment="1">
      <alignment horizontal="center" wrapText="1"/>
    </xf>
    <xf numFmtId="0" fontId="16" fillId="0" borderId="23" xfId="4" applyFont="1" applyBorder="1" applyAlignment="1">
      <alignment wrapText="1"/>
    </xf>
    <xf numFmtId="3" fontId="16" fillId="0" borderId="10" xfId="2" applyNumberFormat="1" applyFont="1" applyBorder="1" applyAlignment="1">
      <alignment horizontal="center"/>
    </xf>
    <xf numFmtId="3" fontId="16" fillId="0" borderId="10" xfId="0" applyNumberFormat="1" applyFont="1" applyBorder="1" applyAlignment="1">
      <alignment horizontal="center"/>
    </xf>
    <xf numFmtId="0" fontId="16" fillId="0" borderId="24" xfId="4" applyFont="1" applyBorder="1" applyAlignment="1">
      <alignment wrapText="1"/>
    </xf>
    <xf numFmtId="3" fontId="16" fillId="0" borderId="25" xfId="5" quotePrefix="1" applyNumberFormat="1" applyFont="1" applyFill="1" applyBorder="1" applyAlignment="1" applyProtection="1">
      <alignment horizontal="center"/>
    </xf>
    <xf numFmtId="3" fontId="16" fillId="0" borderId="25" xfId="2" applyNumberFormat="1" applyFont="1" applyBorder="1" applyAlignment="1">
      <alignment horizontal="center"/>
    </xf>
    <xf numFmtId="0" fontId="17" fillId="2" borderId="10" xfId="2" applyFont="1" applyFill="1" applyBorder="1" applyAlignment="1">
      <alignment wrapText="1"/>
    </xf>
    <xf numFmtId="3" fontId="17" fillId="2" borderId="10" xfId="5" quotePrefix="1" applyNumberFormat="1" applyFont="1" applyFill="1" applyBorder="1" applyAlignment="1" applyProtection="1">
      <alignment horizontal="center"/>
    </xf>
    <xf numFmtId="0" fontId="19" fillId="2" borderId="13" xfId="2" applyFont="1" applyFill="1" applyBorder="1" applyAlignment="1">
      <alignment horizontal="left" wrapText="1"/>
    </xf>
    <xf numFmtId="0" fontId="23" fillId="4" borderId="9" xfId="0" applyFont="1" applyFill="1" applyBorder="1" applyAlignment="1">
      <alignment horizontal="left" wrapText="1"/>
    </xf>
    <xf numFmtId="0" fontId="12" fillId="4" borderId="11" xfId="0" applyFont="1" applyFill="1" applyBorder="1" applyAlignment="1">
      <alignment horizontal="center" wrapText="1"/>
    </xf>
    <xf numFmtId="0" fontId="13" fillId="2" borderId="13" xfId="0" applyFont="1" applyFill="1" applyBorder="1" applyAlignment="1">
      <alignment horizontal="left" wrapText="1"/>
    </xf>
    <xf numFmtId="3" fontId="14" fillId="2" borderId="16" xfId="0" applyNumberFormat="1" applyFont="1" applyFill="1" applyBorder="1" applyAlignment="1">
      <alignment horizontal="center" wrapText="1"/>
    </xf>
    <xf numFmtId="3" fontId="14" fillId="2" borderId="12" xfId="0" applyNumberFormat="1" applyFont="1" applyFill="1" applyBorder="1" applyAlignment="1">
      <alignment horizontal="center" wrapText="1"/>
    </xf>
    <xf numFmtId="0" fontId="12" fillId="4" borderId="9" xfId="0" applyFont="1" applyFill="1" applyBorder="1" applyAlignment="1">
      <alignment horizontal="left" wrapText="1"/>
    </xf>
    <xf numFmtId="0" fontId="12" fillId="4" borderId="10" xfId="0" applyFont="1" applyFill="1" applyBorder="1" applyAlignment="1">
      <alignment horizontal="center" wrapText="1"/>
    </xf>
    <xf numFmtId="0" fontId="13" fillId="2" borderId="10" xfId="0" applyFont="1" applyFill="1" applyBorder="1" applyAlignment="1">
      <alignment horizontal="left" wrapText="1"/>
    </xf>
    <xf numFmtId="0" fontId="13" fillId="3" borderId="10" xfId="2" applyFont="1" applyFill="1" applyBorder="1" applyAlignment="1">
      <alignment horizontal="left" wrapText="1"/>
    </xf>
    <xf numFmtId="0" fontId="13" fillId="2" borderId="10" xfId="2" applyFont="1" applyFill="1" applyBorder="1" applyAlignment="1">
      <alignment horizontal="left" wrapText="1"/>
    </xf>
    <xf numFmtId="0" fontId="13" fillId="3" borderId="10" xfId="0" applyFont="1" applyFill="1" applyBorder="1" applyAlignment="1">
      <alignment horizontal="left" wrapText="1"/>
    </xf>
    <xf numFmtId="0" fontId="12" fillId="4" borderId="10" xfId="0" applyFont="1" applyFill="1" applyBorder="1" applyAlignment="1">
      <alignment wrapText="1"/>
    </xf>
    <xf numFmtId="3" fontId="16" fillId="0" borderId="10" xfId="2" applyNumberFormat="1" applyFont="1" applyBorder="1" applyAlignment="1">
      <alignment horizontal="center" wrapText="1"/>
    </xf>
    <xf numFmtId="3" fontId="17" fillId="0" borderId="11" xfId="2" applyNumberFormat="1" applyFont="1" applyBorder="1" applyAlignment="1">
      <alignment horizontal="center" wrapText="1"/>
    </xf>
    <xf numFmtId="0" fontId="16" fillId="2" borderId="13" xfId="2" applyFont="1" applyFill="1" applyBorder="1" applyAlignment="1">
      <alignment vertical="center" wrapText="1"/>
    </xf>
    <xf numFmtId="3" fontId="17" fillId="2" borderId="16" xfId="2" applyNumberFormat="1" applyFont="1" applyFill="1" applyBorder="1" applyAlignment="1">
      <alignment horizontal="center" wrapText="1"/>
    </xf>
    <xf numFmtId="3" fontId="17" fillId="2" borderId="12" xfId="2" applyNumberFormat="1" applyFont="1" applyFill="1" applyBorder="1" applyAlignment="1">
      <alignment horizontal="center" wrapText="1"/>
    </xf>
    <xf numFmtId="0" fontId="12" fillId="0" borderId="9" xfId="0" applyFont="1" applyBorder="1" applyAlignment="1">
      <alignment horizontal="left" wrapText="1"/>
    </xf>
    <xf numFmtId="0" fontId="12" fillId="0" borderId="10" xfId="4" applyFont="1" applyBorder="1" applyAlignment="1">
      <alignment horizontal="center" wrapText="1"/>
    </xf>
    <xf numFmtId="0" fontId="12" fillId="0" borderId="11" xfId="0" applyFont="1" applyBorder="1" applyAlignment="1">
      <alignment horizontal="center" wrapText="1"/>
    </xf>
    <xf numFmtId="0" fontId="12" fillId="0" borderId="10" xfId="0" applyFont="1" applyBorder="1" applyAlignment="1">
      <alignment horizontal="left" wrapText="1"/>
    </xf>
    <xf numFmtId="0" fontId="12" fillId="0" borderId="10" xfId="0" applyFont="1" applyBorder="1" applyAlignment="1">
      <alignment horizontal="center" wrapText="1"/>
    </xf>
    <xf numFmtId="0" fontId="13" fillId="0" borderId="23" xfId="2" applyFont="1" applyBorder="1" applyAlignment="1">
      <alignment horizontal="left" wrapText="1"/>
    </xf>
    <xf numFmtId="3" fontId="16" fillId="0" borderId="10" xfId="4" applyNumberFormat="1" applyFont="1" applyBorder="1" applyAlignment="1">
      <alignment horizontal="center"/>
    </xf>
    <xf numFmtId="0" fontId="13" fillId="0" borderId="24" xfId="2" applyFont="1" applyBorder="1" applyAlignment="1">
      <alignment horizontal="left" wrapText="1"/>
    </xf>
    <xf numFmtId="3" fontId="16" fillId="0" borderId="25" xfId="4" applyNumberFormat="1" applyFont="1" applyBorder="1" applyAlignment="1">
      <alignment horizontal="center"/>
    </xf>
    <xf numFmtId="9" fontId="14" fillId="0" borderId="12" xfId="2" applyNumberFormat="1" applyFont="1" applyBorder="1" applyAlignment="1">
      <alignment horizontal="center"/>
    </xf>
    <xf numFmtId="1" fontId="19" fillId="2" borderId="24" xfId="5" quotePrefix="1" applyNumberFormat="1" applyFont="1" applyFill="1" applyBorder="1" applyAlignment="1" applyProtection="1">
      <alignment horizontal="left" wrapText="1"/>
    </xf>
    <xf numFmtId="3" fontId="14" fillId="0" borderId="10" xfId="0" applyNumberFormat="1" applyFont="1" applyBorder="1" applyAlignment="1">
      <alignment horizontal="center" wrapText="1"/>
    </xf>
    <xf numFmtId="3" fontId="17" fillId="0" borderId="16" xfId="5" quotePrefix="1" applyNumberFormat="1" applyFont="1" applyFill="1" applyBorder="1" applyAlignment="1" applyProtection="1">
      <alignment horizontal="center" wrapText="1"/>
    </xf>
    <xf numFmtId="0" fontId="17" fillId="0" borderId="10" xfId="2" applyFont="1" applyBorder="1" applyAlignment="1">
      <alignment horizontal="left" wrapText="1"/>
    </xf>
    <xf numFmtId="3" fontId="17" fillId="0" borderId="10" xfId="5" quotePrefix="1" applyNumberFormat="1" applyFont="1" applyFill="1" applyBorder="1" applyAlignment="1" applyProtection="1">
      <alignment horizontal="center" wrapText="1"/>
    </xf>
    <xf numFmtId="0" fontId="14" fillId="2" borderId="24" xfId="2" applyFont="1" applyFill="1" applyBorder="1" applyAlignment="1">
      <alignment horizontal="left" wrapText="1"/>
    </xf>
    <xf numFmtId="37" fontId="17" fillId="2" borderId="25" xfId="1" applyNumberFormat="1" applyFont="1" applyFill="1" applyBorder="1" applyAlignment="1">
      <alignment horizontal="center"/>
    </xf>
    <xf numFmtId="0" fontId="14" fillId="2" borderId="10" xfId="2" applyFont="1" applyFill="1" applyBorder="1" applyAlignment="1">
      <alignment horizontal="left" wrapText="1"/>
    </xf>
    <xf numFmtId="37" fontId="17" fillId="2" borderId="10" xfId="1" applyNumberFormat="1" applyFont="1" applyFill="1" applyBorder="1" applyAlignment="1">
      <alignment horizontal="center"/>
    </xf>
    <xf numFmtId="0" fontId="14" fillId="2" borderId="13" xfId="2" applyFont="1" applyFill="1" applyBorder="1" applyAlignment="1">
      <alignment horizontal="left" wrapText="1"/>
    </xf>
    <xf numFmtId="37" fontId="17" fillId="2" borderId="16" xfId="1" applyNumberFormat="1" applyFont="1" applyFill="1" applyBorder="1" applyAlignment="1">
      <alignment horizontal="center"/>
    </xf>
    <xf numFmtId="9" fontId="14" fillId="2" borderId="12" xfId="7" applyFont="1" applyFill="1" applyBorder="1" applyAlignment="1">
      <alignment horizontal="center"/>
    </xf>
    <xf numFmtId="0" fontId="14" fillId="0" borderId="10" xfId="2" applyFont="1" applyBorder="1" applyAlignment="1">
      <alignment horizontal="left" wrapText="1"/>
    </xf>
    <xf numFmtId="37" fontId="14" fillId="0" borderId="10" xfId="1" applyNumberFormat="1" applyFont="1" applyFill="1" applyBorder="1" applyAlignment="1">
      <alignment horizontal="center" vertical="center"/>
    </xf>
    <xf numFmtId="9" fontId="14" fillId="0" borderId="10" xfId="7" applyFont="1" applyFill="1" applyBorder="1" applyAlignment="1">
      <alignment horizontal="center" vertical="center"/>
    </xf>
    <xf numFmtId="0" fontId="17" fillId="0" borderId="10" xfId="2" applyFont="1" applyBorder="1" applyAlignment="1">
      <alignment horizontal="left" vertical="center" wrapText="1"/>
    </xf>
    <xf numFmtId="3" fontId="14" fillId="0" borderId="12" xfId="2" applyNumberFormat="1" applyFont="1" applyBorder="1" applyAlignment="1">
      <alignment horizontal="center" wrapText="1"/>
    </xf>
    <xf numFmtId="0" fontId="14" fillId="2" borderId="10" xfId="0" applyFont="1" applyFill="1" applyBorder="1" applyAlignment="1">
      <alignment horizontal="left" wrapText="1"/>
    </xf>
    <xf numFmtId="0" fontId="14" fillId="2" borderId="10" xfId="0" applyFont="1" applyFill="1" applyBorder="1" applyAlignment="1">
      <alignment wrapText="1"/>
    </xf>
    <xf numFmtId="0" fontId="17" fillId="0" borderId="13" xfId="2" applyFont="1" applyBorder="1" applyAlignment="1">
      <alignment vertical="center" wrapText="1"/>
    </xf>
    <xf numFmtId="3" fontId="14" fillId="0" borderId="16" xfId="0" applyNumberFormat="1" applyFont="1" applyBorder="1" applyAlignment="1">
      <alignment horizontal="center"/>
    </xf>
    <xf numFmtId="0" fontId="14" fillId="0" borderId="10" xfId="0" applyFont="1" applyBorder="1" applyAlignment="1">
      <alignment wrapText="1"/>
    </xf>
    <xf numFmtId="0" fontId="13" fillId="0" borderId="10" xfId="0" applyFont="1" applyBorder="1"/>
    <xf numFmtId="9" fontId="17" fillId="0" borderId="11" xfId="7" quotePrefix="1" applyFont="1" applyFill="1" applyBorder="1" applyAlignment="1" applyProtection="1">
      <alignment horizontal="center"/>
    </xf>
    <xf numFmtId="3" fontId="17" fillId="0" borderId="10" xfId="5" quotePrefix="1" applyNumberFormat="1" applyFont="1" applyFill="1" applyBorder="1" applyAlignment="1" applyProtection="1">
      <alignment horizontal="center"/>
    </xf>
    <xf numFmtId="3" fontId="13" fillId="2" borderId="10" xfId="0" applyNumberFormat="1" applyFont="1" applyFill="1" applyBorder="1" applyAlignment="1">
      <alignment horizontal="center" wrapText="1"/>
    </xf>
    <xf numFmtId="3" fontId="14" fillId="2" borderId="11" xfId="0" applyNumberFormat="1" applyFont="1" applyFill="1" applyBorder="1" applyAlignment="1">
      <alignment horizontal="center" wrapText="1"/>
    </xf>
    <xf numFmtId="1" fontId="13" fillId="0" borderId="10" xfId="0" applyNumberFormat="1" applyFont="1" applyBorder="1" applyAlignment="1">
      <alignment horizontal="center" wrapText="1"/>
    </xf>
    <xf numFmtId="1" fontId="13" fillId="0" borderId="25" xfId="0" applyNumberFormat="1" applyFont="1" applyBorder="1" applyAlignment="1">
      <alignment horizontal="center" wrapText="1"/>
    </xf>
    <xf numFmtId="164" fontId="13" fillId="0" borderId="22" xfId="5" applyNumberFormat="1" applyFont="1" applyFill="1" applyBorder="1" applyAlignment="1">
      <alignment horizontal="center"/>
    </xf>
    <xf numFmtId="164" fontId="14" fillId="2" borderId="12" xfId="2" applyNumberFormat="1" applyFont="1" applyFill="1" applyBorder="1" applyAlignment="1">
      <alignment horizontal="center" vertical="center"/>
    </xf>
    <xf numFmtId="164" fontId="13" fillId="0" borderId="22" xfId="5" applyNumberFormat="1" applyFont="1" applyFill="1" applyBorder="1" applyAlignment="1">
      <alignment horizontal="center" vertical="center"/>
    </xf>
    <xf numFmtId="164" fontId="16" fillId="0" borderId="22" xfId="5" quotePrefix="1" applyNumberFormat="1" applyFont="1" applyFill="1" applyBorder="1" applyAlignment="1" applyProtection="1">
      <alignment horizontal="center"/>
    </xf>
    <xf numFmtId="164" fontId="17" fillId="0" borderId="12" xfId="5" quotePrefix="1" applyNumberFormat="1" applyFont="1" applyFill="1" applyBorder="1" applyAlignment="1" applyProtection="1">
      <alignment horizontal="center"/>
    </xf>
    <xf numFmtId="164" fontId="13" fillId="2" borderId="22" xfId="5" applyNumberFormat="1" applyFont="1" applyFill="1" applyBorder="1" applyAlignment="1">
      <alignment horizontal="center"/>
    </xf>
    <xf numFmtId="164" fontId="14" fillId="0" borderId="12" xfId="5" applyNumberFormat="1" applyFont="1" applyFill="1" applyBorder="1" applyAlignment="1">
      <alignment horizontal="center"/>
    </xf>
    <xf numFmtId="164" fontId="13" fillId="0" borderId="10" xfId="0" applyNumberFormat="1" applyFont="1" applyBorder="1" applyAlignment="1">
      <alignment horizontal="center" wrapText="1"/>
    </xf>
    <xf numFmtId="164" fontId="14" fillId="0" borderId="10" xfId="0" applyNumberFormat="1" applyFont="1" applyBorder="1" applyAlignment="1">
      <alignment horizontal="center" wrapText="1"/>
    </xf>
    <xf numFmtId="164" fontId="13" fillId="0" borderId="10" xfId="0" applyNumberFormat="1" applyFont="1" applyBorder="1"/>
    <xf numFmtId="164" fontId="16" fillId="0" borderId="10" xfId="5" quotePrefix="1" applyNumberFormat="1" applyFont="1" applyFill="1" applyBorder="1" applyAlignment="1" applyProtection="1">
      <alignment horizontal="center" wrapText="1"/>
    </xf>
    <xf numFmtId="164" fontId="17" fillId="0" borderId="10" xfId="5" quotePrefix="1" applyNumberFormat="1" applyFont="1" applyFill="1" applyBorder="1" applyAlignment="1" applyProtection="1">
      <alignment horizontal="center" wrapText="1"/>
    </xf>
    <xf numFmtId="164" fontId="17" fillId="2" borderId="10" xfId="5" quotePrefix="1" applyNumberFormat="1" applyFont="1" applyFill="1" applyBorder="1" applyAlignment="1" applyProtection="1">
      <alignment horizontal="center" wrapText="1"/>
    </xf>
    <xf numFmtId="164" fontId="14" fillId="2" borderId="10" xfId="0" applyNumberFormat="1" applyFont="1" applyFill="1" applyBorder="1" applyAlignment="1">
      <alignment horizontal="center" wrapText="1"/>
    </xf>
    <xf numFmtId="164" fontId="17" fillId="0" borderId="16" xfId="5" quotePrefix="1" applyNumberFormat="1" applyFont="1" applyFill="1" applyBorder="1" applyAlignment="1" applyProtection="1">
      <alignment horizontal="center" wrapText="1"/>
    </xf>
    <xf numFmtId="164" fontId="17" fillId="0" borderId="10" xfId="0" applyNumberFormat="1" applyFont="1" applyBorder="1" applyAlignment="1">
      <alignment horizontal="center" wrapText="1"/>
    </xf>
    <xf numFmtId="164" fontId="17" fillId="0" borderId="11" xfId="0" applyNumberFormat="1" applyFont="1" applyBorder="1" applyAlignment="1">
      <alignment horizontal="center" wrapText="1"/>
    </xf>
    <xf numFmtId="164" fontId="14" fillId="0" borderId="10" xfId="5" applyNumberFormat="1" applyFont="1" applyFill="1" applyBorder="1" applyAlignment="1">
      <alignment horizontal="center"/>
    </xf>
    <xf numFmtId="164" fontId="2" fillId="0" borderId="22" xfId="7" applyNumberFormat="1" applyFont="1" applyFill="1" applyBorder="1" applyAlignment="1">
      <alignment horizontal="center"/>
    </xf>
    <xf numFmtId="164" fontId="14" fillId="2" borderId="26" xfId="7" applyNumberFormat="1" applyFont="1" applyFill="1" applyBorder="1" applyAlignment="1">
      <alignment horizontal="center"/>
    </xf>
    <xf numFmtId="9" fontId="16" fillId="2" borderId="11" xfId="7" quotePrefix="1" applyFont="1" applyFill="1" applyBorder="1" applyAlignment="1" applyProtection="1">
      <alignment horizontal="center"/>
    </xf>
    <xf numFmtId="9" fontId="16" fillId="0" borderId="11" xfId="7" quotePrefix="1" applyFont="1" applyFill="1" applyBorder="1" applyAlignment="1" applyProtection="1">
      <alignment horizontal="center"/>
    </xf>
    <xf numFmtId="164" fontId="16" fillId="0" borderId="10" xfId="5" quotePrefix="1" applyNumberFormat="1" applyFont="1" applyFill="1" applyBorder="1" applyAlignment="1" applyProtection="1">
      <alignment horizontal="center"/>
    </xf>
    <xf numFmtId="164" fontId="17" fillId="0" borderId="10" xfId="5" quotePrefix="1" applyNumberFormat="1" applyFont="1" applyFill="1" applyBorder="1" applyAlignment="1" applyProtection="1">
      <alignment horizontal="center"/>
    </xf>
    <xf numFmtId="164" fontId="17" fillId="2" borderId="10" xfId="5" quotePrefix="1" applyNumberFormat="1" applyFont="1" applyFill="1" applyBorder="1" applyAlignment="1" applyProtection="1">
      <alignment horizontal="center"/>
    </xf>
    <xf numFmtId="164" fontId="17" fillId="2" borderId="16" xfId="5" quotePrefix="1" applyNumberFormat="1" applyFont="1" applyFill="1" applyBorder="1" applyAlignment="1" applyProtection="1">
      <alignment horizontal="center"/>
    </xf>
    <xf numFmtId="164" fontId="16" fillId="0" borderId="10" xfId="2" applyNumberFormat="1" applyFont="1" applyBorder="1" applyAlignment="1">
      <alignment horizontal="center" wrapText="1"/>
    </xf>
    <xf numFmtId="164" fontId="17" fillId="0" borderId="10" xfId="2" applyNumberFormat="1" applyFont="1" applyBorder="1" applyAlignment="1">
      <alignment horizontal="center" wrapText="1"/>
    </xf>
    <xf numFmtId="0" fontId="13" fillId="0" borderId="10" xfId="0" applyFont="1" applyBorder="1" applyAlignment="1">
      <alignment wrapText="1"/>
    </xf>
    <xf numFmtId="49" fontId="13" fillId="0" borderId="10" xfId="0" applyNumberFormat="1" applyFont="1" applyBorder="1" applyAlignment="1">
      <alignment wrapText="1"/>
    </xf>
    <xf numFmtId="0" fontId="13" fillId="0" borderId="9" xfId="0" applyFont="1" applyBorder="1" applyAlignment="1">
      <alignment wrapText="1"/>
    </xf>
    <xf numFmtId="49" fontId="13" fillId="0" borderId="9" xfId="0" applyNumberFormat="1" applyFont="1" applyBorder="1" applyAlignment="1">
      <alignment wrapText="1"/>
    </xf>
    <xf numFmtId="3" fontId="13" fillId="0" borderId="11" xfId="0" applyNumberFormat="1"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wrapText="1"/>
    </xf>
    <xf numFmtId="0" fontId="9" fillId="3" borderId="0" xfId="0" applyFont="1" applyFill="1" applyAlignment="1">
      <alignment horizontal="center" wrapText="1"/>
    </xf>
    <xf numFmtId="0" fontId="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9" fillId="3" borderId="0" xfId="0" applyFont="1" applyFill="1" applyAlignment="1">
      <alignment horizontal="center" wrapText="1"/>
    </xf>
    <xf numFmtId="0" fontId="9" fillId="0" borderId="0" xfId="0" applyFont="1" applyAlignment="1">
      <alignment horizontal="center" wrapText="1"/>
    </xf>
    <xf numFmtId="0" fontId="11" fillId="5" borderId="10"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5"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11" fillId="5" borderId="8" xfId="4" applyFont="1" applyFill="1" applyBorder="1" applyAlignment="1">
      <alignment horizontal="center" vertical="center" wrapText="1"/>
    </xf>
    <xf numFmtId="0" fontId="11" fillId="5" borderId="15" xfId="4" applyFont="1" applyFill="1" applyBorder="1" applyAlignment="1">
      <alignment horizontal="center" vertical="center" wrapText="1"/>
    </xf>
    <xf numFmtId="0" fontId="11" fillId="5" borderId="7" xfId="4" applyFont="1" applyFill="1" applyBorder="1" applyAlignment="1">
      <alignment horizontal="center" vertical="center" wrapText="1"/>
    </xf>
    <xf numFmtId="0" fontId="11" fillId="5" borderId="1" xfId="2" applyFont="1" applyFill="1" applyBorder="1" applyAlignment="1">
      <alignment horizontal="center" vertical="center" wrapText="1"/>
    </xf>
    <xf numFmtId="0" fontId="11" fillId="5" borderId="2" xfId="2" applyFont="1" applyFill="1" applyBorder="1" applyAlignment="1">
      <alignment horizontal="center" vertical="center" wrapText="1"/>
    </xf>
    <xf numFmtId="0" fontId="11" fillId="5" borderId="3" xfId="2" applyFont="1" applyFill="1" applyBorder="1" applyAlignment="1">
      <alignment horizontal="center" vertical="center" wrapText="1"/>
    </xf>
    <xf numFmtId="0" fontId="24" fillId="0" borderId="0" xfId="0" applyFont="1" applyAlignment="1">
      <alignment horizontal="center"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1" fillId="5" borderId="22" xfId="4" applyFont="1" applyFill="1" applyBorder="1" applyAlignment="1">
      <alignment horizontal="center" vertical="center" wrapText="1"/>
    </xf>
    <xf numFmtId="0" fontId="11" fillId="5" borderId="4" xfId="4" applyFont="1" applyFill="1" applyBorder="1" applyAlignment="1">
      <alignment horizontal="center" vertical="center" wrapText="1"/>
    </xf>
    <xf numFmtId="0" fontId="11" fillId="5" borderId="23" xfId="4" applyFont="1" applyFill="1" applyBorder="1" applyAlignment="1">
      <alignment horizontal="center" vertical="center" wrapText="1"/>
    </xf>
    <xf numFmtId="0" fontId="11" fillId="5" borderId="22" xfId="4" applyFont="1" applyFill="1" applyBorder="1" applyAlignment="1">
      <alignment horizontal="center" vertical="top" wrapText="1"/>
    </xf>
    <xf numFmtId="0" fontId="11" fillId="5" borderId="4" xfId="4" applyFont="1" applyFill="1" applyBorder="1" applyAlignment="1">
      <alignment horizontal="center" vertical="top" wrapText="1"/>
    </xf>
    <xf numFmtId="0" fontId="11" fillId="5" borderId="23" xfId="4" applyFont="1" applyFill="1" applyBorder="1" applyAlignment="1">
      <alignment horizontal="center" vertical="top" wrapText="1"/>
    </xf>
    <xf numFmtId="0" fontId="11" fillId="5" borderId="22" xfId="4" applyFont="1" applyFill="1" applyBorder="1" applyAlignment="1">
      <alignment horizontal="center" wrapText="1"/>
    </xf>
    <xf numFmtId="0" fontId="11" fillId="5" borderId="4" xfId="4" applyFont="1" applyFill="1" applyBorder="1" applyAlignment="1">
      <alignment horizontal="center" wrapText="1"/>
    </xf>
    <xf numFmtId="0" fontId="11" fillId="5" borderId="23" xfId="4" applyFont="1" applyFill="1" applyBorder="1" applyAlignment="1">
      <alignment horizontal="center" wrapText="1"/>
    </xf>
    <xf numFmtId="0" fontId="24" fillId="0" borderId="0" xfId="0" applyFont="1" applyAlignment="1">
      <alignment horizontal="center" vertical="center" wrapText="1"/>
    </xf>
    <xf numFmtId="0" fontId="11" fillId="5" borderId="8" xfId="4" applyFont="1" applyFill="1" applyBorder="1" applyAlignment="1">
      <alignment horizontal="center" wrapText="1"/>
    </xf>
    <xf numFmtId="0" fontId="11" fillId="5" borderId="15" xfId="4" applyFont="1" applyFill="1" applyBorder="1" applyAlignment="1">
      <alignment horizontal="center" wrapText="1"/>
    </xf>
    <xf numFmtId="0" fontId="11" fillId="5" borderId="7" xfId="4" applyFont="1" applyFill="1" applyBorder="1" applyAlignment="1">
      <alignment horizontal="center" wrapText="1"/>
    </xf>
    <xf numFmtId="0" fontId="11" fillId="5" borderId="10" xfId="4" applyFont="1" applyFill="1" applyBorder="1" applyAlignment="1">
      <alignment horizontal="center" vertical="center" wrapText="1"/>
    </xf>
    <xf numFmtId="0" fontId="20" fillId="5" borderId="22" xfId="2" applyFont="1" applyFill="1" applyBorder="1" applyAlignment="1">
      <alignment horizontal="center" wrapText="1"/>
    </xf>
    <xf numFmtId="0" fontId="20" fillId="5" borderId="4" xfId="2" applyFont="1" applyFill="1" applyBorder="1" applyAlignment="1">
      <alignment horizontal="center" wrapText="1"/>
    </xf>
    <xf numFmtId="0" fontId="20" fillId="5" borderId="23" xfId="2" applyFont="1" applyFill="1" applyBorder="1" applyAlignment="1">
      <alignment horizontal="center" wrapText="1"/>
    </xf>
    <xf numFmtId="0" fontId="11" fillId="5" borderId="1" xfId="4" applyFont="1" applyFill="1" applyBorder="1" applyAlignment="1">
      <alignment horizontal="center" vertical="center" wrapText="1"/>
    </xf>
    <xf numFmtId="0" fontId="11" fillId="5" borderId="2" xfId="4" applyFont="1" applyFill="1" applyBorder="1" applyAlignment="1">
      <alignment horizontal="center" vertical="center" wrapText="1"/>
    </xf>
    <xf numFmtId="0" fontId="11" fillId="5" borderId="20" xfId="4" applyFont="1" applyFill="1" applyBorder="1" applyAlignment="1">
      <alignment horizontal="center" vertical="center" wrapText="1"/>
    </xf>
    <xf numFmtId="0" fontId="11" fillId="5" borderId="22"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3" xfId="2" applyFont="1" applyFill="1" applyBorder="1" applyAlignment="1">
      <alignment horizontal="center" vertical="center" wrapText="1"/>
    </xf>
    <xf numFmtId="0" fontId="24" fillId="3" borderId="0" xfId="0" applyFont="1" applyFill="1" applyAlignment="1">
      <alignment horizontal="center" wrapText="1"/>
    </xf>
    <xf numFmtId="0" fontId="3" fillId="5" borderId="8" xfId="0" applyFont="1" applyFill="1" applyBorder="1" applyAlignment="1">
      <alignment horizontal="center" vertical="top" wrapText="1"/>
    </xf>
    <xf numFmtId="0" fontId="3" fillId="5" borderId="15" xfId="0" applyFont="1" applyFill="1" applyBorder="1" applyAlignment="1">
      <alignment horizontal="center" vertical="top" wrapText="1"/>
    </xf>
    <xf numFmtId="0" fontId="3" fillId="5" borderId="7" xfId="0" applyFont="1" applyFill="1" applyBorder="1" applyAlignment="1">
      <alignment horizontal="center" vertical="top" wrapText="1"/>
    </xf>
    <xf numFmtId="0" fontId="24" fillId="0" borderId="0" xfId="0" applyFont="1" applyAlignment="1">
      <alignment horizontal="center" wrapText="1"/>
    </xf>
    <xf numFmtId="0" fontId="11" fillId="5" borderId="8" xfId="0" applyFont="1" applyFill="1" applyBorder="1" applyAlignment="1">
      <alignment horizontal="center" wrapText="1"/>
    </xf>
    <xf numFmtId="0" fontId="11" fillId="5" borderId="15" xfId="0" applyFont="1" applyFill="1" applyBorder="1" applyAlignment="1">
      <alignment horizontal="center" wrapText="1"/>
    </xf>
    <xf numFmtId="0" fontId="11" fillId="5" borderId="7"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10" xfId="0" applyFont="1" applyFill="1" applyBorder="1" applyAlignment="1">
      <alignment horizontal="center" wrapText="1"/>
    </xf>
    <xf numFmtId="0" fontId="8" fillId="5" borderId="8" xfId="4" applyFont="1" applyFill="1" applyBorder="1" applyAlignment="1">
      <alignment horizontal="center" vertical="center" wrapText="1"/>
    </xf>
    <xf numFmtId="0" fontId="8" fillId="5" borderId="15" xfId="4" applyFont="1" applyFill="1" applyBorder="1" applyAlignment="1">
      <alignment horizontal="center" vertical="center" wrapText="1"/>
    </xf>
    <xf numFmtId="0" fontId="8" fillId="5" borderId="7" xfId="4" applyFont="1" applyFill="1" applyBorder="1" applyAlignment="1">
      <alignment horizontal="center" vertical="center" wrapText="1"/>
    </xf>
  </cellXfs>
  <cellStyles count="9">
    <cellStyle name="Comma" xfId="1" builtinId="3"/>
    <cellStyle name="Comma 2" xfId="3" xr:uid="{37DD9B8A-CB74-4D3C-9D31-D0DACA0E295F}"/>
    <cellStyle name="Normal" xfId="0" builtinId="0"/>
    <cellStyle name="Normal 2" xfId="4" xr:uid="{A4EA321B-62A0-4E26-88F8-8867EC27ACDD}"/>
    <cellStyle name="Normal 4" xfId="8" xr:uid="{E260E89E-F8F5-48CC-872F-C020B5E72C1F}"/>
    <cellStyle name="Normal 5" xfId="6" xr:uid="{D77DD14D-0323-4F73-A91F-D1FABF9DBEED}"/>
    <cellStyle name="Normal 6 3 2" xfId="2" xr:uid="{EB41F236-AD25-462F-BA8E-7078A4827C02}"/>
    <cellStyle name="Percent" xfId="7" builtinId="5"/>
    <cellStyle name="Percent 2" xfId="5" xr:uid="{F3CEF970-7742-4084-A97F-B7DB975FAF2B}"/>
  </cellStyles>
  <dxfs count="478">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b/>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rgb="FFFFFFCC"/>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medium">
          <color indexed="64"/>
        </bottom>
      </border>
    </dxf>
    <dxf>
      <font>
        <strike val="0"/>
        <outline val="0"/>
        <shadow val="0"/>
        <u val="none"/>
        <vertAlign val="baseline"/>
        <sz val="11"/>
        <color auto="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rgb="FFFFFFCC"/>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indexed="64"/>
        </right>
        <bottom style="medium">
          <color indexed="64"/>
        </bottom>
      </border>
    </dxf>
    <dxf>
      <font>
        <strike val="0"/>
        <outline val="0"/>
        <shadow val="0"/>
        <vertAlign val="baseline"/>
        <sz val="1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strike val="0"/>
        <outline val="0"/>
        <shadow val="0"/>
        <u val="none"/>
        <vertAlign val="baseline"/>
        <sz val="12"/>
        <color theme="0"/>
        <name val="Arial"/>
        <family val="2"/>
        <scheme val="none"/>
      </font>
      <alignment textRotation="0" wrapText="1"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fgColor indexed="64"/>
          <bgColor rgb="FF41598F"/>
        </patternFill>
      </fill>
      <alignment textRotation="0" wrapText="1"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11"/>
        <color auto="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font>
      <alignment horizontal="left" vertical="bottom" textRotation="0" wrapText="1"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font>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b/>
        <strike val="0"/>
        <outline val="0"/>
        <shadow val="0"/>
        <u val="none"/>
        <vertAlign val="baseline"/>
        <sz val="12"/>
        <color theme="0"/>
        <name val="Arial "/>
        <scheme val="none"/>
      </font>
      <fill>
        <patternFill patternType="solid">
          <fgColor indexed="64"/>
          <bgColor rgb="FF41598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border>
    </dxf>
    <dxf>
      <font>
        <b/>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alignment textRotation="0" wrapText="1"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1"/>
        <name val="Arial"/>
        <family val="2"/>
        <scheme val="none"/>
      </font>
      <fill>
        <patternFill patternType="solid">
          <fgColor indexed="64"/>
          <bgColor rgb="FF41598F"/>
        </patternFill>
      </fill>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val="0"/>
        <strike val="0"/>
        <outline val="0"/>
        <shadow val="0"/>
        <u val="none"/>
        <vertAlign val="baseline"/>
        <sz val="11"/>
        <name val="Arial"/>
        <family val="2"/>
        <scheme val="none"/>
      </font>
      <numFmt numFmtId="13" formatCode="0%"/>
    </dxf>
    <dxf>
      <font>
        <strike val="0"/>
        <outline val="0"/>
        <shadow val="0"/>
        <u val="none"/>
        <vertAlign val="baseline"/>
        <sz val="11"/>
        <name val="Arial"/>
        <family val="2"/>
        <scheme val="none"/>
      </font>
      <border outline="0">
        <left style="thin">
          <color indexed="64"/>
        </left>
        <right/>
      </border>
    </dxf>
    <dxf>
      <font>
        <strike val="0"/>
        <outline val="0"/>
        <shadow val="0"/>
        <u val="none"/>
        <vertAlign val="baseline"/>
        <sz val="11"/>
        <name val="Arial"/>
        <family val="2"/>
        <scheme val="none"/>
      </font>
      <alignment horizontal="left" vertical="bottom" textRotation="0" indent="0" justifyLastLine="0" shrinkToFit="0" readingOrder="0"/>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font>
        <b/>
        <i val="0"/>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9"/>
        <color theme="1"/>
        <name val="Arial"/>
        <family val="2"/>
        <scheme val="none"/>
      </font>
      <numFmt numFmtId="1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bottom" textRotation="0" wrapText="0" indent="0" justifyLastLine="0" shrinkToFit="0" readingOrder="0"/>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center" textRotation="0" indent="0" justifyLastLine="0" shrinkToFit="0" readingOrder="0"/>
    </dxf>
    <dxf>
      <fill>
        <patternFill>
          <bgColor rgb="FF8090B4"/>
        </patternFill>
      </fill>
    </dxf>
    <dxf>
      <fill>
        <patternFill>
          <bgColor theme="0"/>
        </patternFill>
      </fill>
    </dxf>
    <dxf>
      <fill>
        <patternFill>
          <bgColor rgb="FF41598F"/>
        </patternFill>
      </fill>
    </dxf>
  </dxfs>
  <tableStyles count="1" defaultTableStyle="TableStyleMedium2" defaultPivotStyle="PivotStyleLight16">
    <tableStyle name="TableFormatOct1" pivot="0" count="3" xr9:uid="{49D4EA9C-3F47-462A-980F-0DBD3BA4CA2C}">
      <tableStyleElement type="headerRow" dxfId="477"/>
      <tableStyleElement type="firstRowStripe" dxfId="476"/>
      <tableStyleElement type="secondRowStripe" dxfId="475"/>
    </tableStyle>
  </tableStyles>
  <colors>
    <mruColors>
      <color rgb="FFCB6015"/>
      <color rgb="FF910048"/>
      <color rgb="FF002D72"/>
      <color rgb="FFFED78B"/>
      <color rgb="FFFCAF17"/>
      <color rgb="FFFDC351"/>
      <color rgb="FF8090B4"/>
      <color rgb="FF41598F"/>
      <color rgb="FF012169"/>
      <color rgb="FFCF4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cap="none" baseline="0">
                <a:solidFill>
                  <a:srgbClr val="002D72"/>
                </a:solidFill>
                <a:latin typeface="Arial" panose="020B0604020202020204" pitchFamily="34" charset="0"/>
                <a:cs typeface="Arial" panose="020B0604020202020204" pitchFamily="34" charset="0"/>
              </a:rPr>
              <a:t>Children with Disabilities by Disability Category</a:t>
            </a:r>
          </a:p>
        </c:rich>
      </c:tx>
      <c:layout>
        <c:manualLayout>
          <c:xMode val="edge"/>
          <c:yMode val="edge"/>
          <c:x val="0.14039222209899821"/>
          <c:y val="0"/>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002D7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8C-4319-B0D5-0C99197F1F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8C-4319-B0D5-0C99197F1F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8C-4319-B0D5-0C99197F1F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8C-4319-B0D5-0C99197F1FCA}"/>
              </c:ext>
            </c:extLst>
          </c:dPt>
          <c:dPt>
            <c:idx val="4"/>
            <c:bubble3D val="0"/>
            <c:spPr>
              <a:solidFill>
                <a:srgbClr val="FCAF17"/>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8C-4319-B0D5-0C99197F1FCA}"/>
              </c:ext>
            </c:extLst>
          </c:dPt>
          <c:dPt>
            <c:idx val="5"/>
            <c:bubble3D val="0"/>
            <c:spPr>
              <a:solidFill>
                <a:srgbClr val="CF4A6E"/>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8C-4319-B0D5-0C99197F1FCA}"/>
              </c:ext>
            </c:extLst>
          </c:dPt>
          <c:dPt>
            <c:idx val="6"/>
            <c:bubble3D val="0"/>
            <c:spPr>
              <a:solidFill>
                <a:srgbClr val="8090B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78C-4319-B0D5-0C99197F1F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B78C-4319-B0D5-0C99197F1FCA}"/>
              </c:ext>
            </c:extLst>
          </c:dPt>
          <c:dPt>
            <c:idx val="8"/>
            <c:bubble3D val="0"/>
            <c:spPr>
              <a:solidFill>
                <a:srgbClr val="FED78B"/>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B78C-4319-B0D5-0C99197F1FCA}"/>
              </c:ext>
            </c:extLst>
          </c:dPt>
          <c:dPt>
            <c:idx val="9"/>
            <c:bubble3D val="0"/>
            <c:spPr>
              <a:solidFill>
                <a:srgbClr val="910048"/>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B78C-4319-B0D5-0C99197F1FCA}"/>
              </c:ext>
            </c:extLst>
          </c:dPt>
          <c:dPt>
            <c:idx val="10"/>
            <c:bubble3D val="0"/>
            <c:spPr>
              <a:solidFill>
                <a:srgbClr val="CB601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B78C-4319-B0D5-0C99197F1FCA}"/>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B78C-4319-B0D5-0C99197F1FCA}"/>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B78C-4319-B0D5-0C99197F1FCA}"/>
              </c:ext>
            </c:extLst>
          </c:dPt>
          <c:dLbls>
            <c:dLbl>
              <c:idx val="0"/>
              <c:layout>
                <c:manualLayout>
                  <c:x val="0.22884671049274413"/>
                  <c:y val="-4.8697930738791535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8C-4319-B0D5-0C99197F1FCA}"/>
                </c:ext>
              </c:extLst>
            </c:dLbl>
            <c:dLbl>
              <c:idx val="1"/>
              <c:layout>
                <c:manualLayout>
                  <c:x val="0.15207159162991732"/>
                  <c:y val="-2.4980845170922444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8C-4319-B0D5-0C99197F1FCA}"/>
                </c:ext>
              </c:extLst>
            </c:dLbl>
            <c:dLbl>
              <c:idx val="2"/>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3-B78C-4319-B0D5-0C99197F1FCA}"/>
                </c:ext>
              </c:extLst>
            </c:dLbl>
            <c:dLbl>
              <c:idx val="3"/>
              <c:layout>
                <c:manualLayout>
                  <c:x val="2.1988885408766739E-2"/>
                  <c:y val="-1.9691304272079338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8C-4319-B0D5-0C99197F1FCA}"/>
                </c:ext>
              </c:extLst>
            </c:dLbl>
            <c:dLbl>
              <c:idx val="4"/>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5-B78C-4319-B0D5-0C99197F1FCA}"/>
                </c:ext>
              </c:extLst>
            </c:dLbl>
            <c:dLbl>
              <c:idx val="5"/>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6-B78C-4319-B0D5-0C99197F1FCA}"/>
                </c:ext>
              </c:extLst>
            </c:dLbl>
            <c:dLbl>
              <c:idx val="6"/>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7-B78C-4319-B0D5-0C99197F1FCA}"/>
                </c:ext>
              </c:extLst>
            </c:dLbl>
            <c:dLbl>
              <c:idx val="7"/>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8-B78C-4319-B0D5-0C99197F1FCA}"/>
                </c:ext>
              </c:extLst>
            </c:dLbl>
            <c:dLbl>
              <c:idx val="8"/>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B78C-4319-B0D5-0C99197F1FCA}"/>
                </c:ext>
              </c:extLst>
            </c:dLbl>
            <c:dLbl>
              <c:idx val="9"/>
              <c:layout>
                <c:manualLayout>
                  <c:x val="-6.8612673415823028E-2"/>
                  <c:y val="-3.7584976236535873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78C-4319-B0D5-0C99197F1FCA}"/>
                </c:ext>
              </c:extLst>
            </c:dLbl>
            <c:dLbl>
              <c:idx val="10"/>
              <c:layout>
                <c:manualLayout>
                  <c:x val="-0.20563860052949243"/>
                  <c:y val="0.36984866399159871"/>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78C-4319-B0D5-0C99197F1FCA}"/>
                </c:ext>
              </c:extLst>
            </c:dLbl>
            <c:dLbl>
              <c:idx val="11"/>
              <c:layout>
                <c:manualLayout>
                  <c:x val="3.9125529863260476E-2"/>
                  <c:y val="-3.1610144892873327E-4"/>
                </c:manualLayout>
              </c:layout>
              <c:numFmt formatCode="[&lt;0.01]_(.00%_);_(0%_)"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107467882676089"/>
                      <c:h val="0.11514833145385109"/>
                    </c:manualLayout>
                  </c15:layout>
                </c:ext>
                <c:ext xmlns:c16="http://schemas.microsoft.com/office/drawing/2014/chart" uri="{C3380CC4-5D6E-409C-BE32-E72D297353CC}">
                  <c16:uniqueId val="{0000000C-B78C-4319-B0D5-0C99197F1FCA}"/>
                </c:ext>
              </c:extLst>
            </c:dLbl>
            <c:dLbl>
              <c:idx val="12"/>
              <c:layout>
                <c:manualLayout>
                  <c:x val="-0.21667140295650059"/>
                  <c:y val="4.1772341403738492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78C-4319-B0D5-0C99197F1FCA}"/>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'5-21 Child Count Subtotals'!$A$11:$A$24</c15:sqref>
                  </c15:fullRef>
                </c:ext>
              </c:extLst>
              <c:f>'5-21 Child Count Subtotals'!$A$11:$A$23</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 </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Child Count Subtotals'!$B$11:$B$24</c15:sqref>
                  </c15:fullRef>
                </c:ext>
              </c:extLst>
              <c:f>'5-21 Child Count Subtotals'!$B$11:$B$23</c:f>
              <c:numCache>
                <c:formatCode>#,##0</c:formatCode>
                <c:ptCount val="13"/>
                <c:pt idx="0">
                  <c:v>15058</c:v>
                </c:pt>
                <c:pt idx="1">
                  <c:v>139</c:v>
                </c:pt>
                <c:pt idx="2">
                  <c:v>10024</c:v>
                </c:pt>
                <c:pt idx="3">
                  <c:v>7794</c:v>
                </c:pt>
                <c:pt idx="4">
                  <c:v>1290</c:v>
                </c:pt>
                <c:pt idx="5">
                  <c:v>7669</c:v>
                </c:pt>
                <c:pt idx="6">
                  <c:v>2133</c:v>
                </c:pt>
                <c:pt idx="7">
                  <c:v>542</c:v>
                </c:pt>
                <c:pt idx="8">
                  <c:v>14385</c:v>
                </c:pt>
                <c:pt idx="9">
                  <c:v>56827</c:v>
                </c:pt>
                <c:pt idx="10">
                  <c:v>20937</c:v>
                </c:pt>
                <c:pt idx="11">
                  <c:v>290</c:v>
                </c:pt>
                <c:pt idx="12">
                  <c:v>481</c:v>
                </c:pt>
              </c:numCache>
            </c:numRef>
          </c:val>
          <c:extLst>
            <c:ext xmlns:c15="http://schemas.microsoft.com/office/drawing/2012/chart" uri="{02D57815-91ED-43cb-92C2-25804820EDAC}">
              <c15:categoryFilterExceptions>
                <c15:categoryFilterException>
                  <c15:sqref>'5-21 Child Count Subtotals'!$B$24</c15:sqref>
                  <c15:spPr xmlns:c15="http://schemas.microsoft.com/office/drawing/2012/chart">
                    <a:solidFill>
                      <a:srgbClr val="C00000"/>
                    </a:solidFill>
                    <a:ln>
                      <a:noFill/>
                    </a:ln>
                    <a:effectLst>
                      <a:outerShdw blurRad="63500" sx="102000" sy="102000" algn="ctr" rotWithShape="0">
                        <a:prstClr val="black">
                          <a:alpha val="20000"/>
                        </a:prstClr>
                      </a:outerShdw>
                    </a:effectLst>
                  </c15:spPr>
                </c15:categoryFilterException>
              </c15:categoryFilterExceptions>
            </c:ext>
            <c:ext xmlns:c16="http://schemas.microsoft.com/office/drawing/2014/chart" uri="{C3380CC4-5D6E-409C-BE32-E72D297353CC}">
              <c16:uniqueId val="{00000000-B78C-4319-B0D5-0C99197F1F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t>
            </a:r>
            <a:r>
              <a:rPr lang="en-US" b="1" baseline="0">
                <a:solidFill>
                  <a:srgbClr val="012169"/>
                </a:solidFill>
                <a:latin typeface="Arial" panose="020B0604020202020204" pitchFamily="34" charset="0"/>
                <a:cs typeface="Arial" panose="020B0604020202020204" pitchFamily="34" charset="0"/>
              </a:rPr>
              <a:t> by Age and Disability Category</a:t>
            </a:r>
            <a:endParaRPr lang="en-US" b="1">
              <a:solidFill>
                <a:srgbClr val="012169"/>
              </a:solidFill>
              <a:latin typeface="Arial" panose="020B0604020202020204" pitchFamily="34" charset="0"/>
              <a:cs typeface="Arial" panose="020B0604020202020204" pitchFamily="34" charset="0"/>
            </a:endParaRPr>
          </a:p>
        </c:rich>
      </c:tx>
      <c:overlay val="0"/>
      <c:spPr>
        <a:noFill/>
        <a:ln>
          <a:solidFill>
            <a:srgbClr val="002D72"/>
          </a:solid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Disability'!$A$22</c:f>
              <c:strCache>
                <c:ptCount val="1"/>
                <c:pt idx="0">
                  <c:v>Autism</c:v>
                </c:pt>
              </c:strCache>
            </c:strRef>
          </c:tx>
          <c:spPr>
            <a:solidFill>
              <a:srgbClr val="002D72"/>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Disability'!$B$22:$R$22</c:f>
              <c:numCache>
                <c:formatCode>[&lt;0.01]_(.00%_);_(0%_)</c:formatCode>
                <c:ptCount val="17"/>
                <c:pt idx="0">
                  <c:v>0.11336336336336336</c:v>
                </c:pt>
                <c:pt idx="1">
                  <c:v>0.10710334144722283</c:v>
                </c:pt>
                <c:pt idx="2">
                  <c:v>0.11324337831084458</c:v>
                </c:pt>
                <c:pt idx="3">
                  <c:v>0.10532223365447572</c:v>
                </c:pt>
                <c:pt idx="4">
                  <c:v>0.10254864818322713</c:v>
                </c:pt>
                <c:pt idx="5">
                  <c:v>0.10133333333333333</c:v>
                </c:pt>
                <c:pt idx="6">
                  <c:v>0.10311088810837933</c:v>
                </c:pt>
                <c:pt idx="7">
                  <c:v>0.10167310167310167</c:v>
                </c:pt>
                <c:pt idx="8">
                  <c:v>0.10679611650485436</c:v>
                </c:pt>
                <c:pt idx="9">
                  <c:v>0.1103672532517215</c:v>
                </c:pt>
                <c:pt idx="10">
                  <c:v>0.11369193154034229</c:v>
                </c:pt>
                <c:pt idx="11">
                  <c:v>0.11617631210259727</c:v>
                </c:pt>
                <c:pt idx="12">
                  <c:v>0.11632628687447749</c:v>
                </c:pt>
                <c:pt idx="13">
                  <c:v>0.12805555555555556</c:v>
                </c:pt>
                <c:pt idx="14">
                  <c:v>0.16635514018691588</c:v>
                </c:pt>
                <c:pt idx="15">
                  <c:v>0.1965648854961832</c:v>
                </c:pt>
                <c:pt idx="16">
                  <c:v>0.20557491289198607</c:v>
                </c:pt>
              </c:numCache>
            </c:numRef>
          </c:val>
          <c:extLst>
            <c:ext xmlns:c16="http://schemas.microsoft.com/office/drawing/2014/chart" uri="{C3380CC4-5D6E-409C-BE32-E72D297353CC}">
              <c16:uniqueId val="{00000000-8BC6-417A-A631-39C20854669A}"/>
            </c:ext>
          </c:extLst>
        </c:ser>
        <c:ser>
          <c:idx val="1"/>
          <c:order val="1"/>
          <c:tx>
            <c:strRef>
              <c:f>'5-21 Data by Disability'!$A$23</c:f>
              <c:strCache>
                <c:ptCount val="1"/>
                <c:pt idx="0">
                  <c:v>Deaf-Blindness</c:v>
                </c:pt>
              </c:strCache>
            </c:strRef>
          </c:tx>
          <c:spPr>
            <a:solidFill>
              <a:schemeClr val="accent2"/>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Disability'!$B$23:$R$23</c:f>
              <c:numCache>
                <c:formatCode>[&lt;0.01]_(.00%_);_(0%_)</c:formatCode>
                <c:ptCount val="17"/>
                <c:pt idx="0">
                  <c:v>0</c:v>
                </c:pt>
                <c:pt idx="1">
                  <c:v>0</c:v>
                </c:pt>
                <c:pt idx="2">
                  <c:v>1.2993503248375812E-3</c:v>
                </c:pt>
                <c:pt idx="3">
                  <c:v>0</c:v>
                </c:pt>
                <c:pt idx="4">
                  <c:v>9.4713277079386943E-4</c:v>
                </c:pt>
                <c:pt idx="5">
                  <c:v>0</c:v>
                </c:pt>
                <c:pt idx="6">
                  <c:v>0</c:v>
                </c:pt>
                <c:pt idx="7">
                  <c:v>0</c:v>
                </c:pt>
                <c:pt idx="8">
                  <c:v>0</c:v>
                </c:pt>
                <c:pt idx="9">
                  <c:v>1.3389441469013007E-3</c:v>
                </c:pt>
                <c:pt idx="10">
                  <c:v>1.4262428687856561E-3</c:v>
                </c:pt>
                <c:pt idx="11">
                  <c:v>0</c:v>
                </c:pt>
                <c:pt idx="12">
                  <c:v>0</c:v>
                </c:pt>
                <c:pt idx="13">
                  <c:v>0</c:v>
                </c:pt>
                <c:pt idx="14">
                  <c:v>0</c:v>
                </c:pt>
                <c:pt idx="15">
                  <c:v>0</c:v>
                </c:pt>
                <c:pt idx="16">
                  <c:v>0</c:v>
                </c:pt>
              </c:numCache>
            </c:numRef>
          </c:val>
          <c:extLst>
            <c:ext xmlns:c16="http://schemas.microsoft.com/office/drawing/2014/chart" uri="{C3380CC4-5D6E-409C-BE32-E72D297353CC}">
              <c16:uniqueId val="{00000001-8BC6-417A-A631-39C20854669A}"/>
            </c:ext>
          </c:extLst>
        </c:ser>
        <c:ser>
          <c:idx val="2"/>
          <c:order val="2"/>
          <c:tx>
            <c:strRef>
              <c:f>'5-21 Data by Disability'!$A$24</c:f>
              <c:strCache>
                <c:ptCount val="1"/>
                <c:pt idx="0">
                  <c:v>Developmental Delay</c:v>
                </c:pt>
              </c:strCache>
            </c:strRef>
          </c:tx>
          <c:spPr>
            <a:solidFill>
              <a:schemeClr val="accent3"/>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Disability'!$B$24:$R$24</c:f>
              <c:numCache>
                <c:formatCode>[&lt;0.01]_(.00%_);_(0%_)</c:formatCode>
                <c:ptCount val="17"/>
                <c:pt idx="0">
                  <c:v>0.40900900900900899</c:v>
                </c:pt>
                <c:pt idx="1">
                  <c:v>0.31987165302057979</c:v>
                </c:pt>
                <c:pt idx="2">
                  <c:v>0.24077961019490254</c:v>
                </c:pt>
                <c:pt idx="3">
                  <c:v>0.1283322420727715</c:v>
                </c:pt>
                <c:pt idx="4">
                  <c:v>5.4072670914413638E-2</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8BC6-417A-A631-39C20854669A}"/>
            </c:ext>
          </c:extLst>
        </c:ser>
        <c:ser>
          <c:idx val="3"/>
          <c:order val="3"/>
          <c:tx>
            <c:strRef>
              <c:f>'5-21 Data by Disability'!$A$25</c:f>
              <c:strCache>
                <c:ptCount val="1"/>
                <c:pt idx="0">
                  <c:v>Emotional Disturbance</c:v>
                </c:pt>
              </c:strCache>
            </c:strRef>
          </c:tx>
          <c:spPr>
            <a:solidFill>
              <a:schemeClr val="accent4"/>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Disability'!$B$25:$R$25</c:f>
              <c:numCache>
                <c:formatCode>[&lt;0.01]_(.00%_);_(0%_)</c:formatCode>
                <c:ptCount val="17"/>
                <c:pt idx="0">
                  <c:v>5.7057057057057058E-3</c:v>
                </c:pt>
                <c:pt idx="1">
                  <c:v>1.3830493472007082E-2</c:v>
                </c:pt>
                <c:pt idx="2">
                  <c:v>2.3888055972013992E-2</c:v>
                </c:pt>
                <c:pt idx="3">
                  <c:v>3.6853428117107845E-2</c:v>
                </c:pt>
                <c:pt idx="4">
                  <c:v>4.6237299810573444E-2</c:v>
                </c:pt>
                <c:pt idx="5">
                  <c:v>5.436559139784946E-2</c:v>
                </c:pt>
                <c:pt idx="6">
                  <c:v>5.9708981435022582E-2</c:v>
                </c:pt>
                <c:pt idx="7">
                  <c:v>6.6066066066066062E-2</c:v>
                </c:pt>
                <c:pt idx="8">
                  <c:v>7.318190144715149E-2</c:v>
                </c:pt>
                <c:pt idx="9">
                  <c:v>7.7754399387911247E-2</c:v>
                </c:pt>
                <c:pt idx="10">
                  <c:v>8.2212713936430315E-2</c:v>
                </c:pt>
                <c:pt idx="11">
                  <c:v>8.2551999137838131E-2</c:v>
                </c:pt>
                <c:pt idx="12">
                  <c:v>8.5990684342529558E-2</c:v>
                </c:pt>
                <c:pt idx="13">
                  <c:v>0.08</c:v>
                </c:pt>
                <c:pt idx="14">
                  <c:v>7.3831775700934577E-2</c:v>
                </c:pt>
                <c:pt idx="15">
                  <c:v>8.0152671755725186E-2</c:v>
                </c:pt>
                <c:pt idx="16">
                  <c:v>0.10801393728222997</c:v>
                </c:pt>
              </c:numCache>
            </c:numRef>
          </c:val>
          <c:extLst>
            <c:ext xmlns:c16="http://schemas.microsoft.com/office/drawing/2014/chart" uri="{C3380CC4-5D6E-409C-BE32-E72D297353CC}">
              <c16:uniqueId val="{00000003-8BC6-417A-A631-39C20854669A}"/>
            </c:ext>
          </c:extLst>
        </c:ser>
        <c:ser>
          <c:idx val="4"/>
          <c:order val="4"/>
          <c:tx>
            <c:strRef>
              <c:f>'5-21 Data by Disability'!$A$26</c:f>
              <c:strCache>
                <c:ptCount val="1"/>
                <c:pt idx="0">
                  <c:v>Hearing Impairment</c:v>
                </c:pt>
              </c:strCache>
            </c:strRef>
          </c:tx>
          <c:spPr>
            <a:solidFill>
              <a:srgbClr val="8090B4"/>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Disability'!$B$26:$R$26</c:f>
              <c:numCache>
                <c:formatCode>[&lt;0.01]_(.00%_);_(0%_)</c:formatCode>
                <c:ptCount val="17"/>
                <c:pt idx="0">
                  <c:v>1.2012012012012012E-2</c:v>
                </c:pt>
                <c:pt idx="1">
                  <c:v>8.8515158220845314E-3</c:v>
                </c:pt>
                <c:pt idx="2">
                  <c:v>1.0694652673663168E-2</c:v>
                </c:pt>
                <c:pt idx="3">
                  <c:v>1.0943784491628472E-2</c:v>
                </c:pt>
                <c:pt idx="4">
                  <c:v>9.5574306871017735E-3</c:v>
                </c:pt>
                <c:pt idx="5">
                  <c:v>9.8924731182795708E-3</c:v>
                </c:pt>
                <c:pt idx="6">
                  <c:v>8.9479846128115072E-3</c:v>
                </c:pt>
                <c:pt idx="7">
                  <c:v>9.4380094380094384E-3</c:v>
                </c:pt>
                <c:pt idx="8">
                  <c:v>9.8919215973621542E-3</c:v>
                </c:pt>
                <c:pt idx="9">
                  <c:v>8.7031369548584547E-3</c:v>
                </c:pt>
                <c:pt idx="10">
                  <c:v>9.2705786471067638E-3</c:v>
                </c:pt>
                <c:pt idx="11">
                  <c:v>7.7594568380213386E-3</c:v>
                </c:pt>
                <c:pt idx="12">
                  <c:v>7.5241848799713369E-3</c:v>
                </c:pt>
                <c:pt idx="13">
                  <c:v>8.0555555555555554E-3</c:v>
                </c:pt>
                <c:pt idx="14">
                  <c:v>0</c:v>
                </c:pt>
                <c:pt idx="15">
                  <c:v>0</c:v>
                </c:pt>
                <c:pt idx="16">
                  <c:v>0</c:v>
                </c:pt>
              </c:numCache>
            </c:numRef>
          </c:val>
          <c:extLst>
            <c:ext xmlns:c16="http://schemas.microsoft.com/office/drawing/2014/chart" uri="{C3380CC4-5D6E-409C-BE32-E72D297353CC}">
              <c16:uniqueId val="{00000004-8BC6-417A-A631-39C20854669A}"/>
            </c:ext>
          </c:extLst>
        </c:ser>
        <c:ser>
          <c:idx val="5"/>
          <c:order val="5"/>
          <c:tx>
            <c:strRef>
              <c:f>'5-21 Data by Disability'!$A$27</c:f>
              <c:strCache>
                <c:ptCount val="1"/>
                <c:pt idx="0">
                  <c:v>Intellectual Disability</c:v>
                </c:pt>
              </c:strCache>
            </c:strRef>
          </c:tx>
          <c:spPr>
            <a:solidFill>
              <a:srgbClr val="910048"/>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Disability'!$B$27:$R$27</c:f>
              <c:numCache>
                <c:formatCode>[&lt;0.01]_(.00%_);_(0%_)</c:formatCode>
                <c:ptCount val="17"/>
                <c:pt idx="0">
                  <c:v>2.7027027027027029E-2</c:v>
                </c:pt>
                <c:pt idx="1">
                  <c:v>2.7992918787342332E-2</c:v>
                </c:pt>
                <c:pt idx="2">
                  <c:v>3.1584207896051972E-2</c:v>
                </c:pt>
                <c:pt idx="3">
                  <c:v>3.8256477410906368E-2</c:v>
                </c:pt>
                <c:pt idx="4">
                  <c:v>4.382641639400723E-2</c:v>
                </c:pt>
                <c:pt idx="5">
                  <c:v>5.1268817204301077E-2</c:v>
                </c:pt>
                <c:pt idx="6">
                  <c:v>5.6782070580364608E-2</c:v>
                </c:pt>
                <c:pt idx="7">
                  <c:v>6.1003861003861001E-2</c:v>
                </c:pt>
                <c:pt idx="8">
                  <c:v>6.0542223850522076E-2</c:v>
                </c:pt>
                <c:pt idx="9">
                  <c:v>6.0252486610558528E-2</c:v>
                </c:pt>
                <c:pt idx="10">
                  <c:v>6.9172779136104326E-2</c:v>
                </c:pt>
                <c:pt idx="11">
                  <c:v>6.9404030606746422E-2</c:v>
                </c:pt>
                <c:pt idx="12">
                  <c:v>7.1897766630837218E-2</c:v>
                </c:pt>
                <c:pt idx="13">
                  <c:v>0.11333333333333333</c:v>
                </c:pt>
                <c:pt idx="14">
                  <c:v>0.18504672897196262</c:v>
                </c:pt>
                <c:pt idx="15">
                  <c:v>0.24236641221374045</c:v>
                </c:pt>
                <c:pt idx="16">
                  <c:v>0.23344947735191637</c:v>
                </c:pt>
              </c:numCache>
            </c:numRef>
          </c:val>
          <c:extLst>
            <c:ext xmlns:c16="http://schemas.microsoft.com/office/drawing/2014/chart" uri="{C3380CC4-5D6E-409C-BE32-E72D297353CC}">
              <c16:uniqueId val="{00000005-8BC6-417A-A631-39C20854669A}"/>
            </c:ext>
          </c:extLst>
        </c:ser>
        <c:ser>
          <c:idx val="6"/>
          <c:order val="6"/>
          <c:tx>
            <c:strRef>
              <c:f>'5-21 Data by Disability'!$A$28</c:f>
              <c:strCache>
                <c:ptCount val="1"/>
                <c:pt idx="0">
                  <c:v>Multiple Disabilities</c:v>
                </c:pt>
              </c:strCache>
            </c:strRef>
          </c:tx>
          <c:spPr>
            <a:solidFill>
              <a:schemeClr val="accent1">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Disability'!$B$28:$R$28</c:f>
              <c:numCache>
                <c:formatCode>[&lt;0.01]_(.00%_);_(0%_)</c:formatCode>
                <c:ptCount val="17"/>
                <c:pt idx="0">
                  <c:v>1.006006006006006E-2</c:v>
                </c:pt>
                <c:pt idx="1">
                  <c:v>7.8557202921000213E-3</c:v>
                </c:pt>
                <c:pt idx="2">
                  <c:v>9.595202398800599E-3</c:v>
                </c:pt>
                <c:pt idx="3">
                  <c:v>1.2159760546253858E-2</c:v>
                </c:pt>
                <c:pt idx="4">
                  <c:v>9.5574306871017735E-3</c:v>
                </c:pt>
                <c:pt idx="5">
                  <c:v>1.3505376344086021E-2</c:v>
                </c:pt>
                <c:pt idx="6">
                  <c:v>1.5136310419802642E-2</c:v>
                </c:pt>
                <c:pt idx="7">
                  <c:v>1.4242814242814242E-2</c:v>
                </c:pt>
                <c:pt idx="8">
                  <c:v>1.6761311595530317E-2</c:v>
                </c:pt>
                <c:pt idx="9">
                  <c:v>1.6928079571537875E-2</c:v>
                </c:pt>
                <c:pt idx="10">
                  <c:v>1.6503667481662591E-2</c:v>
                </c:pt>
                <c:pt idx="11">
                  <c:v>1.8967561159607717E-2</c:v>
                </c:pt>
                <c:pt idx="12">
                  <c:v>1.9347903977069151E-2</c:v>
                </c:pt>
                <c:pt idx="13">
                  <c:v>3.3888888888888892E-2</c:v>
                </c:pt>
                <c:pt idx="14">
                  <c:v>7.6635514018691592E-2</c:v>
                </c:pt>
                <c:pt idx="15">
                  <c:v>0.11068702290076336</c:v>
                </c:pt>
                <c:pt idx="16">
                  <c:v>0.11149825783972125</c:v>
                </c:pt>
              </c:numCache>
            </c:numRef>
          </c:val>
          <c:extLst>
            <c:ext xmlns:c16="http://schemas.microsoft.com/office/drawing/2014/chart" uri="{C3380CC4-5D6E-409C-BE32-E72D297353CC}">
              <c16:uniqueId val="{00000006-8BC6-417A-A631-39C20854669A}"/>
            </c:ext>
          </c:extLst>
        </c:ser>
        <c:ser>
          <c:idx val="7"/>
          <c:order val="7"/>
          <c:tx>
            <c:strRef>
              <c:f>'5-21 Data by Disability'!$A$29</c:f>
              <c:strCache>
                <c:ptCount val="1"/>
                <c:pt idx="0">
                  <c:v>Orthopedic Impairment</c:v>
                </c:pt>
              </c:strCache>
            </c:strRef>
          </c:tx>
          <c:spPr>
            <a:solidFill>
              <a:schemeClr val="accent2">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Disability'!$B$29:$R$29</c:f>
              <c:numCache>
                <c:formatCode>[&lt;0.01]_(.00%_);_(0%_)</c:formatCode>
                <c:ptCount val="17"/>
                <c:pt idx="0">
                  <c:v>3.6036036036036037E-3</c:v>
                </c:pt>
                <c:pt idx="1">
                  <c:v>4.2044700154901526E-3</c:v>
                </c:pt>
                <c:pt idx="2">
                  <c:v>3.9980009995002497E-3</c:v>
                </c:pt>
                <c:pt idx="3">
                  <c:v>3.7414647834627256E-3</c:v>
                </c:pt>
                <c:pt idx="4">
                  <c:v>4.6495608748062687E-3</c:v>
                </c:pt>
                <c:pt idx="5">
                  <c:v>3.182795698924731E-3</c:v>
                </c:pt>
                <c:pt idx="6">
                  <c:v>3.5959190500083624E-3</c:v>
                </c:pt>
                <c:pt idx="7">
                  <c:v>3.6894036894036895E-3</c:v>
                </c:pt>
                <c:pt idx="8">
                  <c:v>4.3964095988276242E-3</c:v>
                </c:pt>
                <c:pt idx="9">
                  <c:v>3.538638102524866E-3</c:v>
                </c:pt>
                <c:pt idx="10">
                  <c:v>3.4637326813365932E-3</c:v>
                </c:pt>
                <c:pt idx="11">
                  <c:v>3.9874986528720766E-3</c:v>
                </c:pt>
                <c:pt idx="12">
                  <c:v>4.4189657231577693E-3</c:v>
                </c:pt>
                <c:pt idx="13">
                  <c:v>4.4444444444444444E-3</c:v>
                </c:pt>
                <c:pt idx="14">
                  <c:v>0</c:v>
                </c:pt>
                <c:pt idx="15">
                  <c:v>0</c:v>
                </c:pt>
                <c:pt idx="16">
                  <c:v>0</c:v>
                </c:pt>
              </c:numCache>
            </c:numRef>
          </c:val>
          <c:extLst>
            <c:ext xmlns:c16="http://schemas.microsoft.com/office/drawing/2014/chart" uri="{C3380CC4-5D6E-409C-BE32-E72D297353CC}">
              <c16:uniqueId val="{00000007-8BC6-417A-A631-39C20854669A}"/>
            </c:ext>
          </c:extLst>
        </c:ser>
        <c:ser>
          <c:idx val="8"/>
          <c:order val="8"/>
          <c:tx>
            <c:strRef>
              <c:f>'5-21 Data by Disability'!$A$30</c:f>
              <c:strCache>
                <c:ptCount val="1"/>
                <c:pt idx="0">
                  <c:v>Other Health Impairment</c:v>
                </c:pt>
              </c:strCache>
            </c:strRef>
          </c:tx>
          <c:spPr>
            <a:solidFill>
              <a:schemeClr val="accent3">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Disability'!$B$30:$R$30</c:f>
              <c:numCache>
                <c:formatCode>[&lt;0.01]_(.00%_);_(0%_)</c:formatCode>
                <c:ptCount val="17"/>
                <c:pt idx="0">
                  <c:v>1.0960960960960961E-2</c:v>
                </c:pt>
                <c:pt idx="1">
                  <c:v>3.1644169063952204E-2</c:v>
                </c:pt>
                <c:pt idx="2">
                  <c:v>5.3773113443278363E-2</c:v>
                </c:pt>
                <c:pt idx="3">
                  <c:v>7.9880273126929191E-2</c:v>
                </c:pt>
                <c:pt idx="4">
                  <c:v>0.10185982434992251</c:v>
                </c:pt>
                <c:pt idx="5">
                  <c:v>0.12137634408602151</c:v>
                </c:pt>
                <c:pt idx="6">
                  <c:v>0.12318113396889112</c:v>
                </c:pt>
                <c:pt idx="7">
                  <c:v>0.12895752895752896</c:v>
                </c:pt>
                <c:pt idx="8">
                  <c:v>0.13006045063198388</c:v>
                </c:pt>
                <c:pt idx="9">
                  <c:v>0.13877199693955625</c:v>
                </c:pt>
                <c:pt idx="10">
                  <c:v>0.13427057864710676</c:v>
                </c:pt>
                <c:pt idx="11">
                  <c:v>0.13546718396378921</c:v>
                </c:pt>
                <c:pt idx="12">
                  <c:v>0.13041920458616982</c:v>
                </c:pt>
                <c:pt idx="13">
                  <c:v>0.10833333333333334</c:v>
                </c:pt>
                <c:pt idx="14">
                  <c:v>7.7570093457943926E-2</c:v>
                </c:pt>
                <c:pt idx="15">
                  <c:v>7.8244274809160311E-2</c:v>
                </c:pt>
                <c:pt idx="16">
                  <c:v>4.1811846689895474E-2</c:v>
                </c:pt>
              </c:numCache>
            </c:numRef>
          </c:val>
          <c:extLst>
            <c:ext xmlns:c16="http://schemas.microsoft.com/office/drawing/2014/chart" uri="{C3380CC4-5D6E-409C-BE32-E72D297353CC}">
              <c16:uniqueId val="{00000008-8BC6-417A-A631-39C20854669A}"/>
            </c:ext>
          </c:extLst>
        </c:ser>
        <c:ser>
          <c:idx val="9"/>
          <c:order val="9"/>
          <c:tx>
            <c:strRef>
              <c:f>'5-21 Data by Disability'!$A$32</c:f>
              <c:strCache>
                <c:ptCount val="1"/>
                <c:pt idx="0">
                  <c:v>Speech or Language Impairment</c:v>
                </c:pt>
              </c:strCache>
            </c:strRef>
          </c:tx>
          <c:spPr>
            <a:solidFill>
              <a:schemeClr val="accent4">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Disability'!$B$32:$R$32</c:f>
              <c:numCache>
                <c:formatCode>[&lt;0.01]_(.00%_);_(0%_)</c:formatCode>
                <c:ptCount val="17"/>
                <c:pt idx="0">
                  <c:v>0.39984984984984984</c:v>
                </c:pt>
                <c:pt idx="1">
                  <c:v>0.44235450320867448</c:v>
                </c:pt>
                <c:pt idx="2">
                  <c:v>0.3748125937031484</c:v>
                </c:pt>
                <c:pt idx="3">
                  <c:v>0.29174071649050604</c:v>
                </c:pt>
                <c:pt idx="4">
                  <c:v>0.20570001722059583</c:v>
                </c:pt>
                <c:pt idx="5">
                  <c:v>0.14898924731182794</c:v>
                </c:pt>
                <c:pt idx="6">
                  <c:v>0.10603779896303729</c:v>
                </c:pt>
                <c:pt idx="7">
                  <c:v>6.7438867438867442E-2</c:v>
                </c:pt>
                <c:pt idx="8">
                  <c:v>4.6253892654332295E-2</c:v>
                </c:pt>
                <c:pt idx="9">
                  <c:v>2.5631216526396328E-2</c:v>
                </c:pt>
                <c:pt idx="10">
                  <c:v>1.8643031784841075E-2</c:v>
                </c:pt>
                <c:pt idx="11">
                  <c:v>1.4441211337428601E-2</c:v>
                </c:pt>
                <c:pt idx="12">
                  <c:v>1.3256897169473307E-2</c:v>
                </c:pt>
                <c:pt idx="13">
                  <c:v>6.3888888888888893E-3</c:v>
                </c:pt>
                <c:pt idx="14">
                  <c:v>0</c:v>
                </c:pt>
                <c:pt idx="15">
                  <c:v>0</c:v>
                </c:pt>
                <c:pt idx="16">
                  <c:v>0</c:v>
                </c:pt>
              </c:numCache>
            </c:numRef>
          </c:val>
          <c:extLst>
            <c:ext xmlns:c16="http://schemas.microsoft.com/office/drawing/2014/chart" uri="{C3380CC4-5D6E-409C-BE32-E72D297353CC}">
              <c16:uniqueId val="{00000009-8BC6-417A-A631-39C20854669A}"/>
            </c:ext>
          </c:extLst>
        </c:ser>
        <c:ser>
          <c:idx val="10"/>
          <c:order val="10"/>
          <c:tx>
            <c:strRef>
              <c:f>'5-21 Data by Disability'!$A$31</c:f>
              <c:strCache>
                <c:ptCount val="1"/>
                <c:pt idx="0">
                  <c:v>Specific Learning Disability</c:v>
                </c:pt>
              </c:strCache>
            </c:strRef>
          </c:tx>
          <c:spPr>
            <a:solidFill>
              <a:srgbClr val="CB6015"/>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Disability'!$B$31:$R$31</c:f>
              <c:numCache>
                <c:formatCode>[&lt;0.01]_(.00%_);_(0%_)</c:formatCode>
                <c:ptCount val="17"/>
                <c:pt idx="0">
                  <c:v>4.2042042042042043E-3</c:v>
                </c:pt>
                <c:pt idx="1">
                  <c:v>3.1754813011728257E-2</c:v>
                </c:pt>
                <c:pt idx="2">
                  <c:v>0.13073463268365818</c:v>
                </c:pt>
                <c:pt idx="3">
                  <c:v>0.28846693480497615</c:v>
                </c:pt>
                <c:pt idx="4">
                  <c:v>0.41630790425348718</c:v>
                </c:pt>
                <c:pt idx="5">
                  <c:v>0.48989247311827955</c:v>
                </c:pt>
                <c:pt idx="6">
                  <c:v>0.51697608295701625</c:v>
                </c:pt>
                <c:pt idx="7">
                  <c:v>0.54122694122694126</c:v>
                </c:pt>
                <c:pt idx="8">
                  <c:v>0.54497160652134091</c:v>
                </c:pt>
                <c:pt idx="9">
                  <c:v>0.55068859984697782</c:v>
                </c:pt>
                <c:pt idx="10">
                  <c:v>0.54604726976365114</c:v>
                </c:pt>
                <c:pt idx="11">
                  <c:v>0.54294643819377086</c:v>
                </c:pt>
                <c:pt idx="12">
                  <c:v>0.54138301683984236</c:v>
                </c:pt>
                <c:pt idx="13">
                  <c:v>0.50583333333333336</c:v>
                </c:pt>
                <c:pt idx="14">
                  <c:v>0.39719626168224298</c:v>
                </c:pt>
                <c:pt idx="15">
                  <c:v>0.26717557251908397</c:v>
                </c:pt>
                <c:pt idx="16">
                  <c:v>0.26132404181184671</c:v>
                </c:pt>
              </c:numCache>
            </c:numRef>
          </c:val>
          <c:extLst>
            <c:ext xmlns:c16="http://schemas.microsoft.com/office/drawing/2014/chart" uri="{C3380CC4-5D6E-409C-BE32-E72D297353CC}">
              <c16:uniqueId val="{0000000A-8BC6-417A-A631-39C20854669A}"/>
            </c:ext>
          </c:extLst>
        </c:ser>
        <c:ser>
          <c:idx val="11"/>
          <c:order val="11"/>
          <c:tx>
            <c:strRef>
              <c:f>'5-21 Data by Disability'!$A$33</c:f>
              <c:strCache>
                <c:ptCount val="1"/>
                <c:pt idx="0">
                  <c:v>Traumatic Brain Injury</c:v>
                </c:pt>
              </c:strCache>
            </c:strRef>
          </c:tx>
          <c:spPr>
            <a:solidFill>
              <a:schemeClr val="accent6">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Disability'!$B$33:$R$33</c:f>
              <c:numCache>
                <c:formatCode>[&lt;0.01]_(.00%_);_(0%_)</c:formatCode>
                <c:ptCount val="17"/>
                <c:pt idx="0">
                  <c:v>0</c:v>
                </c:pt>
                <c:pt idx="1">
                  <c:v>0</c:v>
                </c:pt>
                <c:pt idx="2">
                  <c:v>1.1994002998500749E-3</c:v>
                </c:pt>
                <c:pt idx="3">
                  <c:v>1.3095126742119539E-3</c:v>
                </c:pt>
                <c:pt idx="4">
                  <c:v>1.2054417082831067E-3</c:v>
                </c:pt>
                <c:pt idx="5">
                  <c:v>9.4623655913978497E-4</c:v>
                </c:pt>
                <c:pt idx="6">
                  <c:v>2.0906506104699783E-3</c:v>
                </c:pt>
                <c:pt idx="7">
                  <c:v>1.9734019734019732E-3</c:v>
                </c:pt>
                <c:pt idx="8">
                  <c:v>2.3813885326982964E-3</c:v>
                </c:pt>
                <c:pt idx="9">
                  <c:v>3.1560826319816373E-3</c:v>
                </c:pt>
                <c:pt idx="10">
                  <c:v>2.4449877750611247E-3</c:v>
                </c:pt>
                <c:pt idx="11">
                  <c:v>3.771958185149262E-3</c:v>
                </c:pt>
                <c:pt idx="12">
                  <c:v>4.4189657231577693E-3</c:v>
                </c:pt>
                <c:pt idx="13">
                  <c:v>5.2777777777777779E-3</c:v>
                </c:pt>
                <c:pt idx="14">
                  <c:v>0</c:v>
                </c:pt>
                <c:pt idx="15">
                  <c:v>0</c:v>
                </c:pt>
                <c:pt idx="16">
                  <c:v>0</c:v>
                </c:pt>
              </c:numCache>
            </c:numRef>
          </c:val>
          <c:extLst>
            <c:ext xmlns:c16="http://schemas.microsoft.com/office/drawing/2014/chart" uri="{C3380CC4-5D6E-409C-BE32-E72D297353CC}">
              <c16:uniqueId val="{0000000B-8BC6-417A-A631-39C20854669A}"/>
            </c:ext>
          </c:extLst>
        </c:ser>
        <c:ser>
          <c:idx val="12"/>
          <c:order val="12"/>
          <c:tx>
            <c:strRef>
              <c:f>'5-21 Data by Disability'!$A$34</c:f>
              <c:strCache>
                <c:ptCount val="1"/>
                <c:pt idx="0">
                  <c:v>Visual Impairment</c:v>
                </c:pt>
              </c:strCache>
            </c:strRef>
          </c:tx>
          <c:spPr>
            <a:solidFill>
              <a:schemeClr val="accent1">
                <a:lumMod val="80000"/>
                <a:lumOff val="2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Disability'!$B$34:$R$34</c:f>
              <c:numCache>
                <c:formatCode>[&lt;0.01]_(.00%_);_(0%_)</c:formatCode>
                <c:ptCount val="17"/>
                <c:pt idx="0">
                  <c:v>3.4534534534534536E-3</c:v>
                </c:pt>
                <c:pt idx="1">
                  <c:v>2.5448107988493029E-3</c:v>
                </c:pt>
                <c:pt idx="2">
                  <c:v>4.3978010994502751E-3</c:v>
                </c:pt>
                <c:pt idx="3">
                  <c:v>2.5254887288373397E-3</c:v>
                </c:pt>
                <c:pt idx="4">
                  <c:v>3.5302221456862408E-3</c:v>
                </c:pt>
                <c:pt idx="5">
                  <c:v>4.4731182795698923E-3</c:v>
                </c:pt>
                <c:pt idx="6">
                  <c:v>3.5959190500083624E-3</c:v>
                </c:pt>
                <c:pt idx="7">
                  <c:v>3.432003432003432E-3</c:v>
                </c:pt>
                <c:pt idx="8">
                  <c:v>4.1216339989008973E-3</c:v>
                </c:pt>
                <c:pt idx="9">
                  <c:v>2.8691660290742159E-3</c:v>
                </c:pt>
                <c:pt idx="10">
                  <c:v>2.8524857375713123E-3</c:v>
                </c:pt>
                <c:pt idx="11">
                  <c:v>3.4486474835650391E-3</c:v>
                </c:pt>
                <c:pt idx="12">
                  <c:v>4.1801027110951869E-3</c:v>
                </c:pt>
                <c:pt idx="13">
                  <c:v>3.6111111111111109E-3</c:v>
                </c:pt>
                <c:pt idx="14">
                  <c:v>0</c:v>
                </c:pt>
                <c:pt idx="15">
                  <c:v>0</c:v>
                </c:pt>
                <c:pt idx="16">
                  <c:v>0</c:v>
                </c:pt>
              </c:numCache>
            </c:numRef>
          </c:val>
          <c:extLst>
            <c:ext xmlns:c16="http://schemas.microsoft.com/office/drawing/2014/chart" uri="{C3380CC4-5D6E-409C-BE32-E72D297353CC}">
              <c16:uniqueId val="{0000000C-8BC6-417A-A631-39C20854669A}"/>
            </c:ext>
          </c:extLst>
        </c:ser>
        <c:dLbls>
          <c:showLegendKey val="0"/>
          <c:showVal val="0"/>
          <c:showCatName val="0"/>
          <c:showSerName val="0"/>
          <c:showPercent val="0"/>
          <c:showBubbleSize val="0"/>
        </c:dLbls>
        <c:gapWidth val="219"/>
        <c:overlap val="-27"/>
        <c:axId val="185162704"/>
        <c:axId val="246258304"/>
      </c:barChart>
      <c:catAx>
        <c:axId val="18516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6258304"/>
        <c:crosses val="autoZero"/>
        <c:auto val="1"/>
        <c:lblAlgn val="ctr"/>
        <c:lblOffset val="100"/>
        <c:noMultiLvlLbl val="0"/>
      </c:catAx>
      <c:valAx>
        <c:axId val="24625830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16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a:t>
            </a:r>
          </a:p>
          <a:p>
            <a:pPr>
              <a:defRPr>
                <a:solidFill>
                  <a:srgbClr val="002D72"/>
                </a:solidFill>
                <a:latin typeface="Arial" panose="020B0604020202020204" pitchFamily="34" charset="0"/>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 by Race/Ethnicity </a:t>
            </a:r>
            <a:r>
              <a:rPr lang="en-US" b="1" baseline="0">
                <a:solidFill>
                  <a:srgbClr val="002D72"/>
                </a:solidFill>
                <a:latin typeface="Arial" panose="020B0604020202020204" pitchFamily="34" charset="0"/>
                <a:cs typeface="Arial" panose="020B0604020202020204" pitchFamily="34" charset="0"/>
              </a:rPr>
              <a:t>and Least Restrictive Environment </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Environment'!$A$75:$A$75</c:f>
              <c:strCache>
                <c:ptCount val="1"/>
                <c:pt idx="0">
                  <c:v>(A) Inside regular class 80% or more of the day </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Environment'!$B$75:$H$75</c:f>
              <c:numCache>
                <c:formatCode>[&lt;0.01]_(.00%_);_(0%_)</c:formatCode>
                <c:ptCount val="7"/>
                <c:pt idx="0">
                  <c:v>0.69032009255688387</c:v>
                </c:pt>
                <c:pt idx="1">
                  <c:v>0.59077809798270897</c:v>
                </c:pt>
                <c:pt idx="2">
                  <c:v>0.58813482122523342</c:v>
                </c:pt>
                <c:pt idx="3">
                  <c:v>0.68017402503573166</c:v>
                </c:pt>
                <c:pt idx="4">
                  <c:v>0.6312997347480106</c:v>
                </c:pt>
                <c:pt idx="5">
                  <c:v>0.68396480517148506</c:v>
                </c:pt>
                <c:pt idx="6">
                  <c:v>0.69829634701357279</c:v>
                </c:pt>
              </c:numCache>
            </c:numRef>
          </c:val>
          <c:extLst>
            <c:ext xmlns:c16="http://schemas.microsoft.com/office/drawing/2014/chart" uri="{C3380CC4-5D6E-409C-BE32-E72D297353CC}">
              <c16:uniqueId val="{00000000-78FA-411A-BE92-612BF693EC6C}"/>
            </c:ext>
          </c:extLst>
        </c:ser>
        <c:ser>
          <c:idx val="1"/>
          <c:order val="1"/>
          <c:tx>
            <c:strRef>
              <c:f>'5-21 Data by Environment'!$A$76:$A$76</c:f>
              <c:strCache>
                <c:ptCount val="1"/>
                <c:pt idx="0">
                  <c:v>(B) Inside regular class 40% through 79% of the day </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Environment'!$B$76:$H$76</c:f>
              <c:numCache>
                <c:formatCode>[&lt;0.01]_(.00%_);_(0%_)</c:formatCode>
                <c:ptCount val="7"/>
                <c:pt idx="0">
                  <c:v>0.15400437074174059</c:v>
                </c:pt>
                <c:pt idx="1">
                  <c:v>0.13544668587896252</c:v>
                </c:pt>
                <c:pt idx="2">
                  <c:v>0.17968572079253017</c:v>
                </c:pt>
                <c:pt idx="3">
                  <c:v>0.16009360913474374</c:v>
                </c:pt>
                <c:pt idx="4">
                  <c:v>0.17241379310344829</c:v>
                </c:pt>
                <c:pt idx="5">
                  <c:v>0.14095887951158198</c:v>
                </c:pt>
                <c:pt idx="6">
                  <c:v>0.14303838253654999</c:v>
                </c:pt>
              </c:numCache>
            </c:numRef>
          </c:val>
          <c:extLst>
            <c:ext xmlns:c16="http://schemas.microsoft.com/office/drawing/2014/chart" uri="{C3380CC4-5D6E-409C-BE32-E72D297353CC}">
              <c16:uniqueId val="{00000001-78FA-411A-BE92-612BF693EC6C}"/>
            </c:ext>
          </c:extLst>
        </c:ser>
        <c:ser>
          <c:idx val="2"/>
          <c:order val="2"/>
          <c:tx>
            <c:strRef>
              <c:f>'5-21 Data by Environment'!$A$77:$A$77</c:f>
              <c:strCache>
                <c:ptCount val="1"/>
                <c:pt idx="0">
                  <c:v>(C) Inside regular class less than 40% of the day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Environment'!$B$77:$H$77</c:f>
              <c:numCache>
                <c:formatCode>[&lt;0.01]_(.00%_);_(0%_)</c:formatCode>
                <c:ptCount val="7"/>
                <c:pt idx="0">
                  <c:v>0.1317650083558298</c:v>
                </c:pt>
                <c:pt idx="1">
                  <c:v>0.24553314121037464</c:v>
                </c:pt>
                <c:pt idx="2">
                  <c:v>0.17535868822591666</c:v>
                </c:pt>
                <c:pt idx="3">
                  <c:v>0.13763369928850774</c:v>
                </c:pt>
                <c:pt idx="4">
                  <c:v>0.15649867374005305</c:v>
                </c:pt>
                <c:pt idx="5">
                  <c:v>0.14077931405997485</c:v>
                </c:pt>
                <c:pt idx="6">
                  <c:v>0.12553868460268236</c:v>
                </c:pt>
              </c:numCache>
            </c:numRef>
          </c:val>
          <c:extLst>
            <c:ext xmlns:c16="http://schemas.microsoft.com/office/drawing/2014/chart" uri="{C3380CC4-5D6E-409C-BE32-E72D297353CC}">
              <c16:uniqueId val="{00000002-78FA-411A-BE92-612BF693EC6C}"/>
            </c:ext>
          </c:extLst>
        </c:ser>
        <c:ser>
          <c:idx val="3"/>
          <c:order val="3"/>
          <c:tx>
            <c:strRef>
              <c:f>'5-21 Data by Environment'!$A$78:$A$78</c:f>
              <c:strCache>
                <c:ptCount val="1"/>
                <c:pt idx="0">
                  <c:v>(D) Separate School </c:v>
                </c:pt>
              </c:strCache>
            </c:strRef>
          </c:tx>
          <c:spPr>
            <a:solidFill>
              <a:schemeClr val="accent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9F28-4834-A26C-1DA4F12EAA73}"/>
                </c:ext>
              </c:extLst>
            </c:dLbl>
            <c:dLbl>
              <c:idx val="4"/>
              <c:delete val="1"/>
              <c:extLst>
                <c:ext xmlns:c15="http://schemas.microsoft.com/office/drawing/2012/chart" uri="{CE6537A1-D6FC-4f65-9D91-7224C49458BB}"/>
                <c:ext xmlns:c16="http://schemas.microsoft.com/office/drawing/2014/chart" uri="{C3380CC4-5D6E-409C-BE32-E72D297353CC}">
                  <c16:uniqueId val="{00000003-9F28-4834-A26C-1DA4F12EAA7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Environment'!$B$78:$H$78</c:f>
              <c:numCache>
                <c:formatCode>[&lt;0.01]_(.00%_);_(0%_)</c:formatCode>
                <c:ptCount val="7"/>
                <c:pt idx="0">
                  <c:v>1.6583108368684922E-2</c:v>
                </c:pt>
                <c:pt idx="1">
                  <c:v>0</c:v>
                </c:pt>
                <c:pt idx="2">
                  <c:v>4.6003188339785929E-2</c:v>
                </c:pt>
                <c:pt idx="3">
                  <c:v>1.5611993277733277E-2</c:v>
                </c:pt>
                <c:pt idx="4">
                  <c:v>0</c:v>
                </c:pt>
                <c:pt idx="5">
                  <c:v>2.9987430418387501E-2</c:v>
                </c:pt>
                <c:pt idx="6">
                  <c:v>2.6078376092472513E-2</c:v>
                </c:pt>
              </c:numCache>
            </c:numRef>
          </c:val>
          <c:extLst>
            <c:ext xmlns:c16="http://schemas.microsoft.com/office/drawing/2014/chart" uri="{C3380CC4-5D6E-409C-BE32-E72D297353CC}">
              <c16:uniqueId val="{00000003-78FA-411A-BE92-612BF693EC6C}"/>
            </c:ext>
          </c:extLst>
        </c:ser>
        <c:ser>
          <c:idx val="4"/>
          <c:order val="4"/>
          <c:tx>
            <c:strRef>
              <c:f>'5-21 Data by Environment'!$A$79:$A$79</c:f>
              <c:strCache>
                <c:ptCount val="1"/>
                <c:pt idx="0">
                  <c:v>(E) Residential Facility </c:v>
                </c:pt>
              </c:strCache>
            </c:strRef>
          </c:tx>
          <c:spPr>
            <a:solidFill>
              <a:srgbClr val="CF4A6E"/>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6-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0-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3-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Environment'!$B$79:$H$79</c:f>
              <c:numCache>
                <c:formatCode>[&lt;0.01]_(.00%_);_(0%_)</c:formatCode>
                <c:ptCount val="7"/>
                <c:pt idx="0">
                  <c:v>0</c:v>
                </c:pt>
                <c:pt idx="1">
                  <c:v>0</c:v>
                </c:pt>
                <c:pt idx="2">
                  <c:v>2.0496470052379866E-3</c:v>
                </c:pt>
                <c:pt idx="3">
                  <c:v>5.8113053448302946E-4</c:v>
                </c:pt>
                <c:pt idx="4">
                  <c:v>0</c:v>
                </c:pt>
                <c:pt idx="5">
                  <c:v>0</c:v>
                </c:pt>
                <c:pt idx="6">
                  <c:v>8.8606065487937494E-4</c:v>
                </c:pt>
              </c:numCache>
            </c:numRef>
          </c:val>
          <c:extLst>
            <c:ext xmlns:c16="http://schemas.microsoft.com/office/drawing/2014/chart" uri="{C3380CC4-5D6E-409C-BE32-E72D297353CC}">
              <c16:uniqueId val="{00000004-78FA-411A-BE92-612BF693EC6C}"/>
            </c:ext>
          </c:extLst>
        </c:ser>
        <c:ser>
          <c:idx val="5"/>
          <c:order val="5"/>
          <c:tx>
            <c:strRef>
              <c:f>'5-21 Data by Environment'!$A$80:$A$80</c:f>
              <c:strCache>
                <c:ptCount val="1"/>
                <c:pt idx="0">
                  <c:v>(F) Homebound/Hospital </c:v>
                </c:pt>
              </c:strCache>
            </c:strRef>
          </c:tx>
          <c:spPr>
            <a:solidFill>
              <a:srgbClr val="CB601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9F28-4834-A26C-1DA4F12EAA73}"/>
                </c:ext>
              </c:extLst>
            </c:dLbl>
            <c:dLbl>
              <c:idx val="4"/>
              <c:delete val="1"/>
              <c:extLst>
                <c:ext xmlns:c15="http://schemas.microsoft.com/office/drawing/2012/chart" uri="{CE6537A1-D6FC-4f65-9D91-7224C49458BB}"/>
                <c:ext xmlns:c16="http://schemas.microsoft.com/office/drawing/2014/chart" uri="{C3380CC4-5D6E-409C-BE32-E72D297353CC}">
                  <c16:uniqueId val="{00000004-9F28-4834-A26C-1DA4F12EAA73}"/>
                </c:ext>
              </c:extLst>
            </c:dLbl>
            <c:dLbl>
              <c:idx val="5"/>
              <c:delete val="1"/>
              <c:extLst>
                <c:ext xmlns:c15="http://schemas.microsoft.com/office/drawing/2012/chart" uri="{CE6537A1-D6FC-4f65-9D91-7224C49458BB}"/>
                <c:ext xmlns:c16="http://schemas.microsoft.com/office/drawing/2014/chart" uri="{C3380CC4-5D6E-409C-BE32-E72D297353CC}">
                  <c16:uniqueId val="{00000006-9F28-4834-A26C-1DA4F12EAA7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Environment'!$B$80:$H$80</c:f>
              <c:numCache>
                <c:formatCode>[&lt;0.01]_(.00%_);_(0%_)</c:formatCode>
                <c:ptCount val="7"/>
                <c:pt idx="0">
                  <c:v>2.3139220979560356E-3</c:v>
                </c:pt>
                <c:pt idx="1">
                  <c:v>0</c:v>
                </c:pt>
                <c:pt idx="2">
                  <c:v>0</c:v>
                </c:pt>
                <c:pt idx="3">
                  <c:v>2.1517536006533792E-3</c:v>
                </c:pt>
                <c:pt idx="4">
                  <c:v>0</c:v>
                </c:pt>
                <c:pt idx="5">
                  <c:v>0</c:v>
                </c:pt>
                <c:pt idx="6">
                  <c:v>2.5574932538563774E-3</c:v>
                </c:pt>
              </c:numCache>
            </c:numRef>
          </c:val>
          <c:extLst>
            <c:ext xmlns:c16="http://schemas.microsoft.com/office/drawing/2014/chart" uri="{C3380CC4-5D6E-409C-BE32-E72D297353CC}">
              <c16:uniqueId val="{00000005-78FA-411A-BE92-612BF693EC6C}"/>
            </c:ext>
          </c:extLst>
        </c:ser>
        <c:ser>
          <c:idx val="6"/>
          <c:order val="6"/>
          <c:tx>
            <c:strRef>
              <c:f>'5-21 Data by Environment'!$A$81:$A$81</c:f>
              <c:strCache>
                <c:ptCount val="1"/>
                <c:pt idx="0">
                  <c:v>(G) Correctional Facilities</c:v>
                </c:pt>
              </c:strCache>
            </c:strRef>
          </c:tx>
          <c:spPr>
            <a:solidFill>
              <a:srgbClr val="FED7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7-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1-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4-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Environment'!$B$81:$H$81</c:f>
              <c:numCache>
                <c:formatCode>[&lt;0.01]_(.00%_);_(0%_)</c:formatCode>
                <c:ptCount val="7"/>
                <c:pt idx="0">
                  <c:v>0</c:v>
                </c:pt>
                <c:pt idx="1">
                  <c:v>0</c:v>
                </c:pt>
                <c:pt idx="2">
                  <c:v>6.1489410157139603E-3</c:v>
                </c:pt>
                <c:pt idx="3">
                  <c:v>2.0889286780065653E-3</c:v>
                </c:pt>
                <c:pt idx="4">
                  <c:v>0</c:v>
                </c:pt>
                <c:pt idx="5">
                  <c:v>0</c:v>
                </c:pt>
                <c:pt idx="6">
                  <c:v>9.4647388134842326E-4</c:v>
                </c:pt>
              </c:numCache>
            </c:numRef>
          </c:val>
          <c:extLst>
            <c:ext xmlns:c16="http://schemas.microsoft.com/office/drawing/2014/chart" uri="{C3380CC4-5D6E-409C-BE32-E72D297353CC}">
              <c16:uniqueId val="{00000006-78FA-411A-BE92-612BF693EC6C}"/>
            </c:ext>
          </c:extLst>
        </c:ser>
        <c:ser>
          <c:idx val="7"/>
          <c:order val="7"/>
          <c:tx>
            <c:strRef>
              <c:f>'5-21 Data by Environment'!$A$82:$A$82</c:f>
              <c:strCache>
                <c:ptCount val="1"/>
                <c:pt idx="0">
                  <c:v>(H) Parentally Placed In Private Schools </c:v>
                </c:pt>
              </c:strCache>
            </c:strRef>
          </c:tx>
          <c:spPr>
            <a:solidFill>
              <a:srgbClr val="8090B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9F28-4834-A26C-1DA4F12EAA73}"/>
                </c:ext>
              </c:extLst>
            </c:dLbl>
            <c:dLbl>
              <c:idx val="4"/>
              <c:delete val="1"/>
              <c:extLst>
                <c:ext xmlns:c15="http://schemas.microsoft.com/office/drawing/2012/chart" uri="{CE6537A1-D6FC-4f65-9D91-7224C49458BB}"/>
                <c:ext xmlns:c16="http://schemas.microsoft.com/office/drawing/2014/chart" uri="{C3380CC4-5D6E-409C-BE32-E72D297353CC}">
                  <c16:uniqueId val="{00000005-9F28-4834-A26C-1DA4F12EAA73}"/>
                </c:ext>
              </c:extLst>
            </c:dLbl>
            <c:dLbl>
              <c:idx val="5"/>
              <c:delete val="1"/>
              <c:extLst>
                <c:ext xmlns:c15="http://schemas.microsoft.com/office/drawing/2012/chart" uri="{CE6537A1-D6FC-4f65-9D91-7224C49458BB}"/>
                <c:ext xmlns:c16="http://schemas.microsoft.com/office/drawing/2014/chart" uri="{C3380CC4-5D6E-409C-BE32-E72D297353CC}">
                  <c16:uniqueId val="{00000007-9F28-4834-A26C-1DA4F12EAA7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Environment'!$B$74:$H$74</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Environment'!$B$82:$H$82</c:f>
              <c:numCache>
                <c:formatCode>[&lt;0.01]_(.00%_);_(0%_)</c:formatCode>
                <c:ptCount val="7"/>
                <c:pt idx="0">
                  <c:v>2.3139220979560356E-3</c:v>
                </c:pt>
                <c:pt idx="1">
                  <c:v>0</c:v>
                </c:pt>
                <c:pt idx="2">
                  <c:v>0</c:v>
                </c:pt>
                <c:pt idx="3">
                  <c:v>1.6648604501405709E-3</c:v>
                </c:pt>
                <c:pt idx="4">
                  <c:v>0</c:v>
                </c:pt>
                <c:pt idx="5">
                  <c:v>0</c:v>
                </c:pt>
                <c:pt idx="6">
                  <c:v>2.6581819646381249E-3</c:v>
                </c:pt>
              </c:numCache>
            </c:numRef>
          </c:val>
          <c:extLst>
            <c:ext xmlns:c16="http://schemas.microsoft.com/office/drawing/2014/chart" uri="{C3380CC4-5D6E-409C-BE32-E72D297353CC}">
              <c16:uniqueId val="{00000007-78FA-411A-BE92-612BF693EC6C}"/>
            </c:ext>
          </c:extLst>
        </c:ser>
        <c:dLbls>
          <c:dLblPos val="outEnd"/>
          <c:showLegendKey val="0"/>
          <c:showVal val="1"/>
          <c:showCatName val="0"/>
          <c:showSerName val="0"/>
          <c:showPercent val="0"/>
          <c:showBubbleSize val="0"/>
        </c:dLbls>
        <c:gapWidth val="182"/>
        <c:axId val="69543680"/>
        <c:axId val="69546592"/>
      </c:barChart>
      <c:catAx>
        <c:axId val="69543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6592"/>
        <c:crosses val="autoZero"/>
        <c:auto val="1"/>
        <c:lblAlgn val="ctr"/>
        <c:lblOffset val="100"/>
        <c:noMultiLvlLbl val="0"/>
      </c:catAx>
      <c:valAx>
        <c:axId val="69546592"/>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a:t>
            </a:r>
          </a:p>
          <a:p>
            <a:pPr>
              <a:defRPr>
                <a:solidFill>
                  <a:srgbClr val="002D72"/>
                </a:solidFill>
                <a:latin typeface="Arial" panose="020B0604020202020204" pitchFamily="34" charset="0"/>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 by Gender and Least</a:t>
            </a:r>
            <a:r>
              <a:rPr lang="en-US" b="1" baseline="0">
                <a:solidFill>
                  <a:srgbClr val="002D72"/>
                </a:solidFill>
                <a:latin typeface="Arial" panose="020B0604020202020204" pitchFamily="34" charset="0"/>
                <a:cs typeface="Arial" panose="020B0604020202020204" pitchFamily="34" charset="0"/>
              </a:rPr>
              <a:t> Restrictive Environment</a:t>
            </a:r>
            <a:endParaRPr lang="en-US" b="1">
              <a:solidFill>
                <a:srgbClr val="002D72"/>
              </a:solidFill>
              <a:latin typeface="Arial" panose="020B0604020202020204" pitchFamily="34" charset="0"/>
              <a:cs typeface="Arial" panose="020B0604020202020204" pitchFamily="34" charset="0"/>
            </a:endParaRPr>
          </a:p>
          <a:p>
            <a:pPr>
              <a:defRPr>
                <a:solidFill>
                  <a:srgbClr val="002D72"/>
                </a:solidFill>
                <a:latin typeface="Arial" panose="020B0604020202020204" pitchFamily="34" charset="0"/>
                <a:cs typeface="Arial" panose="020B0604020202020204" pitchFamily="34" charset="0"/>
              </a:defRPr>
            </a:pPr>
            <a:endParaRPr lang="en-US">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Environment'!$E$86</c:f>
              <c:strCache>
                <c:ptCount val="1"/>
                <c:pt idx="0">
                  <c:v>Female Student Percentage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Environment'!$A$87:$A$94</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Environment'!$E$87:$E$94</c:f>
              <c:numCache>
                <c:formatCode>[&lt;0.01]_(.00%_);_(0%_)</c:formatCode>
                <c:ptCount val="8"/>
                <c:pt idx="0">
                  <c:v>0.70850453689436743</c:v>
                </c:pt>
                <c:pt idx="1">
                  <c:v>0.15072333504536894</c:v>
                </c:pt>
                <c:pt idx="2">
                  <c:v>0.12215374079780859</c:v>
                </c:pt>
                <c:pt idx="3">
                  <c:v>1.2690463961650402E-2</c:v>
                </c:pt>
                <c:pt idx="4">
                  <c:v>5.564115733607259E-4</c:v>
                </c:pt>
                <c:pt idx="5">
                  <c:v>2.6964560862865949E-3</c:v>
                </c:pt>
                <c:pt idx="6">
                  <c:v>4.7080979284369113E-4</c:v>
                </c:pt>
                <c:pt idx="7">
                  <c:v>2.2042458483136451E-3</c:v>
                </c:pt>
              </c:numCache>
            </c:numRef>
          </c:val>
          <c:extLst>
            <c:ext xmlns:c16="http://schemas.microsoft.com/office/drawing/2014/chart" uri="{C3380CC4-5D6E-409C-BE32-E72D297353CC}">
              <c16:uniqueId val="{00000000-3E1D-4785-B8D9-5A677F9B34F5}"/>
            </c:ext>
          </c:extLst>
        </c:ser>
        <c:ser>
          <c:idx val="1"/>
          <c:order val="1"/>
          <c:tx>
            <c:strRef>
              <c:f>'5-21 Data by Environment'!$F$86</c:f>
              <c:strCache>
                <c:ptCount val="1"/>
                <c:pt idx="0">
                  <c:v>Male Student Percentage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Environment'!$A$87:$A$94</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Environment'!$F$87:$F$94</c:f>
              <c:numCache>
                <c:formatCode>[&lt;0.01]_(.00%_);_(0%_)</c:formatCode>
                <c:ptCount val="8"/>
                <c:pt idx="0">
                  <c:v>0.66580068471284992</c:v>
                </c:pt>
                <c:pt idx="1">
                  <c:v>0.15537037240893428</c:v>
                </c:pt>
                <c:pt idx="2">
                  <c:v>0.14446120143987848</c:v>
                </c:pt>
                <c:pt idx="3">
                  <c:v>2.6904151209255732E-2</c:v>
                </c:pt>
                <c:pt idx="4">
                  <c:v>9.4670908510474346E-4</c:v>
                </c:pt>
                <c:pt idx="5">
                  <c:v>2.0805583381953083E-3</c:v>
                </c:pt>
                <c:pt idx="6">
                  <c:v>2.5208881452207705E-3</c:v>
                </c:pt>
                <c:pt idx="7">
                  <c:v>1.9154346605607601E-3</c:v>
                </c:pt>
              </c:numCache>
            </c:numRef>
          </c:val>
          <c:extLst>
            <c:ext xmlns:c16="http://schemas.microsoft.com/office/drawing/2014/chart" uri="{C3380CC4-5D6E-409C-BE32-E72D297353CC}">
              <c16:uniqueId val="{00000001-3E1D-4785-B8D9-5A677F9B34F5}"/>
            </c:ext>
          </c:extLst>
        </c:ser>
        <c:dLbls>
          <c:dLblPos val="outEnd"/>
          <c:showLegendKey val="0"/>
          <c:showVal val="1"/>
          <c:showCatName val="0"/>
          <c:showSerName val="0"/>
          <c:showPercent val="0"/>
          <c:showBubbleSize val="0"/>
        </c:dLbls>
        <c:gapWidth val="182"/>
        <c:axId val="59207760"/>
        <c:axId val="59204432"/>
      </c:barChart>
      <c:catAx>
        <c:axId val="5920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4432"/>
        <c:crosses val="autoZero"/>
        <c:auto val="1"/>
        <c:lblAlgn val="ctr"/>
        <c:lblOffset val="100"/>
        <c:noMultiLvlLbl val="0"/>
      </c:catAx>
      <c:valAx>
        <c:axId val="59204432"/>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 by English Learner Status and Least Restrictive Environment</a:t>
            </a:r>
          </a:p>
          <a:p>
            <a:pPr>
              <a:defRPr>
                <a:latin typeface="Arial" panose="020B0604020202020204" pitchFamily="34" charset="0"/>
                <a:cs typeface="Arial" panose="020B0604020202020204" pitchFamily="34" charset="0"/>
              </a:defRPr>
            </a:pP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Environment'!$E$98</c:f>
              <c:strCache>
                <c:ptCount val="1"/>
                <c:pt idx="0">
                  <c:v>English Learner Percentage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Environment'!$A$99:$A$102</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Environment'!$E$99:$E$102</c:f>
              <c:numCache>
                <c:formatCode>[&lt;0.01]_(.00%_);_(0%_)</c:formatCode>
                <c:ptCount val="4"/>
                <c:pt idx="0">
                  <c:v>0.74583194398132713</c:v>
                </c:pt>
                <c:pt idx="1">
                  <c:v>0.15605201733911303</c:v>
                </c:pt>
                <c:pt idx="2">
                  <c:v>9.4281427142380789E-2</c:v>
                </c:pt>
                <c:pt idx="3">
                  <c:v>2.6675558519506501E-3</c:v>
                </c:pt>
              </c:numCache>
            </c:numRef>
          </c:val>
          <c:extLst>
            <c:ext xmlns:c16="http://schemas.microsoft.com/office/drawing/2014/chart" uri="{C3380CC4-5D6E-409C-BE32-E72D297353CC}">
              <c16:uniqueId val="{00000000-642E-40B4-BA96-CC5D3B1C6620}"/>
            </c:ext>
          </c:extLst>
        </c:ser>
        <c:ser>
          <c:idx val="1"/>
          <c:order val="1"/>
          <c:tx>
            <c:strRef>
              <c:f>'5-21 Data by Environment'!$F$98</c:f>
              <c:strCache>
                <c:ptCount val="1"/>
                <c:pt idx="0">
                  <c:v>Non-English Learner Percentage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Environment'!$A$99:$A$102</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Environment'!$F$99:$F$102</c:f>
              <c:numCache>
                <c:formatCode>[&lt;0.01]_(.00%_);_(0%_)</c:formatCode>
                <c:ptCount val="4"/>
                <c:pt idx="0">
                  <c:v>0.67404617234596609</c:v>
                </c:pt>
                <c:pt idx="1">
                  <c:v>0.15357600758124756</c:v>
                </c:pt>
                <c:pt idx="2">
                  <c:v>0.14095386747151059</c:v>
                </c:pt>
                <c:pt idx="3">
                  <c:v>2.3930303488807307E-2</c:v>
                </c:pt>
              </c:numCache>
            </c:numRef>
          </c:val>
          <c:extLst>
            <c:ext xmlns:c16="http://schemas.microsoft.com/office/drawing/2014/chart" uri="{C3380CC4-5D6E-409C-BE32-E72D297353CC}">
              <c16:uniqueId val="{00000001-642E-40B4-BA96-CC5D3B1C6620}"/>
            </c:ext>
          </c:extLst>
        </c:ser>
        <c:dLbls>
          <c:dLblPos val="outEnd"/>
          <c:showLegendKey val="0"/>
          <c:showVal val="1"/>
          <c:showCatName val="0"/>
          <c:showSerName val="0"/>
          <c:showPercent val="0"/>
          <c:showBubbleSize val="0"/>
        </c:dLbls>
        <c:gapWidth val="182"/>
        <c:axId val="2081786048"/>
        <c:axId val="2081784800"/>
      </c:barChart>
      <c:catAx>
        <c:axId val="2081786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4800"/>
        <c:crosses val="autoZero"/>
        <c:auto val="1"/>
        <c:lblAlgn val="ctr"/>
        <c:lblOffset val="100"/>
        <c:noMultiLvlLbl val="0"/>
      </c:catAx>
      <c:valAx>
        <c:axId val="2081784800"/>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Percentage by Age and Least Restrictive</a:t>
            </a:r>
            <a:r>
              <a:rPr lang="en-US" b="1" baseline="0">
                <a:solidFill>
                  <a:srgbClr val="002D72"/>
                </a:solidFill>
                <a:latin typeface="Arial" panose="020B0604020202020204" pitchFamily="34" charset="0"/>
                <a:cs typeface="Arial" panose="020B0604020202020204" pitchFamily="34" charset="0"/>
              </a:rPr>
              <a:t> Environment </a:t>
            </a:r>
            <a:r>
              <a:rPr lang="en-US" b="1">
                <a:solidFill>
                  <a:srgbClr val="002D72"/>
                </a:solidFill>
                <a:latin typeface="Arial" panose="020B0604020202020204" pitchFamily="34" charset="0"/>
                <a:cs typeface="Arial" panose="020B0604020202020204" pitchFamily="34" charset="0"/>
              </a:rPr>
              <a:t>- Regular Classroom</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D72"/>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Environment'!$A$22</c:f>
              <c:strCache>
                <c:ptCount val="1"/>
                <c:pt idx="0">
                  <c:v>(A) Inside regular class 80% or more of the day </c:v>
                </c:pt>
              </c:strCache>
            </c:strRef>
          </c:tx>
          <c:spPr>
            <a:solidFill>
              <a:srgbClr val="002D72"/>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Environment'!$B$22:$R$22</c:f>
              <c:numCache>
                <c:formatCode>[&lt;0.01]_(.00%_);_(0%_)</c:formatCode>
                <c:ptCount val="17"/>
                <c:pt idx="0">
                  <c:v>0.74174174174174179</c:v>
                </c:pt>
                <c:pt idx="1">
                  <c:v>0.75879619384819652</c:v>
                </c:pt>
                <c:pt idx="2">
                  <c:v>0.74562718640679659</c:v>
                </c:pt>
                <c:pt idx="3">
                  <c:v>0.74698344401833316</c:v>
                </c:pt>
                <c:pt idx="4">
                  <c:v>0.73273635267780268</c:v>
                </c:pt>
                <c:pt idx="5">
                  <c:v>0.73135483870967744</c:v>
                </c:pt>
                <c:pt idx="6">
                  <c:v>0.71675865529352734</c:v>
                </c:pt>
                <c:pt idx="7">
                  <c:v>0.6828828828828829</c:v>
                </c:pt>
                <c:pt idx="8">
                  <c:v>0.65753801062465655</c:v>
                </c:pt>
                <c:pt idx="9">
                  <c:v>0.63714613618974747</c:v>
                </c:pt>
                <c:pt idx="10">
                  <c:v>0.60207823960880191</c:v>
                </c:pt>
                <c:pt idx="11">
                  <c:v>0.58583899127061101</c:v>
                </c:pt>
                <c:pt idx="12">
                  <c:v>0.59811298220470566</c:v>
                </c:pt>
                <c:pt idx="13">
                  <c:v>0.53500000000000003</c:v>
                </c:pt>
                <c:pt idx="14">
                  <c:v>0.41028037383177568</c:v>
                </c:pt>
                <c:pt idx="15">
                  <c:v>0.32442748091603052</c:v>
                </c:pt>
                <c:pt idx="16">
                  <c:v>0.25435540069686413</c:v>
                </c:pt>
              </c:numCache>
            </c:numRef>
          </c:val>
          <c:extLst>
            <c:ext xmlns:c16="http://schemas.microsoft.com/office/drawing/2014/chart" uri="{C3380CC4-5D6E-409C-BE32-E72D297353CC}">
              <c16:uniqueId val="{00000000-7B50-408E-81EC-E9790B03F476}"/>
            </c:ext>
          </c:extLst>
        </c:ser>
        <c:ser>
          <c:idx val="1"/>
          <c:order val="1"/>
          <c:tx>
            <c:strRef>
              <c:f>'5-21 Data by Environment'!$A$23</c:f>
              <c:strCache>
                <c:ptCount val="1"/>
                <c:pt idx="0">
                  <c:v>(B) Inside regular class 40% through 79% of the day </c:v>
                </c:pt>
              </c:strCache>
            </c:strRef>
          </c:tx>
          <c:spPr>
            <a:solidFill>
              <a:srgbClr val="910048"/>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Environment'!$B$23:$R$23</c:f>
              <c:numCache>
                <c:formatCode>[&lt;0.01]_(.00%_);_(0%_)</c:formatCode>
                <c:ptCount val="17"/>
                <c:pt idx="0">
                  <c:v>5.7657657657657659E-2</c:v>
                </c:pt>
                <c:pt idx="1">
                  <c:v>6.6718300508962158E-2</c:v>
                </c:pt>
                <c:pt idx="2">
                  <c:v>9.3453273363318337E-2</c:v>
                </c:pt>
                <c:pt idx="3">
                  <c:v>0.10326442802357123</c:v>
                </c:pt>
                <c:pt idx="4">
                  <c:v>0.13010160151541245</c:v>
                </c:pt>
                <c:pt idx="5">
                  <c:v>0.12627956989247313</c:v>
                </c:pt>
                <c:pt idx="6">
                  <c:v>0.13898645258404416</c:v>
                </c:pt>
                <c:pt idx="7">
                  <c:v>0.16284856284856286</c:v>
                </c:pt>
                <c:pt idx="8">
                  <c:v>0.18382487635098002</c:v>
                </c:pt>
                <c:pt idx="9">
                  <c:v>0.20868400918133129</c:v>
                </c:pt>
                <c:pt idx="10">
                  <c:v>0.23247758761206194</c:v>
                </c:pt>
                <c:pt idx="11">
                  <c:v>0.23386140747925424</c:v>
                </c:pt>
                <c:pt idx="12">
                  <c:v>0.22262032724232653</c:v>
                </c:pt>
                <c:pt idx="13">
                  <c:v>0.22194444444444444</c:v>
                </c:pt>
                <c:pt idx="14">
                  <c:v>0.18317757009345795</c:v>
                </c:pt>
                <c:pt idx="15">
                  <c:v>0.11450381679389313</c:v>
                </c:pt>
                <c:pt idx="16">
                  <c:v>0.11149825783972125</c:v>
                </c:pt>
              </c:numCache>
            </c:numRef>
          </c:val>
          <c:extLst>
            <c:ext xmlns:c16="http://schemas.microsoft.com/office/drawing/2014/chart" uri="{C3380CC4-5D6E-409C-BE32-E72D297353CC}">
              <c16:uniqueId val="{00000001-7B50-408E-81EC-E9790B03F476}"/>
            </c:ext>
          </c:extLst>
        </c:ser>
        <c:ser>
          <c:idx val="2"/>
          <c:order val="2"/>
          <c:tx>
            <c:strRef>
              <c:f>'5-21 Data by Environment'!$A$24</c:f>
              <c:strCache>
                <c:ptCount val="1"/>
                <c:pt idx="0">
                  <c:v>(C) Inside regular class less than 40% of the day </c:v>
                </c:pt>
              </c:strCache>
            </c:strRef>
          </c:tx>
          <c:spPr>
            <a:solidFill>
              <a:srgbClr val="CB6015"/>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Environment'!$B$24:$R$24</c:f>
              <c:numCache>
                <c:formatCode>[&lt;0.01]_(.00%_);_(0%_)</c:formatCode>
                <c:ptCount val="17"/>
                <c:pt idx="0">
                  <c:v>0.18933933933933933</c:v>
                </c:pt>
                <c:pt idx="1">
                  <c:v>0.16209338349192298</c:v>
                </c:pt>
                <c:pt idx="2">
                  <c:v>0.1407296351824088</c:v>
                </c:pt>
                <c:pt idx="3">
                  <c:v>0.12814516883359836</c:v>
                </c:pt>
                <c:pt idx="4">
                  <c:v>0.1158946099535044</c:v>
                </c:pt>
                <c:pt idx="5">
                  <c:v>0.11759139784946236</c:v>
                </c:pt>
                <c:pt idx="6">
                  <c:v>0.11975246696772035</c:v>
                </c:pt>
                <c:pt idx="7">
                  <c:v>0.12466752466752466</c:v>
                </c:pt>
                <c:pt idx="8">
                  <c:v>0.1240153874335959</c:v>
                </c:pt>
                <c:pt idx="9">
                  <c:v>0.11734889058913542</c:v>
                </c:pt>
                <c:pt idx="10">
                  <c:v>0.13050122249388754</c:v>
                </c:pt>
                <c:pt idx="11">
                  <c:v>0.13999353378596832</c:v>
                </c:pt>
                <c:pt idx="12">
                  <c:v>0.13579362235757794</c:v>
                </c:pt>
                <c:pt idx="13">
                  <c:v>0.19805555555555557</c:v>
                </c:pt>
                <c:pt idx="14">
                  <c:v>0.33551401869158881</c:v>
                </c:pt>
                <c:pt idx="15">
                  <c:v>0.44847328244274809</c:v>
                </c:pt>
                <c:pt idx="16">
                  <c:v>0.43205574912891986</c:v>
                </c:pt>
              </c:numCache>
            </c:numRef>
          </c:val>
          <c:extLst>
            <c:ext xmlns:c16="http://schemas.microsoft.com/office/drawing/2014/chart" uri="{C3380CC4-5D6E-409C-BE32-E72D297353CC}">
              <c16:uniqueId val="{00000002-7B50-408E-81EC-E9790B03F476}"/>
            </c:ext>
          </c:extLst>
        </c:ser>
        <c:dLbls>
          <c:showLegendKey val="0"/>
          <c:showVal val="0"/>
          <c:showCatName val="0"/>
          <c:showSerName val="0"/>
          <c:showPercent val="0"/>
          <c:showBubbleSize val="0"/>
        </c:dLbls>
        <c:gapWidth val="150"/>
        <c:overlap val="100"/>
        <c:axId val="1020601712"/>
        <c:axId val="1020608784"/>
      </c:barChart>
      <c:catAx>
        <c:axId val="102060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8784"/>
        <c:crosses val="autoZero"/>
        <c:auto val="1"/>
        <c:lblAlgn val="ctr"/>
        <c:lblOffset val="100"/>
        <c:noMultiLvlLbl val="0"/>
      </c:catAx>
      <c:valAx>
        <c:axId val="102060878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a:t>
            </a:r>
            <a:r>
              <a:rPr lang="en-US" b="1" baseline="0">
                <a:solidFill>
                  <a:srgbClr val="012169"/>
                </a:solidFill>
                <a:latin typeface="Arial" panose="020B0604020202020204" pitchFamily="34" charset="0"/>
                <a:cs typeface="Arial" panose="020B0604020202020204" pitchFamily="34" charset="0"/>
              </a:rPr>
              <a:t> by Age and Least Restrictive Environment - Outside Regular Classroom</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Environment'!$A$25</c:f>
              <c:strCache>
                <c:ptCount val="1"/>
                <c:pt idx="0">
                  <c:v>(D) Separate School </c:v>
                </c:pt>
              </c:strCache>
            </c:strRef>
          </c:tx>
          <c:spPr>
            <a:solidFill>
              <a:srgbClr val="002D72"/>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Environment'!$B$25:$R$25</c:f>
              <c:numCache>
                <c:formatCode>[&lt;0.01]_(.00%_);_(0%_)</c:formatCode>
                <c:ptCount val="17"/>
                <c:pt idx="0">
                  <c:v>6.6066066066066062E-3</c:v>
                </c:pt>
                <c:pt idx="1">
                  <c:v>7.9663642398760792E-3</c:v>
                </c:pt>
                <c:pt idx="2">
                  <c:v>1.3793103448275862E-2</c:v>
                </c:pt>
                <c:pt idx="3">
                  <c:v>1.7304274623515106E-2</c:v>
                </c:pt>
                <c:pt idx="4">
                  <c:v>1.713449285345273E-2</c:v>
                </c:pt>
                <c:pt idx="5">
                  <c:v>2.1247311827956989E-2</c:v>
                </c:pt>
                <c:pt idx="6">
                  <c:v>2.1241010202374979E-2</c:v>
                </c:pt>
                <c:pt idx="7">
                  <c:v>2.5997425997425997E-2</c:v>
                </c:pt>
                <c:pt idx="8">
                  <c:v>2.9309397325517492E-2</c:v>
                </c:pt>
                <c:pt idx="9">
                  <c:v>2.9456771231828615E-2</c:v>
                </c:pt>
                <c:pt idx="10">
                  <c:v>2.6487367563162185E-2</c:v>
                </c:pt>
                <c:pt idx="11">
                  <c:v>2.7912490570104538E-2</c:v>
                </c:pt>
                <c:pt idx="12">
                  <c:v>2.8305266929415981E-2</c:v>
                </c:pt>
                <c:pt idx="13">
                  <c:v>3.3333333333333333E-2</c:v>
                </c:pt>
                <c:pt idx="14">
                  <c:v>4.2990654205607479E-2</c:v>
                </c:pt>
                <c:pt idx="15">
                  <c:v>5.1526717557251911E-2</c:v>
                </c:pt>
                <c:pt idx="16">
                  <c:v>0</c:v>
                </c:pt>
              </c:numCache>
            </c:numRef>
          </c:val>
          <c:extLst>
            <c:ext xmlns:c16="http://schemas.microsoft.com/office/drawing/2014/chart" uri="{C3380CC4-5D6E-409C-BE32-E72D297353CC}">
              <c16:uniqueId val="{00000000-D7D1-4891-8324-55A587C8084B}"/>
            </c:ext>
          </c:extLst>
        </c:ser>
        <c:ser>
          <c:idx val="1"/>
          <c:order val="1"/>
          <c:tx>
            <c:strRef>
              <c:f>'5-21 Data by Environment'!$A$26</c:f>
              <c:strCache>
                <c:ptCount val="1"/>
                <c:pt idx="0">
                  <c:v>(E) Residential Facility </c:v>
                </c:pt>
              </c:strCache>
            </c:strRef>
          </c:tx>
          <c:spPr>
            <a:solidFill>
              <a:schemeClr val="accent2"/>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Environment'!$B$26:$R$26</c:f>
              <c:numCache>
                <c:formatCode>[&lt;0.01]_(.00%_);_(0%_)</c:formatCode>
                <c:ptCount val="17"/>
                <c:pt idx="0">
                  <c:v>0</c:v>
                </c:pt>
                <c:pt idx="1">
                  <c:v>0</c:v>
                </c:pt>
                <c:pt idx="2">
                  <c:v>0</c:v>
                </c:pt>
                <c:pt idx="3">
                  <c:v>0</c:v>
                </c:pt>
                <c:pt idx="4">
                  <c:v>0</c:v>
                </c:pt>
                <c:pt idx="5">
                  <c:v>0</c:v>
                </c:pt>
                <c:pt idx="6">
                  <c:v>0</c:v>
                </c:pt>
                <c:pt idx="7">
                  <c:v>0</c:v>
                </c:pt>
                <c:pt idx="8">
                  <c:v>0</c:v>
                </c:pt>
                <c:pt idx="9">
                  <c:v>1.7214996174445293E-3</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D7D1-4891-8324-55A587C8084B}"/>
            </c:ext>
          </c:extLst>
        </c:ser>
        <c:ser>
          <c:idx val="2"/>
          <c:order val="2"/>
          <c:tx>
            <c:strRef>
              <c:f>'5-21 Data by Environment'!$A$27</c:f>
              <c:strCache>
                <c:ptCount val="1"/>
                <c:pt idx="0">
                  <c:v>(F) Homebound/Hospital </c:v>
                </c:pt>
              </c:strCache>
            </c:strRef>
          </c:tx>
          <c:spPr>
            <a:solidFill>
              <a:srgbClr val="910048"/>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Environment'!$B$27:$R$27</c:f>
              <c:numCache>
                <c:formatCode>[&lt;0.01]_(.00%_);_(0%_)</c:formatCode>
                <c:ptCount val="17"/>
                <c:pt idx="0">
                  <c:v>0</c:v>
                </c:pt>
                <c:pt idx="1">
                  <c:v>0</c:v>
                </c:pt>
                <c:pt idx="2">
                  <c:v>0</c:v>
                </c:pt>
                <c:pt idx="3">
                  <c:v>0</c:v>
                </c:pt>
                <c:pt idx="4">
                  <c:v>0</c:v>
                </c:pt>
                <c:pt idx="5">
                  <c:v>0</c:v>
                </c:pt>
                <c:pt idx="6">
                  <c:v>0</c:v>
                </c:pt>
                <c:pt idx="7">
                  <c:v>1.6302016302016302E-3</c:v>
                </c:pt>
                <c:pt idx="8">
                  <c:v>2.9309397325517493E-3</c:v>
                </c:pt>
                <c:pt idx="9">
                  <c:v>3.1560826319816373E-3</c:v>
                </c:pt>
                <c:pt idx="10">
                  <c:v>3.2599837000814994E-3</c:v>
                </c:pt>
                <c:pt idx="11">
                  <c:v>4.310809354456299E-3</c:v>
                </c:pt>
                <c:pt idx="12">
                  <c:v>3.2246506628448583E-3</c:v>
                </c:pt>
                <c:pt idx="13">
                  <c:v>6.3888888888888893E-3</c:v>
                </c:pt>
                <c:pt idx="14">
                  <c:v>0</c:v>
                </c:pt>
                <c:pt idx="15">
                  <c:v>0</c:v>
                </c:pt>
                <c:pt idx="16">
                  <c:v>0</c:v>
                </c:pt>
              </c:numCache>
            </c:numRef>
          </c:val>
          <c:extLst>
            <c:ext xmlns:c16="http://schemas.microsoft.com/office/drawing/2014/chart" uri="{C3380CC4-5D6E-409C-BE32-E72D297353CC}">
              <c16:uniqueId val="{00000002-D7D1-4891-8324-55A587C8084B}"/>
            </c:ext>
          </c:extLst>
        </c:ser>
        <c:ser>
          <c:idx val="3"/>
          <c:order val="3"/>
          <c:tx>
            <c:strRef>
              <c:f>'5-21 Data by Environment'!$A$28</c:f>
              <c:strCache>
                <c:ptCount val="1"/>
                <c:pt idx="0">
                  <c:v>(G) Correctional Facilities</c:v>
                </c:pt>
              </c:strCache>
            </c:strRef>
          </c:tx>
          <c:spPr>
            <a:solidFill>
              <a:schemeClr val="accent4"/>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Environment'!$B$28:$R$28</c:f>
              <c:numCache>
                <c:formatCode>[&lt;0.01]_(.00%_);_(0%_)</c:formatCode>
                <c:ptCount val="17"/>
                <c:pt idx="0">
                  <c:v>0</c:v>
                </c:pt>
                <c:pt idx="1">
                  <c:v>0</c:v>
                </c:pt>
                <c:pt idx="2">
                  <c:v>0</c:v>
                </c:pt>
                <c:pt idx="3">
                  <c:v>0</c:v>
                </c:pt>
                <c:pt idx="4">
                  <c:v>0</c:v>
                </c:pt>
                <c:pt idx="5">
                  <c:v>0</c:v>
                </c:pt>
                <c:pt idx="6">
                  <c:v>0</c:v>
                </c:pt>
                <c:pt idx="7">
                  <c:v>0</c:v>
                </c:pt>
                <c:pt idx="8">
                  <c:v>0</c:v>
                </c:pt>
                <c:pt idx="9">
                  <c:v>1.2433052792654934E-3</c:v>
                </c:pt>
                <c:pt idx="10">
                  <c:v>2.5468622656886716E-3</c:v>
                </c:pt>
                <c:pt idx="11">
                  <c:v>3.9874986528720766E-3</c:v>
                </c:pt>
                <c:pt idx="12">
                  <c:v>8.3602054221903737E-3</c:v>
                </c:pt>
                <c:pt idx="13">
                  <c:v>0</c:v>
                </c:pt>
                <c:pt idx="14">
                  <c:v>0</c:v>
                </c:pt>
                <c:pt idx="15">
                  <c:v>0</c:v>
                </c:pt>
                <c:pt idx="16">
                  <c:v>0.1289198606271777</c:v>
                </c:pt>
              </c:numCache>
            </c:numRef>
          </c:val>
          <c:extLst>
            <c:ext xmlns:c16="http://schemas.microsoft.com/office/drawing/2014/chart" uri="{C3380CC4-5D6E-409C-BE32-E72D297353CC}">
              <c16:uniqueId val="{00000003-D7D1-4891-8324-55A587C8084B}"/>
            </c:ext>
          </c:extLst>
        </c:ser>
        <c:ser>
          <c:idx val="4"/>
          <c:order val="4"/>
          <c:tx>
            <c:strRef>
              <c:f>'5-21 Data by Environment'!$A$29</c:f>
              <c:strCache>
                <c:ptCount val="1"/>
                <c:pt idx="0">
                  <c:v>(H) Parentally Placed In Private Schools </c:v>
                </c:pt>
              </c:strCache>
            </c:strRef>
          </c:tx>
          <c:spPr>
            <a:solidFill>
              <a:srgbClr val="CB6015"/>
            </a:solidFill>
            <a:ln>
              <a:noFill/>
            </a:ln>
            <a:effectLst/>
          </c:spPr>
          <c:invertIfNegative val="0"/>
          <c:cat>
            <c:strRef>
              <c:f>'5-21 Data by Environment'!$B$21:$R$21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Environment'!$B$29:$R$29</c:f>
              <c:numCache>
                <c:formatCode>[&lt;0.01]_(.00%_);_(0%_)</c:formatCode>
                <c:ptCount val="17"/>
                <c:pt idx="0">
                  <c:v>0</c:v>
                </c:pt>
                <c:pt idx="1">
                  <c:v>3.429962381057756E-3</c:v>
                </c:pt>
                <c:pt idx="2">
                  <c:v>5.1974012993503248E-3</c:v>
                </c:pt>
                <c:pt idx="3">
                  <c:v>2.4319521092507719E-3</c:v>
                </c:pt>
                <c:pt idx="4">
                  <c:v>2.9275012915446876E-3</c:v>
                </c:pt>
                <c:pt idx="5">
                  <c:v>2.4946236559139786E-3</c:v>
                </c:pt>
                <c:pt idx="6">
                  <c:v>1.6725204883759827E-3</c:v>
                </c:pt>
                <c:pt idx="7">
                  <c:v>0</c:v>
                </c:pt>
                <c:pt idx="8">
                  <c:v>1.2822861329913904E-3</c:v>
                </c:pt>
                <c:pt idx="9">
                  <c:v>1.2433052792654934E-3</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4-D7D1-4891-8324-55A587C8084B}"/>
            </c:ext>
          </c:extLst>
        </c:ser>
        <c:dLbls>
          <c:showLegendKey val="0"/>
          <c:showVal val="0"/>
          <c:showCatName val="0"/>
          <c:showSerName val="0"/>
          <c:showPercent val="0"/>
          <c:showBubbleSize val="0"/>
        </c:dLbls>
        <c:gapWidth val="150"/>
        <c:overlap val="100"/>
        <c:axId val="1114438432"/>
        <c:axId val="1114436352"/>
      </c:barChart>
      <c:catAx>
        <c:axId val="11144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6352"/>
        <c:crosses val="autoZero"/>
        <c:auto val="1"/>
        <c:lblAlgn val="ctr"/>
        <c:lblOffset val="100"/>
        <c:noMultiLvlLbl val="0"/>
      </c:catAx>
      <c:valAx>
        <c:axId val="1114436352"/>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a:t>
            </a:r>
            <a:r>
              <a:rPr lang="en-US" b="1" baseline="0">
                <a:solidFill>
                  <a:srgbClr val="002D72"/>
                </a:solidFill>
                <a:latin typeface="Arial" panose="020B0604020202020204" pitchFamily="34" charset="0"/>
                <a:cs typeface="Arial" panose="020B0604020202020204" pitchFamily="34" charset="0"/>
              </a:rPr>
              <a:t> by Disability and Least Restrictive Environment</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Environment'!$A$123</c:f>
              <c:strCache>
                <c:ptCount val="1"/>
                <c:pt idx="0">
                  <c:v>(A) Inside regular class 80% or more of the day </c:v>
                </c:pt>
              </c:strCache>
            </c:strRef>
          </c:tx>
          <c:spPr>
            <a:solidFill>
              <a:srgbClr val="FED78B"/>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Environment'!$B$123:$O$123</c15:sqref>
                  </c15:fullRef>
                </c:ext>
              </c:extLst>
              <c:f>'5-21 Data by Environment'!$B$123:$N$123</c:f>
              <c:numCache>
                <c:formatCode>[&lt;0.01]_(.00%_);_(0%_)</c:formatCode>
                <c:ptCount val="13"/>
                <c:pt idx="0">
                  <c:v>0.39832647097888163</c:v>
                </c:pt>
                <c:pt idx="1">
                  <c:v>0.26618705035971224</c:v>
                </c:pt>
                <c:pt idx="2">
                  <c:v>0.68615323224261771</c:v>
                </c:pt>
                <c:pt idx="3">
                  <c:v>0.44431614062099051</c:v>
                </c:pt>
                <c:pt idx="4">
                  <c:v>0.86744186046511629</c:v>
                </c:pt>
                <c:pt idx="5">
                  <c:v>9.6622766983961397E-2</c:v>
                </c:pt>
                <c:pt idx="6">
                  <c:v>0.16221284575714956</c:v>
                </c:pt>
                <c:pt idx="7">
                  <c:v>0.56088560885608851</c:v>
                </c:pt>
                <c:pt idx="8">
                  <c:v>0.71511991657977059</c:v>
                </c:pt>
                <c:pt idx="9">
                  <c:v>0.76490048744434869</c:v>
                </c:pt>
                <c:pt idx="10">
                  <c:v>0.97430386397287094</c:v>
                </c:pt>
                <c:pt idx="11">
                  <c:v>0.54482758620689653</c:v>
                </c:pt>
                <c:pt idx="12">
                  <c:v>0.81496881496881501</c:v>
                </c:pt>
              </c:numCache>
            </c:numRef>
          </c:val>
          <c:extLst>
            <c:ext xmlns:c16="http://schemas.microsoft.com/office/drawing/2014/chart" uri="{C3380CC4-5D6E-409C-BE32-E72D297353CC}">
              <c16:uniqueId val="{00000000-DF96-42FA-B08A-B50D6E8E20C4}"/>
            </c:ext>
          </c:extLst>
        </c:ser>
        <c:ser>
          <c:idx val="1"/>
          <c:order val="1"/>
          <c:tx>
            <c:strRef>
              <c:f>'5-21 Data by Environment'!$A$124</c:f>
              <c:strCache>
                <c:ptCount val="1"/>
                <c:pt idx="0">
                  <c:v>(B) Inside regular class 40% through 79% of the day </c:v>
                </c:pt>
              </c:strCache>
            </c:strRef>
          </c:tx>
          <c:spPr>
            <a:solidFill>
              <a:srgbClr val="910048"/>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Environment'!$B$124:$O$124</c15:sqref>
                  </c15:fullRef>
                </c:ext>
              </c:extLst>
              <c:f>'5-21 Data by Environment'!$B$124:$N$124</c:f>
              <c:numCache>
                <c:formatCode>[&lt;0.01]_(.00%_);_(0%_)</c:formatCode>
                <c:ptCount val="13"/>
                <c:pt idx="0">
                  <c:v>0.15925089653340416</c:v>
                </c:pt>
                <c:pt idx="1">
                  <c:v>0</c:v>
                </c:pt>
                <c:pt idx="2">
                  <c:v>0.13966480446927373</c:v>
                </c:pt>
                <c:pt idx="3">
                  <c:v>0.14677957403130612</c:v>
                </c:pt>
                <c:pt idx="4">
                  <c:v>7.441860465116279E-2</c:v>
                </c:pt>
                <c:pt idx="5">
                  <c:v>0.17107836745338376</c:v>
                </c:pt>
                <c:pt idx="6">
                  <c:v>0.11439287388654477</c:v>
                </c:pt>
                <c:pt idx="7">
                  <c:v>0.1918819188191882</c:v>
                </c:pt>
                <c:pt idx="8">
                  <c:v>0.19054570733402851</c:v>
                </c:pt>
                <c:pt idx="9">
                  <c:v>0.19942984848751474</c:v>
                </c:pt>
                <c:pt idx="10">
                  <c:v>1.3086879686679084E-2</c:v>
                </c:pt>
                <c:pt idx="11">
                  <c:v>0</c:v>
                </c:pt>
                <c:pt idx="12">
                  <c:v>0</c:v>
                </c:pt>
              </c:numCache>
            </c:numRef>
          </c:val>
          <c:extLst>
            <c:ext xmlns:c16="http://schemas.microsoft.com/office/drawing/2014/chart" uri="{C3380CC4-5D6E-409C-BE32-E72D297353CC}">
              <c16:uniqueId val="{00000001-DF96-42FA-B08A-B50D6E8E20C4}"/>
            </c:ext>
          </c:extLst>
        </c:ser>
        <c:ser>
          <c:idx val="2"/>
          <c:order val="2"/>
          <c:tx>
            <c:strRef>
              <c:f>'5-21 Data by Environment'!$A$125</c:f>
              <c:strCache>
                <c:ptCount val="1"/>
                <c:pt idx="0">
                  <c:v>(C) Inside regular class less than 40% of the day </c:v>
                </c:pt>
              </c:strCache>
            </c:strRef>
          </c:tx>
          <c:spPr>
            <a:solidFill>
              <a:srgbClr val="002D72"/>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Environment'!$B$125:$O$125</c15:sqref>
                  </c15:fullRef>
                </c:ext>
              </c:extLst>
              <c:f>'5-21 Data by Environment'!$B$125:$N$125</c:f>
              <c:numCache>
                <c:formatCode>[&lt;0.01]_(.00%_);_(0%_)</c:formatCode>
                <c:ptCount val="13"/>
                <c:pt idx="0">
                  <c:v>0.3839155266303626</c:v>
                </c:pt>
                <c:pt idx="1">
                  <c:v>0.5611510791366906</c:v>
                </c:pt>
                <c:pt idx="2">
                  <c:v>0.16370710295291302</c:v>
                </c:pt>
                <c:pt idx="3">
                  <c:v>0.19348216576853991</c:v>
                </c:pt>
                <c:pt idx="4">
                  <c:v>0</c:v>
                </c:pt>
                <c:pt idx="5">
                  <c:v>0.69578823836223758</c:v>
                </c:pt>
                <c:pt idx="6">
                  <c:v>0.62869198312236285</c:v>
                </c:pt>
                <c:pt idx="7">
                  <c:v>0.21771217712177121</c:v>
                </c:pt>
                <c:pt idx="8">
                  <c:v>7.2575599582898859E-2</c:v>
                </c:pt>
                <c:pt idx="9">
                  <c:v>2.9633800834110546E-2</c:v>
                </c:pt>
                <c:pt idx="10">
                  <c:v>0</c:v>
                </c:pt>
                <c:pt idx="11">
                  <c:v>0.24482758620689654</c:v>
                </c:pt>
                <c:pt idx="12">
                  <c:v>0</c:v>
                </c:pt>
              </c:numCache>
            </c:numRef>
          </c:val>
          <c:extLst>
            <c:ext xmlns:c16="http://schemas.microsoft.com/office/drawing/2014/chart" uri="{C3380CC4-5D6E-409C-BE32-E72D297353CC}">
              <c16:uniqueId val="{00000002-DF96-42FA-B08A-B50D6E8E20C4}"/>
            </c:ext>
          </c:extLst>
        </c:ser>
        <c:ser>
          <c:idx val="3"/>
          <c:order val="3"/>
          <c:tx>
            <c:strRef>
              <c:f>'5-21 Data by Environment'!$A$126</c:f>
              <c:strCache>
                <c:ptCount val="1"/>
                <c:pt idx="0">
                  <c:v>(D) Separate School </c:v>
                </c:pt>
              </c:strCache>
            </c:strRef>
          </c:tx>
          <c:spPr>
            <a:solidFill>
              <a:srgbClr val="CB6015"/>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Environment'!$B$126:$O$126</c15:sqref>
                  </c15:fullRef>
                </c:ext>
              </c:extLst>
              <c:f>'5-21 Data by Environment'!$B$126:$N$126</c:f>
              <c:numCache>
                <c:formatCode>[&lt;0.01]_(.00%_);_(0%_)</c:formatCode>
                <c:ptCount val="13"/>
                <c:pt idx="0">
                  <c:v>5.5983530349315976E-2</c:v>
                </c:pt>
                <c:pt idx="1">
                  <c:v>9.3525179856115109E-2</c:v>
                </c:pt>
                <c:pt idx="2">
                  <c:v>7.9808459696727851E-3</c:v>
                </c:pt>
                <c:pt idx="3">
                  <c:v>0.18770849371311266</c:v>
                </c:pt>
                <c:pt idx="4">
                  <c:v>0</c:v>
                </c:pt>
                <c:pt idx="5">
                  <c:v>2.9469291954622508E-2</c:v>
                </c:pt>
                <c:pt idx="6">
                  <c:v>5.8134083450539144E-2</c:v>
                </c:pt>
                <c:pt idx="7">
                  <c:v>0</c:v>
                </c:pt>
                <c:pt idx="8">
                  <c:v>1.2652068126520682E-2</c:v>
                </c:pt>
                <c:pt idx="9">
                  <c:v>1.3373924366938252E-3</c:v>
                </c:pt>
                <c:pt idx="10">
                  <c:v>0</c:v>
                </c:pt>
                <c:pt idx="11">
                  <c:v>0</c:v>
                </c:pt>
                <c:pt idx="12">
                  <c:v>0</c:v>
                </c:pt>
              </c:numCache>
            </c:numRef>
          </c:val>
          <c:extLst>
            <c:ext xmlns:c16="http://schemas.microsoft.com/office/drawing/2014/chart" uri="{C3380CC4-5D6E-409C-BE32-E72D297353CC}">
              <c16:uniqueId val="{00000003-DF96-42FA-B08A-B50D6E8E20C4}"/>
            </c:ext>
          </c:extLst>
        </c:ser>
        <c:ser>
          <c:idx val="4"/>
          <c:order val="4"/>
          <c:tx>
            <c:strRef>
              <c:f>'5-21 Data by Environment'!$A$127</c:f>
              <c:strCache>
                <c:ptCount val="1"/>
                <c:pt idx="0">
                  <c:v>(E) Residential Facility </c:v>
                </c:pt>
              </c:strCache>
            </c:strRef>
          </c:tx>
          <c:spPr>
            <a:solidFill>
              <a:srgbClr val="8090B4"/>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Environment'!$B$127:$O$127</c15:sqref>
                  </c15:fullRef>
                </c:ext>
              </c:extLst>
              <c:f>'5-21 Data by Environment'!$B$127:$N$127</c:f>
              <c:numCache>
                <c:formatCode>[&lt;0.01]_(.00%_);_(0%_)</c:formatCode>
                <c:ptCount val="13"/>
                <c:pt idx="0">
                  <c:v>0</c:v>
                </c:pt>
                <c:pt idx="1">
                  <c:v>0</c:v>
                </c:pt>
                <c:pt idx="2">
                  <c:v>0</c:v>
                </c:pt>
                <c:pt idx="3">
                  <c:v>8.0831408775981529E-3</c:v>
                </c:pt>
                <c:pt idx="4">
                  <c:v>0</c:v>
                </c:pt>
                <c:pt idx="5">
                  <c:v>0</c:v>
                </c:pt>
                <c:pt idx="6">
                  <c:v>0</c:v>
                </c:pt>
                <c:pt idx="7">
                  <c:v>0</c:v>
                </c:pt>
                <c:pt idx="8">
                  <c:v>1.3208202989224887E-3</c:v>
                </c:pt>
                <c:pt idx="9">
                  <c:v>4.2233445369278686E-4</c:v>
                </c:pt>
                <c:pt idx="10">
                  <c:v>0</c:v>
                </c:pt>
                <c:pt idx="11">
                  <c:v>0</c:v>
                </c:pt>
                <c:pt idx="12">
                  <c:v>0</c:v>
                </c:pt>
              </c:numCache>
            </c:numRef>
          </c:val>
          <c:extLst>
            <c:ext xmlns:c16="http://schemas.microsoft.com/office/drawing/2014/chart" uri="{C3380CC4-5D6E-409C-BE32-E72D297353CC}">
              <c16:uniqueId val="{00000004-DF96-42FA-B08A-B50D6E8E20C4}"/>
            </c:ext>
          </c:extLst>
        </c:ser>
        <c:ser>
          <c:idx val="5"/>
          <c:order val="5"/>
          <c:tx>
            <c:strRef>
              <c:f>'5-21 Data by Environment'!$A$128</c:f>
              <c:strCache>
                <c:ptCount val="1"/>
                <c:pt idx="0">
                  <c:v>(F) Homebound/Hospital </c:v>
                </c:pt>
              </c:strCache>
            </c:strRef>
          </c:tx>
          <c:spPr>
            <a:solidFill>
              <a:srgbClr val="CF4A6E"/>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Environment'!$B$128:$O$128</c15:sqref>
                  </c15:fullRef>
                </c:ext>
              </c:extLst>
              <c:f>'5-21 Data by Environment'!$B$128:$N$128</c:f>
              <c:numCache>
                <c:formatCode>[&lt;0.01]_(.00%_);_(0%_)</c:formatCode>
                <c:ptCount val="13"/>
                <c:pt idx="0">
                  <c:v>1.5274272811794396E-3</c:v>
                </c:pt>
                <c:pt idx="1">
                  <c:v>0</c:v>
                </c:pt>
                <c:pt idx="2">
                  <c:v>0</c:v>
                </c:pt>
                <c:pt idx="3">
                  <c:v>0</c:v>
                </c:pt>
                <c:pt idx="4">
                  <c:v>0</c:v>
                </c:pt>
                <c:pt idx="5">
                  <c:v>4.9550136914852001E-3</c:v>
                </c:pt>
                <c:pt idx="6">
                  <c:v>0</c:v>
                </c:pt>
                <c:pt idx="7">
                  <c:v>0</c:v>
                </c:pt>
                <c:pt idx="8">
                  <c:v>3.8234271810914148E-3</c:v>
                </c:pt>
                <c:pt idx="9">
                  <c:v>8.6226617628943985E-4</c:v>
                </c:pt>
                <c:pt idx="10">
                  <c:v>0</c:v>
                </c:pt>
                <c:pt idx="11">
                  <c:v>0</c:v>
                </c:pt>
                <c:pt idx="12">
                  <c:v>0</c:v>
                </c:pt>
              </c:numCache>
            </c:numRef>
          </c:val>
          <c:extLst>
            <c:ext xmlns:c16="http://schemas.microsoft.com/office/drawing/2014/chart" uri="{C3380CC4-5D6E-409C-BE32-E72D297353CC}">
              <c16:uniqueId val="{00000005-DF96-42FA-B08A-B50D6E8E20C4}"/>
            </c:ext>
          </c:extLst>
        </c:ser>
        <c:ser>
          <c:idx val="6"/>
          <c:order val="6"/>
          <c:tx>
            <c:strRef>
              <c:f>'5-21 Data by Environment'!$A$129</c:f>
              <c:strCache>
                <c:ptCount val="1"/>
                <c:pt idx="0">
                  <c:v>(G) Correctional Facilities</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Environment'!$B$129:$O$129</c15:sqref>
                  </c15:fullRef>
                </c:ext>
              </c:extLst>
              <c:f>'5-21 Data by Environment'!$B$129:$N$129</c:f>
              <c:numCache>
                <c:formatCode>[&lt;0.01]_(.00%_);_(0%_)</c:formatCode>
                <c:ptCount val="13"/>
                <c:pt idx="0">
                  <c:v>0</c:v>
                </c:pt>
                <c:pt idx="1">
                  <c:v>0</c:v>
                </c:pt>
                <c:pt idx="2">
                  <c:v>0</c:v>
                </c:pt>
                <c:pt idx="3">
                  <c:v>1.3471901462663588E-2</c:v>
                </c:pt>
                <c:pt idx="4">
                  <c:v>0</c:v>
                </c:pt>
                <c:pt idx="5">
                  <c:v>0</c:v>
                </c:pt>
                <c:pt idx="6">
                  <c:v>0</c:v>
                </c:pt>
                <c:pt idx="7">
                  <c:v>0</c:v>
                </c:pt>
                <c:pt idx="8">
                  <c:v>1.8769551616266945E-3</c:v>
                </c:pt>
                <c:pt idx="9">
                  <c:v>1.8125186970982103E-3</c:v>
                </c:pt>
                <c:pt idx="10">
                  <c:v>0</c:v>
                </c:pt>
                <c:pt idx="11">
                  <c:v>0</c:v>
                </c:pt>
                <c:pt idx="12">
                  <c:v>0</c:v>
                </c:pt>
              </c:numCache>
            </c:numRef>
          </c:val>
          <c:extLst>
            <c:ext xmlns:c16="http://schemas.microsoft.com/office/drawing/2014/chart" uri="{C3380CC4-5D6E-409C-BE32-E72D297353CC}">
              <c16:uniqueId val="{00000006-DF96-42FA-B08A-B50D6E8E20C4}"/>
            </c:ext>
          </c:extLst>
        </c:ser>
        <c:ser>
          <c:idx val="7"/>
          <c:order val="7"/>
          <c:tx>
            <c:strRef>
              <c:f>'5-21 Data by Environment'!$A$130</c:f>
              <c:strCache>
                <c:ptCount val="1"/>
                <c:pt idx="0">
                  <c:v>(H) Parentally Placed In Private Schools </c:v>
                </c:pt>
              </c:strCache>
            </c:strRef>
          </c:tx>
          <c:spPr>
            <a:solidFill>
              <a:srgbClr val="FDC351"/>
            </a:solidFill>
            <a:ln>
              <a:noFill/>
            </a:ln>
            <a:effectLst/>
          </c:spPr>
          <c:invertIfNegative val="0"/>
          <c:cat>
            <c:strRef>
              <c:extLst>
                <c:ext xmlns:c15="http://schemas.microsoft.com/office/drawing/2012/chart" uri="{02D57815-91ED-43cb-92C2-25804820EDAC}">
                  <c15:fullRef>
                    <c15:sqref>'5-21 Data by Environment'!$B$122:$O$122</c15:sqref>
                  </c15:fullRef>
                </c:ext>
              </c:extLst>
              <c:f>'5-21 Data by Environment'!$B$122:$N$122</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Environment'!$B$130:$O$130</c15:sqref>
                  </c15:fullRef>
                </c:ext>
              </c:extLst>
              <c:f>'5-21 Data by Environment'!$B$130:$N$130</c:f>
              <c:numCache>
                <c:formatCode>[&lt;0.01]_(.00%_);_(0%_)</c:formatCode>
                <c:ptCount val="13"/>
                <c:pt idx="0">
                  <c:v>0</c:v>
                </c:pt>
                <c:pt idx="1">
                  <c:v>0</c:v>
                </c:pt>
                <c:pt idx="2">
                  <c:v>0</c:v>
                </c:pt>
                <c:pt idx="3">
                  <c:v>0</c:v>
                </c:pt>
                <c:pt idx="4">
                  <c:v>0</c:v>
                </c:pt>
                <c:pt idx="5">
                  <c:v>0</c:v>
                </c:pt>
                <c:pt idx="6">
                  <c:v>0</c:v>
                </c:pt>
                <c:pt idx="7">
                  <c:v>0</c:v>
                </c:pt>
                <c:pt idx="8">
                  <c:v>2.0855057351407717E-3</c:v>
                </c:pt>
                <c:pt idx="9">
                  <c:v>1.6013514702518169E-3</c:v>
                </c:pt>
                <c:pt idx="10">
                  <c:v>5.5881931508812155E-3</c:v>
                </c:pt>
                <c:pt idx="11">
                  <c:v>0</c:v>
                </c:pt>
                <c:pt idx="12">
                  <c:v>0</c:v>
                </c:pt>
              </c:numCache>
            </c:numRef>
          </c:val>
          <c:extLst>
            <c:ext xmlns:c16="http://schemas.microsoft.com/office/drawing/2014/chart" uri="{C3380CC4-5D6E-409C-BE32-E72D297353CC}">
              <c16:uniqueId val="{00000007-DF96-42FA-B08A-B50D6E8E20C4}"/>
            </c:ext>
          </c:extLst>
        </c:ser>
        <c:dLbls>
          <c:showLegendKey val="0"/>
          <c:showVal val="0"/>
          <c:showCatName val="0"/>
          <c:showSerName val="0"/>
          <c:showPercent val="0"/>
          <c:showBubbleSize val="0"/>
        </c:dLbls>
        <c:gapWidth val="219"/>
        <c:overlap val="-27"/>
        <c:axId val="1370008687"/>
        <c:axId val="1370011183"/>
      </c:barChart>
      <c:catAx>
        <c:axId val="137000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11183"/>
        <c:crosses val="autoZero"/>
        <c:auto val="1"/>
        <c:lblAlgn val="ctr"/>
        <c:lblOffset val="100"/>
        <c:noMultiLvlLbl val="0"/>
      </c:catAx>
      <c:valAx>
        <c:axId val="1370011183"/>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0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Children with Disabilities</a:t>
            </a:r>
            <a:r>
              <a:rPr lang="en-US" b="1" baseline="0">
                <a:solidFill>
                  <a:srgbClr val="002D72"/>
                </a:solidFill>
                <a:latin typeface="Arial" panose="020B0604020202020204" pitchFamily="34" charset="0"/>
                <a:cs typeface="Arial" panose="020B0604020202020204" pitchFamily="34" charset="0"/>
              </a:rPr>
              <a:t> by Disability Category </a:t>
            </a:r>
            <a:endParaRPr lang="en-US">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Oct1 Child Count Subtotals'!$C$9:$C$11</c:f>
              <c:strCache>
                <c:ptCount val="3"/>
                <c:pt idx="0">
                  <c:v>Percentage</c:v>
                </c:pt>
                <c:pt idx="1">
                  <c:v>*</c:v>
                </c:pt>
                <c:pt idx="2">
                  <c:v>*</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Subtotals'!$A$12:$A$22</c15:sqref>
                  </c15:fullRef>
                </c:ext>
              </c:extLst>
              <c:f>('3-5 Oct1 Child Count Subtotals'!$A$12,'3-5 Oct1 Child Count Subtotals'!$A$14,'3-5 Oct1 Child Count Subtotals'!$A$20)</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Oct1 Child Count Subtotals'!$C$12:$C$22</c15:sqref>
                  </c15:fullRef>
                </c:ext>
              </c:extLst>
              <c:f>('3-5 Oct1 Child Count Subtotals'!$C$12,'3-5 Oct1 Child Count Subtotals'!$C$14,'3-5 Oct1 Child Count Subtotals'!$C$20)</c:f>
              <c:numCache>
                <c:formatCode>0%</c:formatCode>
                <c:ptCount val="3"/>
                <c:pt idx="0">
                  <c:v>0.6324867323730099</c:v>
                </c:pt>
                <c:pt idx="1">
                  <c:v>1.7721758908263836E-2</c:v>
                </c:pt>
                <c:pt idx="2">
                  <c:v>0.34050416982562548</c:v>
                </c:pt>
              </c:numCache>
            </c:numRef>
          </c:val>
          <c:extLst>
            <c:ext xmlns:c16="http://schemas.microsoft.com/office/drawing/2014/chart" uri="{C3380CC4-5D6E-409C-BE32-E72D297353CC}">
              <c16:uniqueId val="{00000000-D08E-45C9-9353-E0FEA89D3EB3}"/>
            </c:ext>
          </c:extLst>
        </c:ser>
        <c:dLbls>
          <c:dLblPos val="outEnd"/>
          <c:showLegendKey val="0"/>
          <c:showVal val="1"/>
          <c:showCatName val="0"/>
          <c:showSerName val="0"/>
          <c:showPercent val="0"/>
          <c:showBubbleSize val="0"/>
        </c:dLbls>
        <c:gapWidth val="182"/>
        <c:axId val="1018908944"/>
        <c:axId val="1018910192"/>
      </c:barChart>
      <c:catAx>
        <c:axId val="1018908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10192"/>
        <c:crosses val="autoZero"/>
        <c:auto val="1"/>
        <c:lblAlgn val="ctr"/>
        <c:lblOffset val="100"/>
        <c:noMultiLvlLbl val="0"/>
      </c:catAx>
      <c:valAx>
        <c:axId val="10189101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0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Children</a:t>
            </a:r>
            <a:r>
              <a:rPr lang="en-US" sz="1450" b="1" baseline="0">
                <a:solidFill>
                  <a:srgbClr val="002D72"/>
                </a:solidFill>
                <a:latin typeface="Arial" panose="020B0604020202020204" pitchFamily="34" charset="0"/>
                <a:cs typeface="Arial" panose="020B0604020202020204" pitchFamily="34" charset="0"/>
              </a:rPr>
              <a:t> with Disabilities by Race/Ethnicity</a:t>
            </a:r>
            <a:endParaRPr lang="en-US" sz="1450"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Subtotals'!$C$26</c:f>
              <c:strCache>
                <c:ptCount val="1"/>
                <c:pt idx="0">
                  <c:v>Percentage</c:v>
                </c:pt>
              </c:strCache>
            </c:strRef>
          </c:tx>
          <c:dPt>
            <c:idx val="0"/>
            <c:bubble3D val="0"/>
            <c:spPr>
              <a:solidFill>
                <a:srgbClr val="002D72"/>
              </a:solidFill>
              <a:ln w="19050">
                <a:solidFill>
                  <a:schemeClr val="lt1"/>
                </a:solidFill>
              </a:ln>
              <a:effectLst/>
            </c:spPr>
            <c:extLst>
              <c:ext xmlns:c16="http://schemas.microsoft.com/office/drawing/2014/chart" uri="{C3380CC4-5D6E-409C-BE32-E72D297353CC}">
                <c16:uniqueId val="{00000001-B737-42BD-B74B-B7FEF528D602}"/>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B737-42BD-B74B-B7FEF528D602}"/>
              </c:ext>
            </c:extLst>
          </c:dPt>
          <c:dPt>
            <c:idx val="2"/>
            <c:bubble3D val="0"/>
            <c:spPr>
              <a:solidFill>
                <a:srgbClr val="CB6015"/>
              </a:solidFill>
              <a:ln w="19050">
                <a:solidFill>
                  <a:schemeClr val="lt1"/>
                </a:solidFill>
              </a:ln>
              <a:effectLst/>
            </c:spPr>
            <c:extLst>
              <c:ext xmlns:c16="http://schemas.microsoft.com/office/drawing/2014/chart" uri="{C3380CC4-5D6E-409C-BE32-E72D297353CC}">
                <c16:uniqueId val="{00000003-B737-42BD-B74B-B7FEF528D602}"/>
              </c:ext>
            </c:extLst>
          </c:dPt>
          <c:dPt>
            <c:idx val="3"/>
            <c:bubble3D val="0"/>
            <c:spPr>
              <a:solidFill>
                <a:srgbClr val="41598F"/>
              </a:solidFill>
              <a:ln w="19050">
                <a:solidFill>
                  <a:schemeClr val="lt1"/>
                </a:solidFill>
              </a:ln>
              <a:effectLst/>
            </c:spPr>
            <c:extLst>
              <c:ext xmlns:c16="http://schemas.microsoft.com/office/drawing/2014/chart" uri="{C3380CC4-5D6E-409C-BE32-E72D297353CC}">
                <c16:uniqueId val="{00000004-B737-42BD-B74B-B7FEF528D6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B737-42BD-B74B-B7FEF528D602}"/>
              </c:ext>
            </c:extLst>
          </c:dPt>
          <c:dPt>
            <c:idx val="5"/>
            <c:bubble3D val="0"/>
            <c:spPr>
              <a:solidFill>
                <a:srgbClr val="FED78B"/>
              </a:solidFill>
              <a:ln w="19050">
                <a:solidFill>
                  <a:schemeClr val="lt1"/>
                </a:solidFill>
              </a:ln>
              <a:effectLst/>
            </c:spPr>
            <c:extLst>
              <c:ext xmlns:c16="http://schemas.microsoft.com/office/drawing/2014/chart" uri="{C3380CC4-5D6E-409C-BE32-E72D297353CC}">
                <c16:uniqueId val="{00000006-B737-42BD-B74B-B7FEF528D602}"/>
              </c:ext>
            </c:extLst>
          </c:dPt>
          <c:dPt>
            <c:idx val="6"/>
            <c:bubble3D val="0"/>
            <c:spPr>
              <a:solidFill>
                <a:srgbClr val="8090B4"/>
              </a:solidFill>
              <a:ln w="19050">
                <a:solidFill>
                  <a:schemeClr val="lt1"/>
                </a:solidFill>
              </a:ln>
              <a:effectLst/>
            </c:spPr>
            <c:extLst>
              <c:ext xmlns:c16="http://schemas.microsoft.com/office/drawing/2014/chart" uri="{C3380CC4-5D6E-409C-BE32-E72D297353CC}">
                <c16:uniqueId val="{00000007-B737-42BD-B74B-B7FEF528D602}"/>
              </c:ext>
            </c:extLst>
          </c:dPt>
          <c:dLbls>
            <c:dLbl>
              <c:idx val="0"/>
              <c:layout>
                <c:manualLayout>
                  <c:x val="-0.34097750581549918"/>
                  <c:y val="2.1592439585799185E-2"/>
                </c:manualLayout>
              </c:layout>
              <c:tx>
                <c:rich>
                  <a:bodyPr/>
                  <a:lstStyle/>
                  <a:p>
                    <a:fld id="{1CD1BFAB-FF99-4EBB-8C88-B1C30950F8D6}" type="CATEGORYNAME">
                      <a:rPr lang="en-US"/>
                      <a:pPr/>
                      <a:t>[CATEGORY NAME]</a:t>
                    </a:fld>
                    <a:r>
                      <a:rPr lang="en-US" baseline="0"/>
                      <a:t> </a:t>
                    </a:r>
                    <a:fld id="{A7375958-11E9-48A7-987A-82946F9FE3C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737-42BD-B74B-B7FEF528D602}"/>
                </c:ext>
              </c:extLst>
            </c:dLbl>
            <c:dLbl>
              <c:idx val="1"/>
              <c:layout>
                <c:manualLayout>
                  <c:x val="0.18902013909337456"/>
                  <c:y val="-1.4394959723866152E-2"/>
                </c:manualLayout>
              </c:layout>
              <c:tx>
                <c:rich>
                  <a:bodyPr/>
                  <a:lstStyle/>
                  <a:p>
                    <a:fld id="{4467E2D8-1B80-45E4-B5D5-367EDFCAA308}" type="CATEGORYNAME">
                      <a:rPr lang="en-US"/>
                      <a:pPr/>
                      <a:t>[CATEGORY NAME]</a:t>
                    </a:fld>
                    <a:r>
                      <a:rPr lang="en-US" baseline="0"/>
                      <a:t> </a:t>
                    </a:r>
                    <a:fld id="{BD8C405C-C058-4936-91EC-A575A1DD802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737-42BD-B74B-B7FEF528D602}"/>
                </c:ext>
              </c:extLst>
            </c:dLbl>
            <c:dLbl>
              <c:idx val="2"/>
              <c:layout>
                <c:manualLayout>
                  <c:x val="0.16492933705206211"/>
                  <c:y val="7.5573538550297206E-2"/>
                </c:manualLayout>
              </c:layout>
              <c:tx>
                <c:rich>
                  <a:bodyPr/>
                  <a:lstStyle/>
                  <a:p>
                    <a:fld id="{1761DFDE-31DF-4910-AAA6-BFF9FCCA14C6}" type="CATEGORYNAME">
                      <a:rPr lang="en-US"/>
                      <a:pPr/>
                      <a:t>[CATEGORY NAME]</a:t>
                    </a:fld>
                    <a:r>
                      <a:rPr lang="en-US" baseline="0"/>
                      <a:t> </a:t>
                    </a:r>
                    <a:fld id="{B73F170D-2658-4DCF-AE4A-294DEE25F56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37-42BD-B74B-B7FEF528D602}"/>
                </c:ext>
              </c:extLst>
            </c:dLbl>
            <c:dLbl>
              <c:idx val="3"/>
              <c:layout>
                <c:manualLayout>
                  <c:x val="0.10006948540237476"/>
                  <c:y val="0.11156093785996254"/>
                </c:manualLayout>
              </c:layout>
              <c:tx>
                <c:rich>
                  <a:bodyPr/>
                  <a:lstStyle/>
                  <a:p>
                    <a:fld id="{98CBBB3C-BE22-4735-B5EE-886DAAD1948F}" type="CATEGORYNAME">
                      <a:rPr lang="en-US"/>
                      <a:pPr/>
                      <a:t>[CATEGORY NAME]</a:t>
                    </a:fld>
                    <a:r>
                      <a:rPr lang="en-US" baseline="0"/>
                      <a:t> </a:t>
                    </a:r>
                    <a:fld id="{B4187A67-118C-4E35-9F58-1C5359D42D0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737-42BD-B74B-B7FEF528D602}"/>
                </c:ext>
              </c:extLst>
            </c:dLbl>
            <c:dLbl>
              <c:idx val="4"/>
              <c:layout>
                <c:manualLayout>
                  <c:x val="-0.18902013909337456"/>
                  <c:y val="-7.1974798619330671E-3"/>
                </c:manualLayout>
              </c:layout>
              <c:tx>
                <c:rich>
                  <a:bodyPr/>
                  <a:lstStyle/>
                  <a:p>
                    <a:fld id="{91F9AABD-40D0-4FA0-9AF8-E9C46DE54EF4}" type="CATEGORYNAME">
                      <a:rPr lang="en-US"/>
                      <a:pPr/>
                      <a:t>[CATEGORY NAME]</a:t>
                    </a:fld>
                    <a:r>
                      <a:rPr lang="en-US" baseline="0"/>
                      <a:t> </a:t>
                    </a:r>
                    <a:fld id="{C37985E2-FA77-4092-B4F9-4E26712D1C56}"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737-42BD-B74B-B7FEF528D602}"/>
                </c:ext>
              </c:extLst>
            </c:dLbl>
            <c:dLbl>
              <c:idx val="5"/>
              <c:layout>
                <c:manualLayout>
                  <c:x val="-0.20940466389756199"/>
                  <c:y val="-0.15277418495520378"/>
                </c:manualLayout>
              </c:layout>
              <c:tx>
                <c:rich>
                  <a:bodyPr/>
                  <a:lstStyle/>
                  <a:p>
                    <a:fld id="{020B821C-7AE4-4313-9E98-0EC47A8E9998}" type="CATEGORYNAME">
                      <a:rPr lang="en-US"/>
                      <a:pPr/>
                      <a:t>[CATEGORY NAME]</a:t>
                    </a:fld>
                    <a:r>
                      <a:rPr lang="en-US" baseline="0"/>
                      <a:t> </a:t>
                    </a:r>
                    <a:fld id="{33166165-1065-42DE-95E0-231ED27AD637}"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737-42BD-B74B-B7FEF528D602}"/>
                </c:ext>
              </c:extLst>
            </c:dLbl>
            <c:dLbl>
              <c:idx val="6"/>
              <c:layout>
                <c:manualLayout>
                  <c:x val="-9.8216346783812289E-2"/>
                  <c:y val="-7.1974798619330671E-3"/>
                </c:manualLayout>
              </c:layout>
              <c:tx>
                <c:rich>
                  <a:bodyPr/>
                  <a:lstStyle/>
                  <a:p>
                    <a:fld id="{085C5A1A-8536-45B6-825D-C92CF26A5E2A}" type="CATEGORYNAME">
                      <a:rPr lang="en-US"/>
                      <a:pPr/>
                      <a:t>[CATEGORY NAME]</a:t>
                    </a:fld>
                    <a:fld id="{69B9B271-81A2-4ABC-8317-88D3E6A9D241}"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737-42BD-B74B-B7FEF528D6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Subtotals'!$A$27:$A$33</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'3-5 Oct1 Child Count Subtotals'!$C$27:$C$33</c:f>
              <c:numCache>
                <c:formatCode>[&lt;0.01]_(.00%_);_(0%_)</c:formatCode>
                <c:ptCount val="7"/>
                <c:pt idx="0">
                  <c:v>4.5015163002274448E-2</c:v>
                </c:pt>
                <c:pt idx="1">
                  <c:v>2.2649734647460198E-2</c:v>
                </c:pt>
                <c:pt idx="2">
                  <c:v>3.9234268385140256E-2</c:v>
                </c:pt>
                <c:pt idx="3">
                  <c:v>0.41584533737680063</c:v>
                </c:pt>
                <c:pt idx="4">
                  <c:v>2.843062926459439E-3</c:v>
                </c:pt>
                <c:pt idx="5">
                  <c:v>4.4257012888551932E-2</c:v>
                </c:pt>
                <c:pt idx="6">
                  <c:v>0.43015542077331309</c:v>
                </c:pt>
              </c:numCache>
            </c:numRef>
          </c:val>
          <c:extLst>
            <c:ext xmlns:c16="http://schemas.microsoft.com/office/drawing/2014/chart" uri="{C3380CC4-5D6E-409C-BE32-E72D297353CC}">
              <c16:uniqueId val="{00000000-B737-42BD-B74B-B7FEF528D60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Children with Disabilities</a:t>
            </a:r>
            <a:r>
              <a:rPr lang="en-US" sz="1450" b="1" baseline="0">
                <a:solidFill>
                  <a:srgbClr val="002D72"/>
                </a:solidFill>
                <a:latin typeface="Arial" panose="020B0604020202020204" pitchFamily="34" charset="0"/>
                <a:cs typeface="Arial" panose="020B0604020202020204" pitchFamily="34" charset="0"/>
              </a:rPr>
              <a:t> by Least Restrictive Environment</a:t>
            </a:r>
            <a:endParaRPr lang="en-US" sz="1450"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Subtotals'!$A$38:$A$46</c15:sqref>
                  </c15:fullRef>
                </c:ext>
              </c:extLst>
              <c:f>('3-5 Oct1 Child Count Subtotals'!$A$38:$A$43,'3-5 Oct1 Child Count Subtotals'!$A$46)</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Oct1 Child Count Subtotals'!$C$38:$C$46</c15:sqref>
                  </c15:fullRef>
                </c:ext>
              </c:extLst>
              <c:f>('3-5 Oct1 Child Count Subtotals'!$C$38:$C$43,'3-5 Oct1 Child Count Subtotals'!$C$46)</c:f>
              <c:numCache>
                <c:formatCode>[&lt;0.01]_(.00%_);_(0%_)</c:formatCode>
                <c:ptCount val="7"/>
                <c:pt idx="0">
                  <c:v>0.28212661106899167</c:v>
                </c:pt>
                <c:pt idx="1">
                  <c:v>3.4401061410159209E-2</c:v>
                </c:pt>
                <c:pt idx="2">
                  <c:v>2.0185746777862015E-2</c:v>
                </c:pt>
                <c:pt idx="3">
                  <c:v>1.1467020470053071E-2</c:v>
                </c:pt>
                <c:pt idx="4">
                  <c:v>0.6000758150113723</c:v>
                </c:pt>
                <c:pt idx="5">
                  <c:v>4.0750568612585294E-3</c:v>
                </c:pt>
                <c:pt idx="6">
                  <c:v>4.5583775587566336E-2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67FA-407B-8A42-861E5C647F77}"/>
            </c:ext>
          </c:extLst>
        </c:ser>
        <c:dLbls>
          <c:dLblPos val="outEnd"/>
          <c:showLegendKey val="0"/>
          <c:showVal val="1"/>
          <c:showCatName val="0"/>
          <c:showSerName val="0"/>
          <c:showPercent val="0"/>
          <c:showBubbleSize val="0"/>
        </c:dLbls>
        <c:gapWidth val="182"/>
        <c:axId val="1372456559"/>
        <c:axId val="1372456975"/>
      </c:barChart>
      <c:catAx>
        <c:axId val="13724565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975"/>
        <c:crosses val="autoZero"/>
        <c:auto val="1"/>
        <c:lblAlgn val="ctr"/>
        <c:lblOffset val="100"/>
        <c:noMultiLvlLbl val="0"/>
      </c:catAx>
      <c:valAx>
        <c:axId val="1372456975"/>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D72"/>
                </a:solidFill>
                <a:effectLst/>
                <a:latin typeface="Arial" panose="020B0604020202020204" pitchFamily="34" charset="0"/>
                <a:cs typeface="Arial" panose="020B0604020202020204" pitchFamily="34" charset="0"/>
              </a:rPr>
              <a:t>Children with Disabilities by Race/Ethnicity</a:t>
            </a:r>
            <a:endParaRPr lang="en-US">
              <a:solidFill>
                <a:srgbClr val="002D72"/>
              </a:solidFill>
              <a:latin typeface="Arial" panose="020B0604020202020204" pitchFamily="34" charset="0"/>
              <a:cs typeface="Arial" panose="020B0604020202020204" pitchFamily="34" charset="0"/>
            </a:endParaRPr>
          </a:p>
        </c:rich>
      </c:tx>
      <c:layout>
        <c:manualLayout>
          <c:xMode val="edge"/>
          <c:yMode val="edge"/>
          <c:x val="0.19419700705886983"/>
          <c:y val="4.415011037527593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3-53AB-444F-9F32-BA89AA1694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53AB-444F-9F32-BA89AA1694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A6-47E9-B18A-351E27D822F8}"/>
              </c:ext>
            </c:extLst>
          </c:dPt>
          <c:dPt>
            <c:idx val="3"/>
            <c:bubble3D val="0"/>
            <c:spPr>
              <a:solidFill>
                <a:srgbClr val="910048"/>
              </a:solidFill>
              <a:ln w="19050">
                <a:solidFill>
                  <a:schemeClr val="lt1"/>
                </a:solidFill>
              </a:ln>
              <a:effectLst/>
            </c:spPr>
            <c:extLst>
              <c:ext xmlns:c16="http://schemas.microsoft.com/office/drawing/2014/chart" uri="{C3380CC4-5D6E-409C-BE32-E72D297353CC}">
                <c16:uniqueId val="{00000007-7DA6-47E9-B18A-351E27D822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A6-47E9-B18A-351E27D822F8}"/>
              </c:ext>
            </c:extLst>
          </c:dPt>
          <c:dPt>
            <c:idx val="5"/>
            <c:bubble3D val="0"/>
            <c:spPr>
              <a:solidFill>
                <a:schemeClr val="tx1"/>
              </a:solidFill>
              <a:ln w="19050">
                <a:solidFill>
                  <a:schemeClr val="lt1"/>
                </a:solidFill>
              </a:ln>
              <a:effectLst/>
            </c:spPr>
            <c:extLst>
              <c:ext xmlns:c16="http://schemas.microsoft.com/office/drawing/2014/chart" uri="{C3380CC4-5D6E-409C-BE32-E72D297353CC}">
                <c16:uniqueId val="{00000002-53AB-444F-9F32-BA89AA16941E}"/>
              </c:ext>
            </c:extLst>
          </c:dPt>
          <c:dPt>
            <c:idx val="6"/>
            <c:bubble3D val="0"/>
            <c:spPr>
              <a:solidFill>
                <a:srgbClr val="CB6015"/>
              </a:solidFill>
              <a:ln w="19050">
                <a:solidFill>
                  <a:schemeClr val="lt1"/>
                </a:solidFill>
              </a:ln>
              <a:effectLst/>
            </c:spPr>
            <c:extLst>
              <c:ext xmlns:c16="http://schemas.microsoft.com/office/drawing/2014/chart" uri="{C3380CC4-5D6E-409C-BE32-E72D297353CC}">
                <c16:uniqueId val="{00000001-53AB-444F-9F32-BA89AA16941E}"/>
              </c:ext>
            </c:extLst>
          </c:dPt>
          <c:dLbls>
            <c:dLbl>
              <c:idx val="0"/>
              <c:layout>
                <c:manualLayout>
                  <c:x val="0.30296834683611301"/>
                  <c:y val="8.29393064997310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AB-444F-9F32-BA89AA16941E}"/>
                </c:ext>
              </c:extLst>
            </c:dLbl>
            <c:dLbl>
              <c:idx val="1"/>
              <c:layout>
                <c:manualLayout>
                  <c:x val="0.14444920617304483"/>
                  <c:y val="0.13432777424561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3AB-444F-9F32-BA89AA16941E}"/>
                </c:ext>
              </c:extLst>
            </c:dLbl>
            <c:dLbl>
              <c:idx val="2"/>
              <c:layout>
                <c:manualLayout>
                  <c:x val="0.11428138393322403"/>
                  <c:y val="0.27054205180874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A6-47E9-B18A-351E27D822F8}"/>
                </c:ext>
              </c:extLst>
            </c:dLbl>
            <c:dLbl>
              <c:idx val="3"/>
              <c:layout>
                <c:manualLayout>
                  <c:x val="0.10164683393041106"/>
                  <c:y val="-7.57672682219070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DA6-47E9-B18A-351E27D822F8}"/>
                </c:ext>
              </c:extLst>
            </c:dLbl>
            <c:dLbl>
              <c:idx val="4"/>
              <c:layout>
                <c:manualLayout>
                  <c:x val="-0.1493603024114398"/>
                  <c:y val="-0.116770186335403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DA6-47E9-B18A-351E27D822F8}"/>
                </c:ext>
              </c:extLst>
            </c:dLbl>
            <c:dLbl>
              <c:idx val="5"/>
              <c:layout>
                <c:manualLayout>
                  <c:x val="-0.17904984248891798"/>
                  <c:y val="-0.4145188373192481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3AB-444F-9F32-BA89AA16941E}"/>
                </c:ext>
              </c:extLst>
            </c:dLbl>
            <c:dLbl>
              <c:idx val="6"/>
              <c:layout>
                <c:manualLayout>
                  <c:x val="-0.1031556938711327"/>
                  <c:y val="-0.1619963808871716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AB-444F-9F32-BA89AA16941E}"/>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Subtotals'!$A$28:$A$34</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'5-21 Child Count Subtotals'!$B$28:$B$34</c:f>
              <c:numCache>
                <c:formatCode>#,##0</c:formatCode>
                <c:ptCount val="7"/>
                <c:pt idx="0">
                  <c:v>7779</c:v>
                </c:pt>
                <c:pt idx="1">
                  <c:v>1735</c:v>
                </c:pt>
                <c:pt idx="2">
                  <c:v>8782</c:v>
                </c:pt>
                <c:pt idx="3">
                  <c:v>63669</c:v>
                </c:pt>
                <c:pt idx="4">
                  <c:v>377</c:v>
                </c:pt>
                <c:pt idx="5">
                  <c:v>5569</c:v>
                </c:pt>
                <c:pt idx="6">
                  <c:v>49658</c:v>
                </c:pt>
              </c:numCache>
            </c:numRef>
          </c:val>
          <c:extLst>
            <c:ext xmlns:c16="http://schemas.microsoft.com/office/drawing/2014/chart" uri="{C3380CC4-5D6E-409C-BE32-E72D297353CC}">
              <c16:uniqueId val="{00000000-53AB-444F-9F32-BA89AA16941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Child with Disabilities</a:t>
            </a:r>
            <a:r>
              <a:rPr lang="en-US" b="1" baseline="0">
                <a:solidFill>
                  <a:srgbClr val="002D72"/>
                </a:solidFill>
                <a:latin typeface="Arial" panose="020B0604020202020204" pitchFamily="34" charset="0"/>
                <a:cs typeface="Arial" panose="020B0604020202020204" pitchFamily="34" charset="0"/>
              </a:rPr>
              <a:t> by Age</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Subtotals'!$C$50</c:f>
              <c:strCache>
                <c:ptCount val="1"/>
                <c:pt idx="0">
                  <c:v>Percentage</c:v>
                </c:pt>
              </c:strCache>
            </c:strRef>
          </c:tx>
          <c:dPt>
            <c:idx val="0"/>
            <c:bubble3D val="0"/>
            <c:spPr>
              <a:solidFill>
                <a:srgbClr val="002D72"/>
              </a:solidFill>
              <a:ln w="19050">
                <a:solidFill>
                  <a:schemeClr val="lt1"/>
                </a:solidFill>
              </a:ln>
              <a:effectLst/>
            </c:spPr>
            <c:extLst>
              <c:ext xmlns:c16="http://schemas.microsoft.com/office/drawing/2014/chart" uri="{C3380CC4-5D6E-409C-BE32-E72D297353CC}">
                <c16:uniqueId val="{00000003-2B03-446E-BD4D-890CF93C59CD}"/>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2B03-446E-BD4D-890CF93C59CD}"/>
              </c:ext>
            </c:extLst>
          </c:dPt>
          <c:dPt>
            <c:idx val="2"/>
            <c:bubble3D val="0"/>
            <c:spPr>
              <a:solidFill>
                <a:srgbClr val="CB6015"/>
              </a:solidFill>
              <a:ln w="19050">
                <a:solidFill>
                  <a:schemeClr val="lt1"/>
                </a:solidFill>
              </a:ln>
              <a:effectLst/>
            </c:spPr>
            <c:extLst>
              <c:ext xmlns:c16="http://schemas.microsoft.com/office/drawing/2014/chart" uri="{C3380CC4-5D6E-409C-BE32-E72D297353CC}">
                <c16:uniqueId val="{00000001-2B03-446E-BD4D-890CF93C59CD}"/>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B03-446E-BD4D-890CF93C59CD}"/>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B03-446E-BD4D-890CF93C59CD}"/>
                </c:ext>
              </c:extLst>
            </c:dLbl>
            <c:dLbl>
              <c:idx val="2"/>
              <c:layout>
                <c:manualLayout>
                  <c:x val="-0.10279087481297115"/>
                  <c:y val="6.63084435478156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3-446E-BD4D-890CF93C59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Subtotals'!$A$51:$A$53</c:f>
              <c:strCache>
                <c:ptCount val="3"/>
                <c:pt idx="0">
                  <c:v>3</c:v>
                </c:pt>
                <c:pt idx="1">
                  <c:v>4</c:v>
                </c:pt>
                <c:pt idx="2">
                  <c:v>5 In Preschool</c:v>
                </c:pt>
              </c:strCache>
            </c:strRef>
          </c:cat>
          <c:val>
            <c:numRef>
              <c:f>'3-5 Oct1 Child Count Subtotals'!$C$51:$C$53</c:f>
              <c:numCache>
                <c:formatCode>0%</c:formatCode>
                <c:ptCount val="3"/>
                <c:pt idx="0">
                  <c:v>0.37367323730098562</c:v>
                </c:pt>
                <c:pt idx="1">
                  <c:v>0.57031842304776348</c:v>
                </c:pt>
                <c:pt idx="2">
                  <c:v>5.6008339651250946E-2</c:v>
                </c:pt>
              </c:numCache>
            </c:numRef>
          </c:val>
          <c:extLst>
            <c:ext xmlns:c16="http://schemas.microsoft.com/office/drawing/2014/chart" uri="{C3380CC4-5D6E-409C-BE32-E72D297353CC}">
              <c16:uniqueId val="{00000000-2B03-446E-BD4D-890CF93C59C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Children</a:t>
            </a:r>
            <a:r>
              <a:rPr lang="en-US" b="1" baseline="0">
                <a:solidFill>
                  <a:srgbClr val="002D72"/>
                </a:solidFill>
                <a:latin typeface="Arial" panose="020B0604020202020204" pitchFamily="34" charset="0"/>
                <a:cs typeface="Arial" panose="020B0604020202020204" pitchFamily="34" charset="0"/>
              </a:rPr>
              <a:t> with Disabilities Gender </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Subtotals'!$C$57</c:f>
              <c:strCache>
                <c:ptCount val="1"/>
                <c:pt idx="0">
                  <c:v>Percentage</c:v>
                </c:pt>
              </c:strCache>
            </c:strRef>
          </c:tx>
          <c:dPt>
            <c:idx val="0"/>
            <c:bubble3D val="0"/>
            <c:spPr>
              <a:solidFill>
                <a:srgbClr val="002D72"/>
              </a:solidFill>
              <a:ln w="19050">
                <a:solidFill>
                  <a:schemeClr val="lt1"/>
                </a:solidFill>
              </a:ln>
              <a:effectLst/>
            </c:spPr>
            <c:extLst>
              <c:ext xmlns:c16="http://schemas.microsoft.com/office/drawing/2014/chart" uri="{C3380CC4-5D6E-409C-BE32-E72D297353CC}">
                <c16:uniqueId val="{00000002-70E7-4295-8F32-39E99DFF1E51}"/>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1-70E7-4295-8F32-39E99DFF1E51}"/>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70E7-4295-8F32-39E99DFF1E51}"/>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0E7-4295-8F32-39E99DFF1E5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Subtotals'!$A$58:$A$59</c:f>
              <c:strCache>
                <c:ptCount val="2"/>
                <c:pt idx="0">
                  <c:v>Male</c:v>
                </c:pt>
                <c:pt idx="1">
                  <c:v>Female</c:v>
                </c:pt>
              </c:strCache>
            </c:strRef>
          </c:cat>
          <c:val>
            <c:numRef>
              <c:f>'3-5 Oct1 Child Count Subtotals'!$C$58:$C$59</c:f>
              <c:numCache>
                <c:formatCode>0%</c:formatCode>
                <c:ptCount val="2"/>
                <c:pt idx="0">
                  <c:v>0.69294920394238058</c:v>
                </c:pt>
                <c:pt idx="1">
                  <c:v>0.30705079605761942</c:v>
                </c:pt>
              </c:numCache>
            </c:numRef>
          </c:val>
          <c:extLst>
            <c:ext xmlns:c16="http://schemas.microsoft.com/office/drawing/2014/chart" uri="{C3380CC4-5D6E-409C-BE32-E72D297353CC}">
              <c16:uniqueId val="{00000000-70E7-4295-8F32-39E99DFF1E5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D72"/>
                </a:solidFill>
                <a:effectLst/>
                <a:latin typeface="Arial" panose="020B0604020202020204" pitchFamily="34" charset="0"/>
                <a:cs typeface="Arial" panose="020B0604020202020204" pitchFamily="34" charset="0"/>
              </a:rPr>
              <a:t>Student Percent by Age and Disability Category </a:t>
            </a:r>
            <a:endParaRPr lang="en-US">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2EF4-4083-9D02-A8DB098B267C}"/>
                </c:ext>
              </c:extLst>
            </c:dLbl>
            <c:dLbl>
              <c:idx val="3"/>
              <c:delete val="1"/>
              <c:extLst>
                <c:ext xmlns:c15="http://schemas.microsoft.com/office/drawing/2012/chart" uri="{CE6537A1-D6FC-4f65-9D91-7224C49458BB}"/>
                <c:ext xmlns:c16="http://schemas.microsoft.com/office/drawing/2014/chart" uri="{C3380CC4-5D6E-409C-BE32-E72D297353CC}">
                  <c16:uniqueId val="{00000000-6A08-4BB7-BA93-8C7A5EDD0DB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Data'!$A$27:$A$39</c15:sqref>
                  </c15:fullRef>
                </c:ext>
              </c:extLst>
              <c:f>('3-5 Disability by Data'!$A$29,'3-5 Disability by Data'!$A$31,'3-5 Disability by Data'!$A$37,'3-5 Disability by Data'!$A$39)</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Data'!$B$27:$B$39</c15:sqref>
                  </c15:fullRef>
                </c:ext>
              </c:extLst>
              <c:f>('3-5 Disability by Data'!$B$29,'3-5 Disability by Data'!$B$31,'3-5 Disability by Data'!$B$37,'3-5 Disability by Data'!$B$39)</c:f>
              <c:numCache>
                <c:formatCode>[&lt;0.01]_(.00%_);_(0%_)</c:formatCode>
                <c:ptCount val="4"/>
                <c:pt idx="0">
                  <c:v>0.65102713669794576</c:v>
                </c:pt>
                <c:pt idx="1">
                  <c:v>0</c:v>
                </c:pt>
                <c:pt idx="2">
                  <c:v>0.31498858737002283</c:v>
                </c:pt>
                <c:pt idx="3">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43BD-4E1C-BB3E-F311BD8EFA1B}"/>
            </c:ext>
          </c:extLst>
        </c:ser>
        <c:ser>
          <c:idx val="1"/>
          <c:order val="1"/>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Data'!$A$27:$A$39</c15:sqref>
                  </c15:fullRef>
                </c:ext>
              </c:extLst>
              <c:f>('3-5 Disability by Data'!$A$29,'3-5 Disability by Data'!$A$31,'3-5 Disability by Data'!$A$37,'3-5 Disability by Data'!$A$39)</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Data'!$C$27:$C$39</c15:sqref>
                  </c15:fullRef>
                </c:ext>
              </c:extLst>
              <c:f>('3-5 Disability by Data'!$C$29,'3-5 Disability by Data'!$C$31,'3-5 Disability by Data'!$C$37,'3-5 Disability by Data'!$C$39)</c:f>
              <c:numCache>
                <c:formatCode>[&lt;0.01]_(.00%_);_(0%_)</c:formatCode>
                <c:ptCount val="4"/>
                <c:pt idx="0">
                  <c:v>0.61797939514788969</c:v>
                </c:pt>
                <c:pt idx="1">
                  <c:v>1.5287470920571618E-2</c:v>
                </c:pt>
                <c:pt idx="2">
                  <c:v>0.35875706214689268</c:v>
                </c:pt>
                <c:pt idx="3">
                  <c:v>7.4775672981056826E-3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1-43BD-4E1C-BB3E-F311BD8EFA1B}"/>
            </c:ext>
          </c:extLst>
        </c:ser>
        <c:ser>
          <c:idx val="2"/>
          <c:order val="2"/>
          <c:spPr>
            <a:solidFill>
              <a:srgbClr val="CB601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EF4-4083-9D02-A8DB098B267C}"/>
                </c:ext>
              </c:extLst>
            </c:dLbl>
            <c:dLbl>
              <c:idx val="3"/>
              <c:delete val="1"/>
              <c:extLst>
                <c:ext xmlns:c15="http://schemas.microsoft.com/office/drawing/2012/chart" uri="{CE6537A1-D6FC-4f65-9D91-7224C49458BB}"/>
                <c:ext xmlns:c16="http://schemas.microsoft.com/office/drawing/2014/chart" uri="{C3380CC4-5D6E-409C-BE32-E72D297353CC}">
                  <c16:uniqueId val="{00000000-C54E-45D5-92F3-07CC705FFBD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Data'!$A$27:$A$39</c15:sqref>
                  </c15:fullRef>
                </c:ext>
              </c:extLst>
              <c:f>('3-5 Disability by Data'!$A$29,'3-5 Disability by Data'!$A$31,'3-5 Disability by Data'!$A$37,'3-5 Disability by Data'!$A$39)</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Data'!$D$27:$D$39</c15:sqref>
                  </c15:fullRef>
                </c:ext>
              </c:extLst>
              <c:f>('3-5 Disability by Data'!$D$29,'3-5 Disability by Data'!$D$31,'3-5 Disability by Data'!$D$37,'3-5 Disability by Data'!$D$39)</c:f>
              <c:numCache>
                <c:formatCode>[&lt;0.01]_(.00%_);_(0%_)</c:formatCode>
                <c:ptCount val="4"/>
                <c:pt idx="0">
                  <c:v>0.65651438240270732</c:v>
                </c:pt>
                <c:pt idx="1">
                  <c:v>0</c:v>
                </c:pt>
                <c:pt idx="2">
                  <c:v>0.32487309644670048</c:v>
                </c:pt>
                <c:pt idx="3">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2-43BD-4E1C-BB3E-F311BD8EFA1B}"/>
            </c:ext>
          </c:extLst>
        </c:ser>
        <c:dLbls>
          <c:dLblPos val="outEnd"/>
          <c:showLegendKey val="0"/>
          <c:showVal val="1"/>
          <c:showCatName val="0"/>
          <c:showSerName val="0"/>
          <c:showPercent val="0"/>
          <c:showBubbleSize val="0"/>
        </c:dLbls>
        <c:gapWidth val="182"/>
        <c:axId val="141883296"/>
        <c:axId val="141882464"/>
      </c:barChart>
      <c:catAx>
        <c:axId val="1418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2464"/>
        <c:crosses val="autoZero"/>
        <c:auto val="1"/>
        <c:lblAlgn val="ctr"/>
        <c:lblOffset val="100"/>
        <c:noMultiLvlLbl val="0"/>
      </c:catAx>
      <c:valAx>
        <c:axId val="14188246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3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Student Percent by Race/Ethnicity </a:t>
            </a:r>
            <a:r>
              <a:rPr lang="en-US" sz="1450" b="1" baseline="0">
                <a:solidFill>
                  <a:srgbClr val="002D72"/>
                </a:solidFill>
                <a:latin typeface="Arial" panose="020B0604020202020204" pitchFamily="34" charset="0"/>
                <a:cs typeface="Arial" panose="020B0604020202020204" pitchFamily="34" charset="0"/>
              </a:rPr>
              <a:t>and Disability Category </a:t>
            </a:r>
            <a:endParaRPr lang="en-US" sz="1450"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Disability by Data'!$B$60</c:f>
              <c:strCache>
                <c:ptCount val="1"/>
                <c:pt idx="0">
                  <c:v>American Indian or Alaska Native</c:v>
                </c:pt>
              </c:strCache>
            </c:strRef>
          </c:tx>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00A1-473A-9E59-8B64872194D1}"/>
                </c:ext>
              </c:extLst>
            </c:dLbl>
            <c:dLbl>
              <c:idx val="3"/>
              <c:delete val="1"/>
              <c:extLst>
                <c:ext xmlns:c15="http://schemas.microsoft.com/office/drawing/2012/chart" uri="{CE6537A1-D6FC-4f65-9D91-7224C49458BB}"/>
                <c:ext xmlns:c16="http://schemas.microsoft.com/office/drawing/2014/chart" uri="{C3380CC4-5D6E-409C-BE32-E72D297353CC}">
                  <c16:uniqueId val="{00000004-00A1-473A-9E59-8B64872194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Data'!$B$61:$B$73</c15:sqref>
                  </c15:fullRef>
                </c:ext>
              </c:extLst>
              <c:f>('3-5 Disability by Data'!$B$63,'3-5 Disability by Data'!$B$65,'3-5 Disability by Data'!$B$71,'3-5 Disability by Data'!$B$73)</c:f>
              <c:numCache>
                <c:formatCode>[&lt;0.01]_(.00%_);_(0%_)</c:formatCode>
                <c:ptCount val="4"/>
                <c:pt idx="0">
                  <c:v>0.68</c:v>
                </c:pt>
                <c:pt idx="1">
                  <c:v>0</c:v>
                </c:pt>
                <c:pt idx="2">
                  <c:v>0.30105263157894735</c:v>
                </c:pt>
                <c:pt idx="3">
                  <c:v>0</c:v>
                </c:pt>
              </c:numCache>
            </c:numRef>
          </c:val>
          <c:extLst>
            <c:ext xmlns:c16="http://schemas.microsoft.com/office/drawing/2014/chart" uri="{C3380CC4-5D6E-409C-BE32-E72D297353CC}">
              <c16:uniqueId val="{00000000-4255-40A2-A9D4-0642C443A964}"/>
            </c:ext>
          </c:extLst>
        </c:ser>
        <c:ser>
          <c:idx val="1"/>
          <c:order val="1"/>
          <c:tx>
            <c:strRef>
              <c:f>'3-5 Disability by Data'!$C$60</c:f>
              <c:strCache>
                <c:ptCount val="1"/>
                <c:pt idx="0">
                  <c:v>Asian</c:v>
                </c:pt>
              </c:strCache>
            </c:strRef>
          </c:tx>
          <c:spPr>
            <a:solidFill>
              <a:srgbClr val="91004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00A1-473A-9E59-8B64872194D1}"/>
                </c:ext>
              </c:extLst>
            </c:dLbl>
            <c:dLbl>
              <c:idx val="1"/>
              <c:delete val="1"/>
              <c:extLst>
                <c:ext xmlns:c15="http://schemas.microsoft.com/office/drawing/2012/chart" uri="{CE6537A1-D6FC-4f65-9D91-7224C49458BB}"/>
                <c:ext xmlns:c16="http://schemas.microsoft.com/office/drawing/2014/chart" uri="{C3380CC4-5D6E-409C-BE32-E72D297353CC}">
                  <c16:uniqueId val="{00000001-323F-4969-9CE0-63D3A5D1C459}"/>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95CF-4A0F-ABCB-D35C3DFDFB5C}"/>
                </c:ext>
              </c:extLst>
            </c:dLbl>
            <c:dLbl>
              <c:idx val="3"/>
              <c:delete val="1"/>
              <c:extLst>
                <c:ext xmlns:c15="http://schemas.microsoft.com/office/drawing/2012/chart" uri="{CE6537A1-D6FC-4f65-9D91-7224C49458BB}"/>
                <c:ext xmlns:c16="http://schemas.microsoft.com/office/drawing/2014/chart" uri="{C3380CC4-5D6E-409C-BE32-E72D297353CC}">
                  <c16:uniqueId val="{00000008-323F-4969-9CE0-63D3A5D1C4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Data'!$C$61:$C$73</c15:sqref>
                  </c15:fullRef>
                </c:ext>
              </c:extLst>
              <c:f>('3-5 Disability by Data'!$C$63,'3-5 Disability by Data'!$C$65,'3-5 Disability by Data'!$C$71,'3-5 Disability by Data'!$C$73)</c:f>
              <c:numCache>
                <c:formatCode>[&lt;0.01]_(.00%_);_(0%_)</c:formatCode>
                <c:ptCount val="4"/>
                <c:pt idx="0">
                  <c:v>0</c:v>
                </c:pt>
                <c:pt idx="1">
                  <c:v>0</c:v>
                </c:pt>
                <c:pt idx="2">
                  <c:v>0</c:v>
                </c:pt>
                <c:pt idx="3">
                  <c:v>0</c:v>
                </c:pt>
              </c:numCache>
            </c:numRef>
          </c:val>
          <c:extLst>
            <c:ext xmlns:c15="http://schemas.microsoft.com/office/drawing/2012/chart" uri="{02D57815-91ED-43cb-92C2-25804820EDAC}">
              <c15:categoryFilterExceptions>
                <c15:categoryFilterException>
                  <c15:sqref>'3-5 Disability by Data'!$C$70</c15:sqref>
                  <c15:dLbl>
                    <c:idx val="1"/>
                    <c:delete val="1"/>
                    <c:extLst>
                      <c:ext uri="{CE6537A1-D6FC-4f65-9D91-7224C49458BB}"/>
                      <c:ext xmlns:c16="http://schemas.microsoft.com/office/drawing/2014/chart" uri="{C3380CC4-5D6E-409C-BE32-E72D297353CC}">
                        <c16:uniqueId val="{00000000-B031-4186-9709-0CE17530B3D9}"/>
                      </c:ext>
                    </c:extLst>
                  </c15:dLbl>
                </c15:categoryFilterException>
              </c15:categoryFilterExceptions>
            </c:ext>
            <c:ext xmlns:c16="http://schemas.microsoft.com/office/drawing/2014/chart" uri="{C3380CC4-5D6E-409C-BE32-E72D297353CC}">
              <c16:uniqueId val="{00000001-4255-40A2-A9D4-0642C443A964}"/>
            </c:ext>
          </c:extLst>
        </c:ser>
        <c:ser>
          <c:idx val="2"/>
          <c:order val="2"/>
          <c:tx>
            <c:strRef>
              <c:f>'3-5 Disability by Data'!$D$60</c:f>
              <c:strCache>
                <c:ptCount val="1"/>
                <c:pt idx="0">
                  <c:v>Black or African American</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23F-4969-9CE0-63D3A5D1C459}"/>
                </c:ext>
              </c:extLst>
            </c:dLbl>
            <c:dLbl>
              <c:idx val="3"/>
              <c:delete val="1"/>
              <c:extLst>
                <c:ext xmlns:c15="http://schemas.microsoft.com/office/drawing/2012/chart" uri="{CE6537A1-D6FC-4f65-9D91-7224C49458BB}"/>
                <c:ext xmlns:c16="http://schemas.microsoft.com/office/drawing/2014/chart" uri="{C3380CC4-5D6E-409C-BE32-E72D297353CC}">
                  <c16:uniqueId val="{00000009-323F-4969-9CE0-63D3A5D1C4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Data'!$D$61:$D$73</c15:sqref>
                  </c15:fullRef>
                </c:ext>
              </c:extLst>
              <c:f>('3-5 Disability by Data'!$D$63,'3-5 Disability by Data'!$D$65,'3-5 Disability by Data'!$D$71,'3-5 Disability by Data'!$D$73)</c:f>
              <c:numCache>
                <c:formatCode>[&lt;0.01]_(.00%_);_(0%_)</c:formatCode>
                <c:ptCount val="4"/>
                <c:pt idx="0">
                  <c:v>0.75362318840579712</c:v>
                </c:pt>
                <c:pt idx="1">
                  <c:v>0</c:v>
                </c:pt>
                <c:pt idx="2">
                  <c:v>0.22222222222222221</c:v>
                </c:pt>
                <c:pt idx="3">
                  <c:v>0</c:v>
                </c:pt>
              </c:numCache>
            </c:numRef>
          </c:val>
          <c:extLst>
            <c:ext xmlns:c15="http://schemas.microsoft.com/office/drawing/2012/chart" uri="{02D57815-91ED-43cb-92C2-25804820EDAC}">
              <c15:categoryFilterExceptions>
                <c15:categoryFilterException>
                  <c15:sqref>'3-5 Disability by Data'!$D$70</c15:sqref>
                  <c15:dLbl>
                    <c:idx val="1"/>
                    <c:showLegendKey val="0"/>
                    <c:showVal val="1"/>
                    <c:showCatName val="0"/>
                    <c:showSerName val="0"/>
                    <c:showPercent val="0"/>
                    <c:showBubbleSize val="0"/>
                    <c:extLst>
                      <c:ext uri="{CE6537A1-D6FC-4f65-9D91-7224C49458BB}"/>
                      <c:ext xmlns:c16="http://schemas.microsoft.com/office/drawing/2014/chart" uri="{C3380CC4-5D6E-409C-BE32-E72D297353CC}">
                        <c16:uniqueId val="{00000001-B031-4186-9709-0CE17530B3D9}"/>
                      </c:ext>
                    </c:extLst>
                  </c15:dLbl>
                </c15:categoryFilterException>
              </c15:categoryFilterExceptions>
            </c:ext>
            <c:ext xmlns:c16="http://schemas.microsoft.com/office/drawing/2014/chart" uri="{C3380CC4-5D6E-409C-BE32-E72D297353CC}">
              <c16:uniqueId val="{00000002-4255-40A2-A9D4-0642C443A964}"/>
            </c:ext>
          </c:extLst>
        </c:ser>
        <c:ser>
          <c:idx val="3"/>
          <c:order val="3"/>
          <c:tx>
            <c:strRef>
              <c:f>'3-5 Disability by Data'!$E$60</c:f>
              <c:strCache>
                <c:ptCount val="1"/>
                <c:pt idx="0">
                  <c:v>Hispanic/
Latino</c:v>
                </c:pt>
              </c:strCache>
            </c:strRef>
          </c:tx>
          <c:spPr>
            <a:solidFill>
              <a:schemeClr val="accent4"/>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2-5E29-4EA3-AE5A-DDE78EF437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Data'!$E$61:$E$73</c15:sqref>
                  </c15:fullRef>
                </c:ext>
              </c:extLst>
              <c:f>('3-5 Disability by Data'!$E$63,'3-5 Disability by Data'!$E$65,'3-5 Disability by Data'!$E$71,'3-5 Disability by Data'!$E$73)</c:f>
              <c:numCache>
                <c:formatCode>[&lt;0.01]_(.00%_);_(0%_)</c:formatCode>
                <c:ptCount val="4"/>
                <c:pt idx="0">
                  <c:v>0.63719234275296266</c:v>
                </c:pt>
                <c:pt idx="1">
                  <c:v>2.2333637192342753E-2</c:v>
                </c:pt>
                <c:pt idx="2">
                  <c:v>0.33249772105742936</c:v>
                </c:pt>
                <c:pt idx="3">
                  <c:v>0</c:v>
                </c:pt>
              </c:numCache>
            </c:numRef>
          </c:val>
          <c:extLst>
            <c:ext xmlns:c16="http://schemas.microsoft.com/office/drawing/2014/chart" uri="{C3380CC4-5D6E-409C-BE32-E72D297353CC}">
              <c16:uniqueId val="{00000003-4255-40A2-A9D4-0642C443A964}"/>
            </c:ext>
          </c:extLst>
        </c:ser>
        <c:ser>
          <c:idx val="4"/>
          <c:order val="4"/>
          <c:tx>
            <c:strRef>
              <c:f>'3-5 Disability by Data'!$F$60</c:f>
              <c:strCache>
                <c:ptCount val="1"/>
                <c:pt idx="0">
                  <c:v>Native Hawaiian or Other Pacific Islander</c:v>
                </c:pt>
              </c:strCache>
            </c:strRef>
          </c:tx>
          <c:spPr>
            <a:solidFill>
              <a:srgbClr val="CB601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00A1-473A-9E59-8B64872194D1}"/>
                </c:ext>
              </c:extLst>
            </c:dLbl>
            <c:dLbl>
              <c:idx val="1"/>
              <c:delete val="1"/>
              <c:extLst>
                <c:ext xmlns:c15="http://schemas.microsoft.com/office/drawing/2012/chart" uri="{CE6537A1-D6FC-4f65-9D91-7224C49458BB}"/>
                <c:ext xmlns:c16="http://schemas.microsoft.com/office/drawing/2014/chart" uri="{C3380CC4-5D6E-409C-BE32-E72D297353CC}">
                  <c16:uniqueId val="{00000003-323F-4969-9CE0-63D3A5D1C459}"/>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95CF-4A0F-ABCB-D35C3DFDFB5C}"/>
                </c:ext>
              </c:extLst>
            </c:dLbl>
            <c:dLbl>
              <c:idx val="3"/>
              <c:delete val="1"/>
              <c:extLst>
                <c:ext xmlns:c15="http://schemas.microsoft.com/office/drawing/2012/chart" uri="{CE6537A1-D6FC-4f65-9D91-7224C49458BB}"/>
                <c:ext xmlns:c16="http://schemas.microsoft.com/office/drawing/2014/chart" uri="{C3380CC4-5D6E-409C-BE32-E72D297353CC}">
                  <c16:uniqueId val="{0000000A-323F-4969-9CE0-63D3A5D1C4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Data'!$F$61:$F$73</c15:sqref>
                  </c15:fullRef>
                </c:ext>
              </c:extLst>
              <c:f>('3-5 Disability by Data'!$F$63,'3-5 Disability by Data'!$F$65,'3-5 Disability by Data'!$F$71,'3-5 Disability by Data'!$F$73)</c:f>
              <c:numCache>
                <c:formatCode>[&lt;0.01]_(.00%_);_(0%_)</c:formatCode>
                <c:ptCount val="4"/>
                <c:pt idx="0">
                  <c:v>0</c:v>
                </c:pt>
                <c:pt idx="1">
                  <c:v>0</c:v>
                </c:pt>
                <c:pt idx="2">
                  <c:v>0</c:v>
                </c:pt>
                <c:pt idx="3">
                  <c:v>0</c:v>
                </c:pt>
              </c:numCache>
            </c:numRef>
          </c:val>
          <c:extLst>
            <c:ext xmlns:c15="http://schemas.microsoft.com/office/drawing/2012/chart" uri="{02D57815-91ED-43cb-92C2-25804820EDAC}">
              <c15:categoryFilterExceptions>
                <c15:categoryFilterException>
                  <c15:sqref>'3-5 Disability by Data'!$F$70</c15:sqref>
                  <c15:dLbl>
                    <c:idx val="1"/>
                    <c:delete val="1"/>
                    <c:extLst>
                      <c:ext uri="{CE6537A1-D6FC-4f65-9D91-7224C49458BB}"/>
                      <c:ext xmlns:c16="http://schemas.microsoft.com/office/drawing/2014/chart" uri="{C3380CC4-5D6E-409C-BE32-E72D297353CC}">
                        <c16:uniqueId val="{00000002-B031-4186-9709-0CE17530B3D9}"/>
                      </c:ext>
                    </c:extLst>
                  </c15:dLbl>
                </c15:categoryFilterException>
              </c15:categoryFilterExceptions>
            </c:ext>
            <c:ext xmlns:c16="http://schemas.microsoft.com/office/drawing/2014/chart" uri="{C3380CC4-5D6E-409C-BE32-E72D297353CC}">
              <c16:uniqueId val="{00000004-4255-40A2-A9D4-0642C443A964}"/>
            </c:ext>
          </c:extLst>
        </c:ser>
        <c:ser>
          <c:idx val="5"/>
          <c:order val="5"/>
          <c:tx>
            <c:strRef>
              <c:f>'3-5 Disability by Data'!$G$60</c:f>
              <c:strCache>
                <c:ptCount val="1"/>
                <c:pt idx="0">
                  <c:v>White</c:v>
                </c:pt>
              </c:strCache>
            </c:strRef>
          </c:tx>
          <c:spPr>
            <a:solidFill>
              <a:srgbClr val="CF4A6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Data'!$G$61:$G$73</c15:sqref>
                  </c15:fullRef>
                </c:ext>
              </c:extLst>
              <c:f>('3-5 Disability by Data'!$G$63,'3-5 Disability by Data'!$G$65,'3-5 Disability by Data'!$G$71,'3-5 Disability by Data'!$G$73)</c:f>
              <c:numCache>
                <c:formatCode>[&lt;0.01]_(.00%_);_(0%_)</c:formatCode>
                <c:ptCount val="4"/>
                <c:pt idx="0">
                  <c:v>0.59969156201806562</c:v>
                </c:pt>
                <c:pt idx="1">
                  <c:v>1.6082837629433796E-2</c:v>
                </c:pt>
                <c:pt idx="2">
                  <c:v>0.37276933245208194</c:v>
                </c:pt>
                <c:pt idx="3">
                  <c:v>1.0575016523463317E-2</c:v>
                </c:pt>
              </c:numCache>
            </c:numRef>
          </c:val>
          <c:extLst>
            <c:ext xmlns:c16="http://schemas.microsoft.com/office/drawing/2014/chart" uri="{C3380CC4-5D6E-409C-BE32-E72D297353CC}">
              <c16:uniqueId val="{00000005-4255-40A2-A9D4-0642C443A964}"/>
            </c:ext>
          </c:extLst>
        </c:ser>
        <c:ser>
          <c:idx val="6"/>
          <c:order val="6"/>
          <c:tx>
            <c:strRef>
              <c:f>'3-5 Disability by Data'!$H$60</c:f>
              <c:strCache>
                <c:ptCount val="1"/>
                <c:pt idx="0">
                  <c:v>Two or more races</c:v>
                </c:pt>
              </c:strCache>
            </c:strRef>
          </c:tx>
          <c:spPr>
            <a:solidFill>
              <a:srgbClr val="8090B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323F-4969-9CE0-63D3A5D1C459}"/>
                </c:ext>
              </c:extLst>
            </c:dLbl>
            <c:dLbl>
              <c:idx val="3"/>
              <c:delete val="1"/>
              <c:extLst>
                <c:ext xmlns:c15="http://schemas.microsoft.com/office/drawing/2012/chart" uri="{CE6537A1-D6FC-4f65-9D91-7224C49458BB}"/>
                <c:ext xmlns:c16="http://schemas.microsoft.com/office/drawing/2014/chart" uri="{C3380CC4-5D6E-409C-BE32-E72D297353CC}">
                  <c16:uniqueId val="{0000000B-323F-4969-9CE0-63D3A5D1C4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Data'!$A$61:$A$73</c15:sqref>
                  </c15:fullRef>
                </c:ext>
              </c:extLst>
              <c:f>('3-5 Disability by Data'!$A$63,'3-5 Disability by Data'!$A$65,'3-5 Disability by Data'!$A$71,'3-5 Disability by Data'!$A$73)</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Data'!$H$61:$H$73</c15:sqref>
                  </c15:fullRef>
                </c:ext>
              </c:extLst>
              <c:f>('3-5 Disability by Data'!$H$63,'3-5 Disability by Data'!$H$65,'3-5 Disability by Data'!$H$71,'3-5 Disability by Data'!$H$73)</c:f>
              <c:numCache>
                <c:formatCode>[&lt;0.01]_(.00%_);_(0%_)</c:formatCode>
                <c:ptCount val="4"/>
                <c:pt idx="0">
                  <c:v>0.66595289079229125</c:v>
                </c:pt>
                <c:pt idx="1">
                  <c:v>0</c:v>
                </c:pt>
                <c:pt idx="2">
                  <c:v>0.32548179871520344</c:v>
                </c:pt>
                <c:pt idx="3">
                  <c:v>0</c:v>
                </c:pt>
              </c:numCache>
            </c:numRef>
          </c:val>
          <c:extLst>
            <c:ext xmlns:c16="http://schemas.microsoft.com/office/drawing/2014/chart" uri="{C3380CC4-5D6E-409C-BE32-E72D297353CC}">
              <c16:uniqueId val="{00000006-4255-40A2-A9D4-0642C443A964}"/>
            </c:ext>
          </c:extLst>
        </c:ser>
        <c:dLbls>
          <c:dLblPos val="outEnd"/>
          <c:showLegendKey val="0"/>
          <c:showVal val="1"/>
          <c:showCatName val="0"/>
          <c:showSerName val="0"/>
          <c:showPercent val="0"/>
          <c:showBubbleSize val="0"/>
        </c:dLbls>
        <c:gapWidth val="150"/>
        <c:axId val="1445202911"/>
        <c:axId val="1445201247"/>
        <c:extLst>
          <c:ext xmlns:c15="http://schemas.microsoft.com/office/drawing/2012/chart" uri="{02D57815-91ED-43cb-92C2-25804820EDAC}">
            <c15:filteredBarSeries>
              <c15:ser>
                <c:idx val="7"/>
                <c:order val="7"/>
                <c:tx>
                  <c:strRef>
                    <c:extLst>
                      <c:ext uri="{02D57815-91ED-43cb-92C2-25804820EDAC}">
                        <c15:formulaRef>
                          <c15:sqref>'3-5 Disability by Data'!$I$60</c15:sqref>
                        </c15:formulaRef>
                      </c:ext>
                    </c:extLst>
                    <c:strCache>
                      <c:ptCount val="1"/>
                      <c:pt idx="0">
                        <c:v>Calculated Total</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Data'!$A$61:$A$73</c15:sqref>
                        </c15:fullRef>
                        <c15:formulaRef>
                          <c15:sqref>('3-5 Disability by Data'!$A$63,'3-5 Disability by Data'!$A$65,'3-5 Disability by Data'!$A$71,'3-5 Disability by Data'!$A$73)</c15:sqref>
                        </c15:formulaRef>
                      </c:ext>
                    </c:extLst>
                    <c:strCache>
                      <c:ptCount val="4"/>
                      <c:pt idx="0">
                        <c:v>Developmental Delay</c:v>
                      </c:pt>
                      <c:pt idx="1">
                        <c:v>Hearing Impairment</c:v>
                      </c:pt>
                      <c:pt idx="2">
                        <c:v>Specific Learning Disability</c:v>
                      </c:pt>
                      <c:pt idx="3">
                        <c:v>Visual Impairment</c:v>
                      </c:pt>
                    </c:strCache>
                  </c:strRef>
                </c:cat>
                <c:val>
                  <c:numRef>
                    <c:extLst>
                      <c:ext uri="{02D57815-91ED-43cb-92C2-25804820EDAC}">
                        <c15:fullRef>
                          <c15:sqref>'3-5 Disability by Data'!$I$61:$I$73</c15:sqref>
                        </c15:fullRef>
                        <c15:formulaRef>
                          <c15:sqref>('3-5 Disability by Data'!$I$63,'3-5 Disability by Data'!$I$65,'3-5 Disability by Data'!$I$71,'3-5 Disability by Data'!$I$73)</c15:sqref>
                        </c15:formulaRef>
                      </c:ext>
                    </c:extLst>
                    <c:numCache>
                      <c:formatCode>[&lt;0.01]_(.00%_);_(0%_)</c:formatCode>
                      <c:ptCount val="4"/>
                      <c:pt idx="0">
                        <c:v>0.6324867323730099</c:v>
                      </c:pt>
                      <c:pt idx="1">
                        <c:v>1.7721758908263836E-2</c:v>
                      </c:pt>
                      <c:pt idx="2">
                        <c:v>0.34050416982562548</c:v>
                      </c:pt>
                      <c:pt idx="3">
                        <c:v>8.6239575435936317E-3</c:v>
                      </c:pt>
                    </c:numCache>
                  </c:numRef>
                </c:val>
                <c:extLst>
                  <c:ext xmlns:c16="http://schemas.microsoft.com/office/drawing/2014/chart" uri="{C3380CC4-5D6E-409C-BE32-E72D297353CC}">
                    <c16:uniqueId val="{00000007-4255-40A2-A9D4-0642C443A964}"/>
                  </c:ext>
                </c:extLst>
              </c15:ser>
            </c15:filteredBarSeries>
          </c:ext>
        </c:extLst>
      </c:barChart>
      <c:catAx>
        <c:axId val="14452029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1247"/>
        <c:crosses val="autoZero"/>
        <c:auto val="1"/>
        <c:lblAlgn val="ctr"/>
        <c:lblOffset val="100"/>
        <c:noMultiLvlLbl val="0"/>
      </c:catAx>
      <c:valAx>
        <c:axId val="1445201247"/>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Count by Least</a:t>
            </a:r>
            <a:r>
              <a:rPr lang="en-US" b="1" baseline="0">
                <a:solidFill>
                  <a:srgbClr val="002D72"/>
                </a:solidFill>
                <a:latin typeface="Arial" panose="020B0604020202020204" pitchFamily="34" charset="0"/>
                <a:cs typeface="Arial" panose="020B0604020202020204" pitchFamily="34" charset="0"/>
              </a:rPr>
              <a:t> Restrictive Environment</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Environment'!$B$22</c:f>
              <c:strCache>
                <c:ptCount val="1"/>
                <c:pt idx="0">
                  <c:v>3</c:v>
                </c:pt>
              </c:strCache>
            </c:strRef>
          </c:tx>
          <c:spPr>
            <a:solidFill>
              <a:srgbClr val="002D72"/>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0BE4-421F-884D-A50A0E506179}"/>
                </c:ext>
              </c:extLst>
            </c:dLbl>
            <c:dLbl>
              <c:idx val="5"/>
              <c:delete val="1"/>
              <c:extLst>
                <c:ext xmlns:c15="http://schemas.microsoft.com/office/drawing/2012/chart" uri="{CE6537A1-D6FC-4f65-9D91-7224C49458BB}"/>
                <c:ext xmlns:c16="http://schemas.microsoft.com/office/drawing/2014/chart" uri="{C3380CC4-5D6E-409C-BE32-E72D297353CC}">
                  <c16:uniqueId val="{00000001-0BE4-421F-884D-A50A0E50617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Environment'!$B$23:$B$31</c15:sqref>
                  </c15:fullRef>
                </c:ext>
              </c:extLst>
              <c:f>('3-5 Data by Environment'!$B$23:$B$28,'3-5 Data by Environment'!$B$31)</c:f>
              <c:numCache>
                <c:formatCode>[&lt;0.01]_(.00%_);_(0%_)</c:formatCode>
                <c:ptCount val="7"/>
                <c:pt idx="0">
                  <c:v>0.25158508749682984</c:v>
                </c:pt>
                <c:pt idx="1">
                  <c:v>2.6375855947248287E-2</c:v>
                </c:pt>
                <c:pt idx="2">
                  <c:v>1.6992137966015723E-2</c:v>
                </c:pt>
                <c:pt idx="3">
                  <c:v>0</c:v>
                </c:pt>
                <c:pt idx="4">
                  <c:v>0.6535632766928734</c:v>
                </c:pt>
                <c:pt idx="5">
                  <c:v>0</c:v>
                </c:pt>
                <c:pt idx="6">
                  <c:v>3.652041592695917E-2</c:v>
                </c:pt>
              </c:numCache>
            </c:numRef>
          </c:val>
          <c:extLst>
            <c:ext xmlns:c15="http://schemas.microsoft.com/office/drawing/2012/chart" uri="{02D57815-91ED-43cb-92C2-25804820EDAC}">
              <c15:categoryFilterExceptions>
                <c15:categoryFilterException>
                  <c15:sqref>'3-5 Data by Environment'!$B$30</c15:sqref>
                  <c15:dLbl>
                    <c:idx val="5"/>
                    <c:delete val="1"/>
                    <c:extLst>
                      <c:ext uri="{CE6537A1-D6FC-4f65-9D91-7224C49458BB}"/>
                      <c:ext xmlns:c16="http://schemas.microsoft.com/office/drawing/2014/chart" uri="{C3380CC4-5D6E-409C-BE32-E72D297353CC}">
                        <c16:uniqueId val="{00000000-928A-4529-B22A-5D85E2248D24}"/>
                      </c:ext>
                    </c:extLst>
                  </c15:dLbl>
                </c15:categoryFilterException>
              </c15:categoryFilterExceptions>
            </c:ext>
            <c:ext xmlns:c16="http://schemas.microsoft.com/office/drawing/2014/chart" uri="{C3380CC4-5D6E-409C-BE32-E72D297353CC}">
              <c16:uniqueId val="{00000000-5697-4D75-A6C9-1F4253F1A548}"/>
            </c:ext>
          </c:extLst>
        </c:ser>
        <c:ser>
          <c:idx val="1"/>
          <c:order val="1"/>
          <c:tx>
            <c:strRef>
              <c:f>'3-5 Data by Environment'!$C$22</c:f>
              <c:strCache>
                <c:ptCount val="1"/>
                <c:pt idx="0">
                  <c:v>4</c:v>
                </c:pt>
              </c:strCache>
            </c:strRef>
          </c:tx>
          <c:spPr>
            <a:solidFill>
              <a:srgbClr val="910048"/>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545F-4692-A5D2-CFEC0A2E619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Environment'!$C$23:$C$31</c15:sqref>
                  </c15:fullRef>
                </c:ext>
              </c:extLst>
              <c:f>('3-5 Data by Environment'!$C$23:$C$28,'3-5 Data by Environment'!$C$31)</c:f>
              <c:numCache>
                <c:formatCode>[&lt;0.01]_(.00%_);_(0%_)</c:formatCode>
                <c:ptCount val="7"/>
                <c:pt idx="0">
                  <c:v>0.30093054170820871</c:v>
                </c:pt>
                <c:pt idx="1">
                  <c:v>3.9381854436689928E-2</c:v>
                </c:pt>
                <c:pt idx="2">
                  <c:v>2.1269524759056163E-2</c:v>
                </c:pt>
                <c:pt idx="3">
                  <c:v>1.2961116650049851E-2</c:v>
                </c:pt>
                <c:pt idx="4">
                  <c:v>0.56796277833167164</c:v>
                </c:pt>
                <c:pt idx="5">
                  <c:v>3.1571950814223994E-3</c:v>
                </c:pt>
                <c:pt idx="6">
                  <c:v>5.1844466600199403E-2</c:v>
                </c:pt>
              </c:numCache>
            </c:numRef>
          </c:val>
          <c:extLst>
            <c:ext xmlns:c16="http://schemas.microsoft.com/office/drawing/2014/chart" uri="{C3380CC4-5D6E-409C-BE32-E72D297353CC}">
              <c16:uniqueId val="{00000001-5697-4D75-A6C9-1F4253F1A548}"/>
            </c:ext>
          </c:extLst>
        </c:ser>
        <c:ser>
          <c:idx val="2"/>
          <c:order val="2"/>
          <c:tx>
            <c:strRef>
              <c:f>'3-5 Data by Environment'!$D$22</c:f>
              <c:strCache>
                <c:ptCount val="1"/>
                <c:pt idx="0">
                  <c:v>5 in Preschool</c:v>
                </c:pt>
              </c:strCache>
            </c:strRef>
          </c:tx>
          <c:spPr>
            <a:solidFill>
              <a:srgbClr val="CB6015"/>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545F-4692-A5D2-CFEC0A2E619A}"/>
                </c:ext>
              </c:extLst>
            </c:dLbl>
            <c:dLbl>
              <c:idx val="5"/>
              <c:delete val="1"/>
              <c:extLst>
                <c:ext xmlns:c15="http://schemas.microsoft.com/office/drawing/2012/chart" uri="{CE6537A1-D6FC-4f65-9D91-7224C49458BB}"/>
                <c:ext xmlns:c16="http://schemas.microsoft.com/office/drawing/2014/chart" uri="{C3380CC4-5D6E-409C-BE32-E72D297353CC}">
                  <c16:uniqueId val="{00000002-0BE4-421F-884D-A50A0E50617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Environment'!$D$23:$D$31</c15:sqref>
                  </c15:fullRef>
                </c:ext>
              </c:extLst>
              <c:f>('3-5 Data by Environment'!$D$23:$D$28,'3-5 Data by Environment'!$D$31)</c:f>
              <c:numCache>
                <c:formatCode>[&lt;0.01]_(.00%_);_(0%_)</c:formatCode>
                <c:ptCount val="7"/>
                <c:pt idx="0">
                  <c:v>0.29441624365482233</c:v>
                </c:pt>
                <c:pt idx="1">
                  <c:v>3.7225042301184431E-2</c:v>
                </c:pt>
                <c:pt idx="2">
                  <c:v>3.0456852791878174E-2</c:v>
                </c:pt>
                <c:pt idx="3">
                  <c:v>0</c:v>
                </c:pt>
                <c:pt idx="4">
                  <c:v>0.57021996615905246</c:v>
                </c:pt>
                <c:pt idx="5">
                  <c:v>0</c:v>
                </c:pt>
                <c:pt idx="6">
                  <c:v>4.2301184433164128E-2</c:v>
                </c:pt>
              </c:numCache>
            </c:numRef>
          </c:val>
          <c:extLst>
            <c:ext xmlns:c15="http://schemas.microsoft.com/office/drawing/2012/chart" uri="{02D57815-91ED-43cb-92C2-25804820EDAC}">
              <c15:categoryFilterExceptions>
                <c15:categoryFilterException>
                  <c15:sqref>'3-5 Data by Environment'!$D$30</c15:sqref>
                  <c15:dLbl>
                    <c:idx val="5"/>
                    <c:delete val="1"/>
                    <c:extLst>
                      <c:ext uri="{CE6537A1-D6FC-4f65-9D91-7224C49458BB}"/>
                      <c:ext xmlns:c16="http://schemas.microsoft.com/office/drawing/2014/chart" uri="{C3380CC4-5D6E-409C-BE32-E72D297353CC}">
                        <c16:uniqueId val="{00000001-928A-4529-B22A-5D85E2248D24}"/>
                      </c:ext>
                    </c:extLst>
                  </c15:dLbl>
                </c15:categoryFilterException>
              </c15:categoryFilterExceptions>
            </c:ext>
            <c:ext xmlns:c16="http://schemas.microsoft.com/office/drawing/2014/chart" uri="{C3380CC4-5D6E-409C-BE32-E72D297353CC}">
              <c16:uniqueId val="{00000002-5697-4D75-A6C9-1F4253F1A548}"/>
            </c:ext>
          </c:extLst>
        </c:ser>
        <c:dLbls>
          <c:dLblPos val="outEnd"/>
          <c:showLegendKey val="0"/>
          <c:showVal val="1"/>
          <c:showCatName val="0"/>
          <c:showSerName val="0"/>
          <c:showPercent val="0"/>
          <c:showBubbleSize val="0"/>
        </c:dLbls>
        <c:gapWidth val="182"/>
        <c:axId val="1640092623"/>
        <c:axId val="1640098863"/>
      </c:barChart>
      <c:catAx>
        <c:axId val="16400926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8863"/>
        <c:crosses val="autoZero"/>
        <c:auto val="1"/>
        <c:lblAlgn val="ctr"/>
        <c:lblOffset val="100"/>
        <c:noMultiLvlLbl val="0"/>
      </c:catAx>
      <c:valAx>
        <c:axId val="1640098863"/>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0092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Percent</a:t>
            </a:r>
            <a:r>
              <a:rPr lang="en-US" b="1" baseline="0">
                <a:solidFill>
                  <a:srgbClr val="002D72"/>
                </a:solidFill>
                <a:latin typeface="Arial" panose="020B0604020202020204" pitchFamily="34" charset="0"/>
                <a:cs typeface="Arial" panose="020B0604020202020204" pitchFamily="34" charset="0"/>
              </a:rPr>
              <a:t> of Students by Least Restrictive Environment and Gender Aged 3-5</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Environment'!$B$74</c:f>
              <c:strCache>
                <c:ptCount val="1"/>
                <c:pt idx="0">
                  <c:v>Male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Environment'!$A$82:$A$83)</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Environment'!$B$75:$B$83</c15:sqref>
                  </c15:fullRef>
                </c:ext>
              </c:extLst>
              <c:f>('3-5 Data by Environment'!$B$75:$B$80,'3-5 Data by Environment'!$B$82:$B$83)</c:f>
              <c:numCache>
                <c:formatCode>[&lt;0.01]_(.00%_);_(0%_)</c:formatCode>
                <c:ptCount val="8"/>
                <c:pt idx="0">
                  <c:v>0.27502735229759301</c:v>
                </c:pt>
                <c:pt idx="1">
                  <c:v>3.5010940919037198E-2</c:v>
                </c:pt>
                <c:pt idx="2">
                  <c:v>2.024070021881838E-2</c:v>
                </c:pt>
                <c:pt idx="3">
                  <c:v>8.8894967177242882E-3</c:v>
                </c:pt>
                <c:pt idx="4">
                  <c:v>0.6132385120350109</c:v>
                </c:pt>
                <c:pt idx="5">
                  <c:v>3.4190371991247265E-3</c:v>
                </c:pt>
                <c:pt idx="6">
                  <c:v>1.9146608315098468E-3</c:v>
                </c:pt>
                <c:pt idx="7">
                  <c:v>4.225929978118162E-2</c:v>
                </c:pt>
              </c:numCache>
            </c:numRef>
          </c:val>
          <c:extLst>
            <c:ext xmlns:c16="http://schemas.microsoft.com/office/drawing/2014/chart" uri="{C3380CC4-5D6E-409C-BE32-E72D297353CC}">
              <c16:uniqueId val="{00000000-48ED-4A96-8E63-C9585007085D}"/>
            </c:ext>
          </c:extLst>
        </c:ser>
        <c:ser>
          <c:idx val="1"/>
          <c:order val="1"/>
          <c:tx>
            <c:strRef>
              <c:f>'3-5 Data by Environment'!$C$74</c:f>
              <c:strCache>
                <c:ptCount val="1"/>
                <c:pt idx="0">
                  <c:v>Female</c:v>
                </c:pt>
              </c:strCache>
            </c:strRef>
          </c:tx>
          <c:spPr>
            <a:solidFill>
              <a:srgbClr val="910048"/>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DAD3-4C9E-A83B-AA01189AF59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Environment'!$A$82:$A$83)</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Environment'!$C$75:$C$83</c15:sqref>
                  </c15:fullRef>
                </c:ext>
              </c:extLst>
              <c:f>('3-5 Data by Environment'!$C$75:$C$80,'3-5 Data by Environment'!$C$82:$C$83)</c:f>
              <c:numCache>
                <c:formatCode>[&lt;0.01]_(.00%_);_(0%_)</c:formatCode>
                <c:ptCount val="8"/>
                <c:pt idx="0">
                  <c:v>0.29814814814814816</c:v>
                </c:pt>
                <c:pt idx="1">
                  <c:v>3.3024691358024688E-2</c:v>
                </c:pt>
                <c:pt idx="2">
                  <c:v>2.0061728395061727E-2</c:v>
                </c:pt>
                <c:pt idx="3">
                  <c:v>1.7283950617283949E-2</c:v>
                </c:pt>
                <c:pt idx="4">
                  <c:v>0.57037037037037042</c:v>
                </c:pt>
                <c:pt idx="5">
                  <c:v>5.5555555555555558E-3</c:v>
                </c:pt>
                <c:pt idx="6">
                  <c:v>0</c:v>
                </c:pt>
                <c:pt idx="7">
                  <c:v>5.3086419753086422E-2</c:v>
                </c:pt>
              </c:numCache>
            </c:numRef>
          </c:val>
          <c:extLst>
            <c:ext xmlns:c16="http://schemas.microsoft.com/office/drawing/2014/chart" uri="{C3380CC4-5D6E-409C-BE32-E72D297353CC}">
              <c16:uniqueId val="{00000001-48ED-4A96-8E63-C9585007085D}"/>
            </c:ext>
          </c:extLst>
        </c:ser>
        <c:dLbls>
          <c:dLblPos val="outEnd"/>
          <c:showLegendKey val="0"/>
          <c:showVal val="1"/>
          <c:showCatName val="0"/>
          <c:showSerName val="0"/>
          <c:showPercent val="0"/>
          <c:showBubbleSize val="0"/>
        </c:dLbls>
        <c:gapWidth val="182"/>
        <c:axId val="1649181615"/>
        <c:axId val="1649184111"/>
      </c:barChart>
      <c:catAx>
        <c:axId val="16491816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9184111"/>
        <c:crosses val="autoZero"/>
        <c:auto val="1"/>
        <c:lblAlgn val="ctr"/>
        <c:lblOffset val="100"/>
        <c:noMultiLvlLbl val="0"/>
      </c:catAx>
      <c:valAx>
        <c:axId val="1649184111"/>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181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Disability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'3-5 Data by Environment'!$D$100</c:f>
              <c:strCache>
                <c:ptCount val="1"/>
                <c:pt idx="0">
                  <c:v>Developmental Delay</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2-6E51-420B-8CE1-00748DC6D47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45-4FD2-8F5F-1694326503F0}"/>
                </c:ext>
              </c:extLst>
            </c:dLbl>
            <c:dLbl>
              <c:idx val="7"/>
              <c:delete val="1"/>
              <c:extLst>
                <c:ext xmlns:c15="http://schemas.microsoft.com/office/drawing/2012/chart" uri="{CE6537A1-D6FC-4f65-9D91-7224C49458BB}"/>
                <c:ext xmlns:c16="http://schemas.microsoft.com/office/drawing/2014/chart" uri="{C3380CC4-5D6E-409C-BE32-E72D297353CC}">
                  <c16:uniqueId val="{00000007-6E51-420B-8CE1-00748DC6D4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Environment'!$A$108:$A$109)</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Environment'!$D$101:$D$109</c15:sqref>
                  </c15:fullRef>
                </c:ext>
              </c:extLst>
              <c:f>('3-5 Data by Environment'!$D$101:$D$106,'3-5 Data by Environment'!$D$108:$D$109)</c:f>
              <c:numCache>
                <c:formatCode>[&lt;0.01]_(.00%_);_(0%_)</c:formatCode>
                <c:ptCount val="8"/>
                <c:pt idx="0">
                  <c:v>0.23419238837278994</c:v>
                </c:pt>
                <c:pt idx="1">
                  <c:v>2.8618519628408751E-2</c:v>
                </c:pt>
                <c:pt idx="2">
                  <c:v>1.8130056937368893E-2</c:v>
                </c:pt>
                <c:pt idx="3">
                  <c:v>0</c:v>
                </c:pt>
                <c:pt idx="4">
                  <c:v>0.70152831884926581</c:v>
                </c:pt>
                <c:pt idx="5">
                  <c:v>3.8957147138148039E-3</c:v>
                </c:pt>
                <c:pt idx="6">
                  <c:v>1.648186994306263E-3</c:v>
                </c:pt>
                <c:pt idx="7">
                  <c:v>0</c:v>
                </c:pt>
              </c:numCache>
            </c:numRef>
          </c:val>
          <c:extLst>
            <c:ext xmlns:c16="http://schemas.microsoft.com/office/drawing/2014/chart" uri="{C3380CC4-5D6E-409C-BE32-E72D297353CC}">
              <c16:uniqueId val="{00000002-6DDE-44DF-853C-4C7CB87D0060}"/>
            </c:ext>
          </c:extLst>
        </c:ser>
        <c:ser>
          <c:idx val="4"/>
          <c:order val="4"/>
          <c:tx>
            <c:strRef>
              <c:f>'3-5 Data by Environment'!$F$100</c:f>
              <c:strCache>
                <c:ptCount val="1"/>
                <c:pt idx="0">
                  <c:v>Hearing Impairment</c:v>
                </c:pt>
              </c:strCache>
            </c:strRef>
          </c:tx>
          <c:spPr>
            <a:solidFill>
              <a:srgbClr val="91004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3-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5-F445-4FD2-8F5F-1694326503F0}"/>
                </c:ext>
              </c:extLst>
            </c:dLbl>
            <c:dLbl>
              <c:idx val="5"/>
              <c:delete val="1"/>
              <c:extLst>
                <c:ext xmlns:c15="http://schemas.microsoft.com/office/drawing/2012/chart" uri="{CE6537A1-D6FC-4f65-9D91-7224C49458BB}"/>
                <c:ext xmlns:c16="http://schemas.microsoft.com/office/drawing/2014/chart" uri="{C3380CC4-5D6E-409C-BE32-E72D297353CC}">
                  <c16:uniqueId val="{00000003-6E51-420B-8CE1-00748DC6D47B}"/>
                </c:ext>
              </c:extLst>
            </c:dLbl>
            <c:dLbl>
              <c:idx val="6"/>
              <c:delete val="1"/>
              <c:extLst>
                <c:ext xmlns:c15="http://schemas.microsoft.com/office/drawing/2012/chart" uri="{CE6537A1-D6FC-4f65-9D91-7224C49458BB}"/>
                <c:ext xmlns:c16="http://schemas.microsoft.com/office/drawing/2014/chart" uri="{C3380CC4-5D6E-409C-BE32-E72D297353CC}">
                  <c16:uniqueId val="{00000005-6E51-420B-8CE1-00748DC6D47B}"/>
                </c:ext>
              </c:extLst>
            </c:dLbl>
            <c:dLbl>
              <c:idx val="7"/>
              <c:delete val="1"/>
              <c:extLst>
                <c:ext xmlns:c15="http://schemas.microsoft.com/office/drawing/2012/chart" uri="{CE6537A1-D6FC-4f65-9D91-7224C49458BB}"/>
                <c:ext xmlns:c16="http://schemas.microsoft.com/office/drawing/2014/chart" uri="{C3380CC4-5D6E-409C-BE32-E72D297353CC}">
                  <c16:uniqueId val="{0000000A-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Environment'!$A$108:$A$109)</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Environment'!$F$101:$F$109</c15:sqref>
                  </c15:fullRef>
                </c:ext>
              </c:extLst>
              <c:f>('3-5 Data by Environment'!$F$101:$F$106,'3-5 Data by Environment'!$F$108:$F$109)</c:f>
              <c:numCache>
                <c:formatCode>[&lt;0.01]_(.00%_);_(0%_)</c:formatCode>
                <c:ptCount val="8"/>
                <c:pt idx="0">
                  <c:v>0.6737967914438503</c:v>
                </c:pt>
                <c:pt idx="1">
                  <c:v>0</c:v>
                </c:pt>
                <c:pt idx="2">
                  <c:v>0</c:v>
                </c:pt>
                <c:pt idx="3">
                  <c:v>0</c:v>
                </c:pt>
                <c:pt idx="4">
                  <c:v>0.21925133689839571</c:v>
                </c:pt>
                <c:pt idx="5">
                  <c:v>0</c:v>
                </c:pt>
                <c:pt idx="6">
                  <c:v>0</c:v>
                </c:pt>
                <c:pt idx="7">
                  <c:v>0</c:v>
                </c:pt>
              </c:numCache>
            </c:numRef>
          </c:val>
          <c:extLst>
            <c:ext xmlns:c16="http://schemas.microsoft.com/office/drawing/2014/chart" uri="{C3380CC4-5D6E-409C-BE32-E72D297353CC}">
              <c16:uniqueId val="{00000004-6DDE-44DF-853C-4C7CB87D0060}"/>
            </c:ext>
          </c:extLst>
        </c:ser>
        <c:ser>
          <c:idx val="10"/>
          <c:order val="10"/>
          <c:tx>
            <c:strRef>
              <c:f>'3-5 Data by Environment'!$L$100</c:f>
              <c:strCache>
                <c:ptCount val="1"/>
                <c:pt idx="0">
                  <c:v>Speech or Language Impairment</c:v>
                </c:pt>
              </c:strCache>
            </c:strRef>
          </c:tx>
          <c:spPr>
            <a:solidFill>
              <a:srgbClr val="CB601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6E51-420B-8CE1-00748DC6D47B}"/>
                </c:ext>
              </c:extLst>
            </c:dLbl>
            <c:dLbl>
              <c:idx val="2"/>
              <c:delete val="1"/>
              <c:extLst>
                <c:ext xmlns:c15="http://schemas.microsoft.com/office/drawing/2012/chart" uri="{CE6537A1-D6FC-4f65-9D91-7224C49458BB}"/>
                <c:ext xmlns:c16="http://schemas.microsoft.com/office/drawing/2014/chart" uri="{C3380CC4-5D6E-409C-BE32-E72D297353CC}">
                  <c16:uniqueId val="{00000001-6E51-420B-8CE1-00748DC6D47B}"/>
                </c:ext>
              </c:extLst>
            </c:dLbl>
            <c:dLbl>
              <c:idx val="5"/>
              <c:delete val="1"/>
              <c:extLst>
                <c:ext xmlns:c15="http://schemas.microsoft.com/office/drawing/2012/chart" uri="{CE6537A1-D6FC-4f65-9D91-7224C49458BB}"/>
                <c:ext xmlns:c16="http://schemas.microsoft.com/office/drawing/2014/chart" uri="{C3380CC4-5D6E-409C-BE32-E72D297353CC}">
                  <c16:uniqueId val="{00000004-6E51-420B-8CE1-00748DC6D4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Environment'!$A$108:$A$109)</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Environment'!$L$101:$L$109</c15:sqref>
                  </c15:fullRef>
                </c:ext>
              </c:extLst>
              <c:f>('3-5 Data by Environment'!$L$101:$L$106,'3-5 Data by Environment'!$L$108:$L$109)</c:f>
              <c:numCache>
                <c:formatCode>[&lt;0.01]_(.00%_);_(0%_)</c:formatCode>
                <c:ptCount val="8"/>
                <c:pt idx="0">
                  <c:v>0.34010576120233788</c:v>
                </c:pt>
                <c:pt idx="1">
                  <c:v>0</c:v>
                </c:pt>
                <c:pt idx="2">
                  <c:v>0</c:v>
                </c:pt>
                <c:pt idx="3">
                  <c:v>2.1987197328138045E-2</c:v>
                </c:pt>
                <c:pt idx="4">
                  <c:v>0.43946562760924018</c:v>
                </c:pt>
                <c:pt idx="5">
                  <c:v>0</c:v>
                </c:pt>
                <c:pt idx="6">
                  <c:v>3.0615084887280824E-3</c:v>
                </c:pt>
                <c:pt idx="7">
                  <c:v>0.12301697745616476</c:v>
                </c:pt>
              </c:numCache>
            </c:numRef>
          </c:val>
          <c:extLst>
            <c:ext xmlns:c16="http://schemas.microsoft.com/office/drawing/2014/chart" uri="{C3380CC4-5D6E-409C-BE32-E72D297353CC}">
              <c16:uniqueId val="{0000000A-6DDE-44DF-853C-4C7CB87D0060}"/>
            </c:ext>
          </c:extLst>
        </c:ser>
        <c:ser>
          <c:idx val="12"/>
          <c:order val="12"/>
          <c:tx>
            <c:strRef>
              <c:f>'3-5 Data by Environment'!$N$100</c:f>
              <c:strCache>
                <c:ptCount val="1"/>
                <c:pt idx="0">
                  <c:v>Visual Impairment</c:v>
                </c:pt>
              </c:strCache>
            </c:strRef>
          </c:tx>
          <c:spPr>
            <a:solidFill>
              <a:srgbClr val="002D7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445-4FD2-8F5F-1694326503F0}"/>
                </c:ext>
              </c:extLst>
            </c:dLbl>
            <c:dLbl>
              <c:idx val="1"/>
              <c:delete val="1"/>
              <c:extLst>
                <c:ext xmlns:c15="http://schemas.microsoft.com/office/drawing/2012/chart" uri="{CE6537A1-D6FC-4f65-9D91-7224C49458BB}"/>
                <c:ext xmlns:c16="http://schemas.microsoft.com/office/drawing/2014/chart" uri="{C3380CC4-5D6E-409C-BE32-E72D297353CC}">
                  <c16:uniqueId val="{00000002-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4-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6-F445-4FD2-8F5F-1694326503F0}"/>
                </c:ext>
              </c:extLst>
            </c:dLbl>
            <c:dLbl>
              <c:idx val="4"/>
              <c:delete val="1"/>
              <c:extLst>
                <c:ext xmlns:c15="http://schemas.microsoft.com/office/drawing/2012/chart" uri="{CE6537A1-D6FC-4f65-9D91-7224C49458BB}"/>
                <c:ext xmlns:c16="http://schemas.microsoft.com/office/drawing/2014/chart" uri="{C3380CC4-5D6E-409C-BE32-E72D297353CC}">
                  <c16:uniqueId val="{00000007-F445-4FD2-8F5F-1694326503F0}"/>
                </c:ext>
              </c:extLst>
            </c:dLbl>
            <c:dLbl>
              <c:idx val="5"/>
              <c:delete val="1"/>
              <c:extLst>
                <c:ext xmlns:c15="http://schemas.microsoft.com/office/drawing/2012/chart" uri="{CE6537A1-D6FC-4f65-9D91-7224C49458BB}"/>
                <c:ext xmlns:c16="http://schemas.microsoft.com/office/drawing/2014/chart" uri="{C3380CC4-5D6E-409C-BE32-E72D297353CC}">
                  <c16:uniqueId val="{00000009-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6-6E51-420B-8CE1-00748DC6D47B}"/>
                </c:ext>
              </c:extLst>
            </c:dLbl>
            <c:dLbl>
              <c:idx val="7"/>
              <c:delete val="1"/>
              <c:extLst>
                <c:ext xmlns:c15="http://schemas.microsoft.com/office/drawing/2012/chart" uri="{CE6537A1-D6FC-4f65-9D91-7224C49458BB}"/>
                <c:ext xmlns:c16="http://schemas.microsoft.com/office/drawing/2014/chart" uri="{C3380CC4-5D6E-409C-BE32-E72D297353CC}">
                  <c16:uniqueId val="{0000000B-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Data by Environment'!$A$101:$A$109</c15:sqref>
                  </c15:fullRef>
                </c:ext>
              </c:extLst>
              <c:f>('3-5 Data by Environment'!$A$101:$A$106,'3-5 Data by Environment'!$A$108:$A$109)</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Environment'!$N$101:$N$109</c15:sqref>
                  </c15:fullRef>
                </c:ext>
              </c:extLst>
              <c:f>('3-5 Data by Environment'!$N$101:$N$106,'3-5 Data by Environment'!$N$108:$N$109)</c:f>
              <c:numCache>
                <c:formatCode>[&lt;0.01]_(.00%_);_(0%_)</c:formatCode>
                <c:ptCount val="8"/>
                <c:pt idx="0">
                  <c:v>0.67032967032967028</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6DDE-44DF-853C-4C7CB87D0060}"/>
            </c:ext>
          </c:extLst>
        </c:ser>
        <c:dLbls>
          <c:dLblPos val="outEnd"/>
          <c:showLegendKey val="0"/>
          <c:showVal val="1"/>
          <c:showCatName val="0"/>
          <c:showSerName val="0"/>
          <c:showPercent val="0"/>
          <c:showBubbleSize val="0"/>
        </c:dLbls>
        <c:gapWidth val="219"/>
        <c:overlap val="-27"/>
        <c:axId val="1696437999"/>
        <c:axId val="1696435087"/>
        <c:extLst>
          <c:ext xmlns:c15="http://schemas.microsoft.com/office/drawing/2012/chart" uri="{02D57815-91ED-43cb-92C2-25804820EDAC}">
            <c15:filteredBarSeries>
              <c15:ser>
                <c:idx val="0"/>
                <c:order val="0"/>
                <c:tx>
                  <c:strRef>
                    <c:extLst>
                      <c:ext uri="{02D57815-91ED-43cb-92C2-25804820EDAC}">
                        <c15:formulaRef>
                          <c15:sqref>'3-5 Data by Environment'!$B$100</c15:sqref>
                        </c15:formulaRef>
                      </c:ext>
                    </c:extLst>
                    <c:strCache>
                      <c:ptCount val="1"/>
                      <c:pt idx="0">
                        <c:v>Autism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uri="{02D57815-91ED-43cb-92C2-25804820EDAC}">
                        <c15:fullRef>
                          <c15:sqref>'3-5 Data by Environment'!$B$101:$B$109</c15:sqref>
                        </c15:fullRef>
                        <c15:formulaRef>
                          <c15:sqref>('3-5 Data by Environment'!$B$101:$B$106,'3-5 Data by Environment'!$B$108:$B$109)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DDE-44DF-853C-4C7CB87D006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'3-5 Data by Environment'!$C$100</c15:sqref>
                        </c15:formulaRef>
                      </c:ext>
                    </c:extLst>
                    <c:strCache>
                      <c:ptCount val="1"/>
                      <c:pt idx="0">
                        <c:v>Deaf-Blindness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Environment'!$C$101:$C$109</c15:sqref>
                        </c15:fullRef>
                        <c15:formulaRef>
                          <c15:sqref>('3-5 Data by Environment'!$C$101:$C$106,'3-5 Data by Environment'!$C$108:$C$109)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1-6DDE-44DF-853C-4C7CB87D006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'3-5 Data by Environment'!$E$100</c15:sqref>
                        </c15:formulaRef>
                      </c:ext>
                    </c:extLst>
                    <c:strCache>
                      <c:ptCount val="1"/>
                      <c:pt idx="0">
                        <c:v>Emotional Disturbance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Environment'!$E$101:$E$109</c15:sqref>
                        </c15:fullRef>
                        <c15:formulaRef>
                          <c15:sqref>('3-5 Data by Environment'!$E$101:$E$106,'3-5 Data by Environment'!$E$108:$E$109)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6DDE-44DF-853C-4C7CB87D006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'3-5 Data by Environment'!$G$100</c15:sqref>
                        </c15:formulaRef>
                      </c:ext>
                    </c:extLst>
                    <c:strCache>
                      <c:ptCount val="1"/>
                      <c:pt idx="0">
                        <c:v>Intellectual Disability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Environment'!$G$101:$G$109</c15:sqref>
                        </c15:fullRef>
                        <c15:formulaRef>
                          <c15:sqref>('3-5 Data by Environment'!$G$101:$G$106,'3-5 Data by Environment'!$G$108:$G$109)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5-6DDE-44DF-853C-4C7CB87D006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'3-5 Data by Environment'!$H$100</c15:sqref>
                        </c15:formulaRef>
                      </c:ext>
                    </c:extLst>
                    <c:strCache>
                      <c:ptCount val="1"/>
                      <c:pt idx="0">
                        <c:v>Multiple Disabilities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Environment'!$H$101:$H$109</c15:sqref>
                        </c15:fullRef>
                        <c15:formulaRef>
                          <c15:sqref>('3-5 Data by Environment'!$H$101:$H$106,'3-5 Data by Environment'!$H$108:$H$109)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6-6DDE-44DF-853C-4C7CB87D006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'3-5 Data by Environment'!$I$100</c15:sqref>
                        </c15:formulaRef>
                      </c:ext>
                    </c:extLst>
                    <c:strCache>
                      <c:ptCount val="1"/>
                      <c:pt idx="0">
                        <c:v>Orthopedic Impairment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Environment'!$I$101:$I$109</c15:sqref>
                        </c15:fullRef>
                        <c15:formulaRef>
                          <c15:sqref>('3-5 Data by Environment'!$I$101:$I$106,'3-5 Data by Environment'!$I$108:$I$109)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7-6DDE-44DF-853C-4C7CB87D006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'3-5 Data by Environment'!$J$100</c15:sqref>
                        </c15:formulaRef>
                      </c:ext>
                    </c:extLst>
                    <c:strCache>
                      <c:ptCount val="1"/>
                      <c:pt idx="0">
                        <c:v>Other Health Impairment</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Environment'!$J$101:$J$109</c15:sqref>
                        </c15:fullRef>
                        <c15:formulaRef>
                          <c15:sqref>('3-5 Data by Environment'!$J$101:$J$106,'3-5 Data by Environment'!$J$108:$J$109)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8-6DDE-44DF-853C-4C7CB87D006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'3-5 Data by Environment'!$K$100</c15:sqref>
                        </c15:formulaRef>
                      </c:ext>
                    </c:extLst>
                    <c:strCache>
                      <c:ptCount val="1"/>
                      <c:pt idx="0">
                        <c:v>Specific Learning Disability</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Environment'!$K$101:$K$109</c15:sqref>
                        </c15:fullRef>
                        <c15:formulaRef>
                          <c15:sqref>('3-5 Data by Environment'!$K$101:$K$106,'3-5 Data by Environment'!$K$108:$K$109)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9-6DDE-44DF-853C-4C7CB87D006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'3-5 Data by Environment'!$M$100</c15:sqref>
                        </c15:formulaRef>
                      </c:ext>
                    </c:extLst>
                    <c:strCache>
                      <c:ptCount val="1"/>
                      <c:pt idx="0">
                        <c:v>Traumatic Brain Injury</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Environment'!$A$108:$A$109)</c15:sqref>
                        </c15:formulaRef>
                      </c:ext>
                    </c:extLst>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Environment'!$M$101:$M$109</c15:sqref>
                        </c15:fullRef>
                        <c15:formulaRef>
                          <c15:sqref>('3-5 Data by Environment'!$M$101:$M$106,'3-5 Data by Environment'!$M$108:$M$109)</c15:sqref>
                        </c15:formulaRef>
                      </c:ext>
                    </c:extLst>
                    <c:numCache>
                      <c:formatCode>[&lt;0.01]_(.00%_);_(0%_)</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B-6DDE-44DF-853C-4C7CB87D0060}"/>
                  </c:ext>
                </c:extLst>
              </c15:ser>
            </c15:filteredBarSeries>
          </c:ext>
        </c:extLst>
      </c:barChart>
      <c:catAx>
        <c:axId val="169643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5087"/>
        <c:crosses val="autoZero"/>
        <c:auto val="1"/>
        <c:lblAlgn val="ctr"/>
        <c:lblOffset val="100"/>
        <c:noMultiLvlLbl val="0"/>
      </c:catAx>
      <c:valAx>
        <c:axId val="1696435087"/>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Race/Ethnicity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Environment'!$B$48</c:f>
              <c:strCache>
                <c:ptCount val="1"/>
                <c:pt idx="0">
                  <c:v>American Indian or Alaska Native</c:v>
                </c:pt>
              </c:strCache>
            </c:strRef>
          </c:tx>
          <c:spPr>
            <a:solidFill>
              <a:srgbClr val="CB6015"/>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1-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6-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02-686A-4239-BB4B-2F2C33E64F01}"/>
                </c:ext>
              </c:extLst>
            </c:dLbl>
            <c:dLbl>
              <c:idx val="7"/>
              <c:delete val="1"/>
              <c:extLst>
                <c:ext xmlns:c15="http://schemas.microsoft.com/office/drawing/2012/chart" uri="{CE6537A1-D6FC-4f65-9D91-7224C49458BB}"/>
                <c:ext xmlns:c16="http://schemas.microsoft.com/office/drawing/2014/chart" uri="{C3380CC4-5D6E-409C-BE32-E72D297353CC}">
                  <c16:uniqueId val="{0000001B-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Environment'!$B$49:$B$58</c15:sqref>
                  </c15:fullRef>
                </c:ext>
              </c:extLst>
              <c:f>('3-5 Data by Environment'!$B$49:$B$54,'3-5 Data by Environment'!$B$56:$B$57)</c:f>
              <c:numCache>
                <c:formatCode>[&lt;0.01]_(.00%_);_(0%_)</c:formatCode>
                <c:ptCount val="8"/>
                <c:pt idx="0">
                  <c:v>0.47368421052631576</c:v>
                </c:pt>
                <c:pt idx="1">
                  <c:v>0.04</c:v>
                </c:pt>
                <c:pt idx="2">
                  <c:v>0.04</c:v>
                </c:pt>
                <c:pt idx="3">
                  <c:v>0</c:v>
                </c:pt>
                <c:pt idx="4">
                  <c:v>0.41473684210526318</c:v>
                </c:pt>
                <c:pt idx="5">
                  <c:v>0</c:v>
                </c:pt>
                <c:pt idx="6">
                  <c:v>0</c:v>
                </c:pt>
                <c:pt idx="7">
                  <c:v>0</c:v>
                </c:pt>
              </c:numCache>
            </c:numRef>
          </c:val>
          <c:extLst>
            <c:ext xmlns:c16="http://schemas.microsoft.com/office/drawing/2014/chart" uri="{C3380CC4-5D6E-409C-BE32-E72D297353CC}">
              <c16:uniqueId val="{00000000-2665-4F3E-A22C-D47BD9A7EF80}"/>
            </c:ext>
          </c:extLst>
        </c:ser>
        <c:ser>
          <c:idx val="1"/>
          <c:order val="1"/>
          <c:tx>
            <c:strRef>
              <c:f>'3-5 Data by Environment'!$C$48</c:f>
              <c:strCache>
                <c:ptCount val="1"/>
                <c:pt idx="0">
                  <c:v>Asian</c:v>
                </c:pt>
              </c:strCache>
            </c:strRef>
          </c:tx>
          <c:spPr>
            <a:solidFill>
              <a:srgbClr val="91004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9-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D-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2-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7-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03-686A-4239-BB4B-2F2C33E64F01}"/>
                </c:ext>
              </c:extLst>
            </c:dLbl>
            <c:dLbl>
              <c:idx val="7"/>
              <c:delete val="1"/>
              <c:extLst>
                <c:ext xmlns:c15="http://schemas.microsoft.com/office/drawing/2012/chart" uri="{CE6537A1-D6FC-4f65-9D91-7224C49458BB}"/>
                <c:ext xmlns:c16="http://schemas.microsoft.com/office/drawing/2014/chart" uri="{C3380CC4-5D6E-409C-BE32-E72D297353CC}">
                  <c16:uniqueId val="{0000001C-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Environment'!$C$49:$C$58</c15:sqref>
                  </c15:fullRef>
                </c:ext>
              </c:extLst>
              <c:f>('3-5 Data by Environment'!$C$49:$C$54,'3-5 Data by Environment'!$C$56:$C$57)</c:f>
              <c:numCache>
                <c:formatCode>[&lt;0.01]_(.00%_);_(0%_)</c:formatCode>
                <c:ptCount val="8"/>
                <c:pt idx="0">
                  <c:v>0</c:v>
                </c:pt>
                <c:pt idx="1">
                  <c:v>0</c:v>
                </c:pt>
                <c:pt idx="2">
                  <c:v>0</c:v>
                </c:pt>
                <c:pt idx="3">
                  <c:v>0</c:v>
                </c:pt>
                <c:pt idx="4">
                  <c:v>0.71548117154811719</c:v>
                </c:pt>
                <c:pt idx="5">
                  <c:v>0</c:v>
                </c:pt>
                <c:pt idx="6">
                  <c:v>0</c:v>
                </c:pt>
                <c:pt idx="7">
                  <c:v>0</c:v>
                </c:pt>
              </c:numCache>
            </c:numRef>
          </c:val>
          <c:extLst>
            <c:ext xmlns:c16="http://schemas.microsoft.com/office/drawing/2014/chart" uri="{C3380CC4-5D6E-409C-BE32-E72D297353CC}">
              <c16:uniqueId val="{00000001-2665-4F3E-A22C-D47BD9A7EF80}"/>
            </c:ext>
          </c:extLst>
        </c:ser>
        <c:ser>
          <c:idx val="2"/>
          <c:order val="2"/>
          <c:tx>
            <c:strRef>
              <c:f>'3-5 Data by Environment'!$D$48</c:f>
              <c:strCache>
                <c:ptCount val="1"/>
                <c:pt idx="0">
                  <c:v>Black or African American</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E-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3-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8-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04-686A-4239-BB4B-2F2C33E64F01}"/>
                </c:ext>
              </c:extLst>
            </c:dLbl>
            <c:dLbl>
              <c:idx val="7"/>
              <c:delete val="1"/>
              <c:extLst>
                <c:ext xmlns:c15="http://schemas.microsoft.com/office/drawing/2012/chart" uri="{CE6537A1-D6FC-4f65-9D91-7224C49458BB}"/>
                <c:ext xmlns:c16="http://schemas.microsoft.com/office/drawing/2014/chart" uri="{C3380CC4-5D6E-409C-BE32-E72D297353CC}">
                  <c16:uniqueId val="{0000001D-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Environment'!$D$49:$D$58</c15:sqref>
                  </c15:fullRef>
                </c:ext>
              </c:extLst>
              <c:f>('3-5 Data by Environment'!$D$49:$D$54,'3-5 Data by Environment'!$D$56:$D$57)</c:f>
              <c:numCache>
                <c:formatCode>[&lt;0.01]_(.00%_);_(0%_)</c:formatCode>
                <c:ptCount val="8"/>
                <c:pt idx="0">
                  <c:v>0.25362318840579712</c:v>
                </c:pt>
                <c:pt idx="1">
                  <c:v>0</c:v>
                </c:pt>
                <c:pt idx="2">
                  <c:v>0</c:v>
                </c:pt>
                <c:pt idx="3">
                  <c:v>0</c:v>
                </c:pt>
                <c:pt idx="4">
                  <c:v>0.66908212560386471</c:v>
                </c:pt>
                <c:pt idx="5">
                  <c:v>0</c:v>
                </c:pt>
                <c:pt idx="6">
                  <c:v>0</c:v>
                </c:pt>
                <c:pt idx="7">
                  <c:v>0</c:v>
                </c:pt>
              </c:numCache>
            </c:numRef>
          </c:val>
          <c:extLst>
            <c:ext xmlns:c16="http://schemas.microsoft.com/office/drawing/2014/chart" uri="{C3380CC4-5D6E-409C-BE32-E72D297353CC}">
              <c16:uniqueId val="{00000002-2665-4F3E-A22C-D47BD9A7EF80}"/>
            </c:ext>
          </c:extLst>
        </c:ser>
        <c:ser>
          <c:idx val="3"/>
          <c:order val="3"/>
          <c:tx>
            <c:strRef>
              <c:f>'3-5 Data by Environment'!$E$48</c:f>
              <c:strCache>
                <c:ptCount val="1"/>
                <c:pt idx="0">
                  <c:v>Hispanic/
Latino</c:v>
                </c:pt>
              </c:strCache>
            </c:strRef>
          </c:tx>
          <c:spPr>
            <a:solidFill>
              <a:srgbClr val="002D7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0-686A-4239-BB4B-2F2C33E64F0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Environment'!$E$49:$E$58</c15:sqref>
                  </c15:fullRef>
                </c:ext>
              </c:extLst>
              <c:f>('3-5 Data by Environment'!$E$49:$E$54,'3-5 Data by Environment'!$E$56:$E$57)</c:f>
              <c:numCache>
                <c:formatCode>[&lt;0.01]_(.00%_);_(0%_)</c:formatCode>
                <c:ptCount val="8"/>
                <c:pt idx="0">
                  <c:v>0.32497721057429352</c:v>
                </c:pt>
                <c:pt idx="1">
                  <c:v>2.7575205104831357E-2</c:v>
                </c:pt>
                <c:pt idx="2">
                  <c:v>1.5268915223336371E-2</c:v>
                </c:pt>
                <c:pt idx="3">
                  <c:v>7.0647219690063807E-3</c:v>
                </c:pt>
                <c:pt idx="4">
                  <c:v>0.5768003646308113</c:v>
                </c:pt>
                <c:pt idx="5">
                  <c:v>0</c:v>
                </c:pt>
                <c:pt idx="6">
                  <c:v>3.1905195989061076E-3</c:v>
                </c:pt>
                <c:pt idx="7">
                  <c:v>4.1932543299908843E-2</c:v>
                </c:pt>
              </c:numCache>
            </c:numRef>
          </c:val>
          <c:extLst>
            <c:ext xmlns:c16="http://schemas.microsoft.com/office/drawing/2014/chart" uri="{C3380CC4-5D6E-409C-BE32-E72D297353CC}">
              <c16:uniqueId val="{00000003-2665-4F3E-A22C-D47BD9A7EF80}"/>
            </c:ext>
          </c:extLst>
        </c:ser>
        <c:ser>
          <c:idx val="4"/>
          <c:order val="4"/>
          <c:tx>
            <c:strRef>
              <c:f>'3-5 Data by Environment'!$F$48</c:f>
              <c:strCache>
                <c:ptCount val="1"/>
                <c:pt idx="0">
                  <c:v>Native Hawaiian or Other Pacific Islander</c:v>
                </c:pt>
              </c:strCache>
            </c:strRef>
          </c:tx>
          <c:spPr>
            <a:solidFill>
              <a:srgbClr val="FED7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A-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F-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4-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9-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05-686A-4239-BB4B-2F2C33E64F01}"/>
                </c:ext>
              </c:extLst>
            </c:dLbl>
            <c:dLbl>
              <c:idx val="7"/>
              <c:delete val="1"/>
              <c:extLst>
                <c:ext xmlns:c15="http://schemas.microsoft.com/office/drawing/2012/chart" uri="{CE6537A1-D6FC-4f65-9D91-7224C49458BB}"/>
                <c:ext xmlns:c16="http://schemas.microsoft.com/office/drawing/2014/chart" uri="{C3380CC4-5D6E-409C-BE32-E72D297353CC}">
                  <c16:uniqueId val="{0000001E-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Environment'!$F$49:$F$58</c15:sqref>
                  </c15:fullRef>
                </c:ext>
              </c:extLst>
              <c:f>('3-5 Data by Environment'!$F$49:$F$54,'3-5 Data by Environment'!$F$56:$F$57)</c:f>
              <c:numCache>
                <c:formatCode>[&lt;0.01]_(.00%_);_(0%_)</c:formatCode>
                <c:ptCount val="8"/>
                <c:pt idx="0">
                  <c:v>0</c:v>
                </c:pt>
                <c:pt idx="1">
                  <c:v>0</c:v>
                </c:pt>
                <c:pt idx="2">
                  <c:v>0</c:v>
                </c:pt>
                <c:pt idx="3">
                  <c:v>0</c:v>
                </c:pt>
                <c:pt idx="4">
                  <c:v>0.5</c:v>
                </c:pt>
                <c:pt idx="5">
                  <c:v>0</c:v>
                </c:pt>
                <c:pt idx="6">
                  <c:v>0</c:v>
                </c:pt>
                <c:pt idx="7">
                  <c:v>0</c:v>
                </c:pt>
              </c:numCache>
            </c:numRef>
          </c:val>
          <c:extLst>
            <c:ext xmlns:c16="http://schemas.microsoft.com/office/drawing/2014/chart" uri="{C3380CC4-5D6E-409C-BE32-E72D297353CC}">
              <c16:uniqueId val="{00000004-2665-4F3E-A22C-D47BD9A7EF80}"/>
            </c:ext>
          </c:extLst>
        </c:ser>
        <c:ser>
          <c:idx val="5"/>
          <c:order val="5"/>
          <c:tx>
            <c:strRef>
              <c:f>'3-5 Data by Environment'!$G$48</c:f>
              <c:strCache>
                <c:ptCount val="1"/>
                <c:pt idx="0">
                  <c:v>Two or more races</c:v>
                </c:pt>
              </c:strCache>
            </c:strRef>
          </c:tx>
          <c:spPr>
            <a:solidFill>
              <a:srgbClr val="8090B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10-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5-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A-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06-686A-4239-BB4B-2F2C33E64F0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Environment'!$G$49:$G$58</c15:sqref>
                  </c15:fullRef>
                </c:ext>
              </c:extLst>
              <c:f>('3-5 Data by Environment'!$G$49:$G$54,'3-5 Data by Environment'!$G$56:$G$57)</c:f>
              <c:numCache>
                <c:formatCode>[&lt;0.01]_(.00%_);_(0%_)</c:formatCode>
                <c:ptCount val="8"/>
                <c:pt idx="0">
                  <c:v>0.25481798715203424</c:v>
                </c:pt>
                <c:pt idx="1">
                  <c:v>4.068522483940043E-2</c:v>
                </c:pt>
                <c:pt idx="2">
                  <c:v>2.7837259100642397E-2</c:v>
                </c:pt>
                <c:pt idx="3">
                  <c:v>0</c:v>
                </c:pt>
                <c:pt idx="4">
                  <c:v>0.61884368308351179</c:v>
                </c:pt>
                <c:pt idx="5">
                  <c:v>0</c:v>
                </c:pt>
                <c:pt idx="6">
                  <c:v>0</c:v>
                </c:pt>
                <c:pt idx="7">
                  <c:v>4.4967880085653104E-2</c:v>
                </c:pt>
              </c:numCache>
            </c:numRef>
          </c:val>
          <c:extLst>
            <c:ext xmlns:c16="http://schemas.microsoft.com/office/drawing/2014/chart" uri="{C3380CC4-5D6E-409C-BE32-E72D297353CC}">
              <c16:uniqueId val="{00000005-2665-4F3E-A22C-D47BD9A7EF80}"/>
            </c:ext>
          </c:extLst>
        </c:ser>
        <c:ser>
          <c:idx val="6"/>
          <c:order val="6"/>
          <c:tx>
            <c:strRef>
              <c:f>'3-5 Data by Environment'!$H$48</c:f>
              <c:strCache>
                <c:ptCount val="1"/>
                <c:pt idx="0">
                  <c:v>White</c:v>
                </c:pt>
              </c:strCache>
            </c:strRef>
          </c:tx>
          <c:spPr>
            <a:solidFill>
              <a:srgbClr val="CF4A6E"/>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7-686A-4239-BB4B-2F2C33E64F0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Environment'!$A$56:$A$57)</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Environment'!$H$49:$H$58</c15:sqref>
                  </c15:fullRef>
                </c:ext>
              </c:extLst>
              <c:f>('3-5 Data by Environment'!$H$49:$H$54,'3-5 Data by Environment'!$H$56:$H$57)</c:f>
              <c:numCache>
                <c:formatCode>[&lt;0.01]_(.00%_);_(0%_)</c:formatCode>
                <c:ptCount val="8"/>
                <c:pt idx="0">
                  <c:v>0.23066754791804361</c:v>
                </c:pt>
                <c:pt idx="1">
                  <c:v>4.0978189028420355E-2</c:v>
                </c:pt>
                <c:pt idx="2">
                  <c:v>2.3132848645076007E-2</c:v>
                </c:pt>
                <c:pt idx="3">
                  <c:v>1.6523463317911435E-2</c:v>
                </c:pt>
                <c:pt idx="4">
                  <c:v>0.62833223176911213</c:v>
                </c:pt>
                <c:pt idx="5">
                  <c:v>4.626569729015202E-3</c:v>
                </c:pt>
                <c:pt idx="6">
                  <c:v>0</c:v>
                </c:pt>
                <c:pt idx="7">
                  <c:v>5.485789821546596E-2</c:v>
                </c:pt>
              </c:numCache>
            </c:numRef>
          </c:val>
          <c:extLst>
            <c:ext xmlns:c16="http://schemas.microsoft.com/office/drawing/2014/chart" uri="{C3380CC4-5D6E-409C-BE32-E72D297353CC}">
              <c16:uniqueId val="{00000006-2665-4F3E-A22C-D47BD9A7EF80}"/>
            </c:ext>
          </c:extLst>
        </c:ser>
        <c:dLbls>
          <c:dLblPos val="outEnd"/>
          <c:showLegendKey val="0"/>
          <c:showVal val="1"/>
          <c:showCatName val="0"/>
          <c:showSerName val="0"/>
          <c:showPercent val="0"/>
          <c:showBubbleSize val="0"/>
        </c:dLbls>
        <c:gapWidth val="182"/>
        <c:axId val="1543192959"/>
        <c:axId val="1543202111"/>
      </c:barChart>
      <c:catAx>
        <c:axId val="1543192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202111"/>
        <c:crosses val="autoZero"/>
        <c:auto val="1"/>
        <c:lblAlgn val="ctr"/>
        <c:lblOffset val="100"/>
        <c:noMultiLvlLbl val="0"/>
      </c:catAx>
      <c:valAx>
        <c:axId val="1543202111"/>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19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b="1">
                <a:solidFill>
                  <a:srgbClr val="002D72"/>
                </a:solidFill>
                <a:latin typeface="Arial" panose="020B0604020202020204" pitchFamily="34" charset="0"/>
                <a:cs typeface="Arial" panose="020B0604020202020204" pitchFamily="34" charset="0"/>
              </a:rPr>
              <a:t>Children with Disabilities by English Learner Status       </a:t>
            </a:r>
          </a:p>
        </c:rich>
      </c:tx>
      <c:layout>
        <c:manualLayout>
          <c:xMode val="edge"/>
          <c:yMode val="edge"/>
          <c:x val="0.21410029388632998"/>
          <c:y val="5.72306275419622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rgbClr val="910048"/>
            </a:solidFill>
          </c:spPr>
          <c:dPt>
            <c:idx val="0"/>
            <c:bubble3D val="0"/>
            <c:spPr>
              <a:solidFill>
                <a:srgbClr val="002D72"/>
              </a:solidFill>
              <a:ln w="19050">
                <a:solidFill>
                  <a:schemeClr val="lt1"/>
                </a:solidFill>
              </a:ln>
              <a:effectLst/>
            </c:spPr>
            <c:extLst>
              <c:ext xmlns:c16="http://schemas.microsoft.com/office/drawing/2014/chart" uri="{C3380CC4-5D6E-409C-BE32-E72D297353CC}">
                <c16:uniqueId val="{00000001-BCD2-4682-9A5A-AB7C1214CFD9}"/>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BCD2-4682-9A5A-AB7C1214CFD9}"/>
              </c:ext>
            </c:extLst>
          </c:dPt>
          <c:dLbls>
            <c:dLbl>
              <c:idx val="0"/>
              <c:layout>
                <c:manualLayout>
                  <c:x val="0.13002556318519562"/>
                  <c:y val="5.0918428291668802E-2"/>
                </c:manualLayout>
              </c:layout>
              <c:tx>
                <c:rich>
                  <a:bodyPr/>
                  <a:lstStyle/>
                  <a:p>
                    <a:fld id="{04DC809E-DAA3-4802-AB62-97483C88E68C}" type="CATEGORYNAME">
                      <a:rPr lang="en-US"/>
                      <a:pPr/>
                      <a:t>[CATEGORY NAME]</a:t>
                    </a:fld>
                    <a:r>
                      <a:rPr lang="en-US" baseline="0"/>
                      <a:t> </a:t>
                    </a:r>
                    <a:fld id="{9D501FAC-D3A6-4CC4-A29F-443BE22F066D}"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CD2-4682-9A5A-AB7C1214CFD9}"/>
                </c:ext>
              </c:extLst>
            </c:dLbl>
            <c:dLbl>
              <c:idx val="1"/>
              <c:layout>
                <c:manualLayout>
                  <c:x val="-0.15639499619500763"/>
                  <c:y val="-6.1101987051739776E-2"/>
                </c:manualLayout>
              </c:layout>
              <c:tx>
                <c:rich>
                  <a:bodyPr/>
                  <a:lstStyle/>
                  <a:p>
                    <a:fld id="{0E1D362F-4141-4380-A7F1-76370754874E}" type="CATEGORYNAME">
                      <a:rPr lang="en-US"/>
                      <a:pPr/>
                      <a:t>[CATEGORY NAME]</a:t>
                    </a:fld>
                    <a:r>
                      <a:rPr lang="en-US" baseline="0"/>
                      <a:t> </a:t>
                    </a:r>
                    <a:fld id="{35E9094F-B377-4756-BECF-B2FD1B630DBA}"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CD2-4682-9A5A-AB7C1214CFD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Subtotals'!$A$39:$A$40</c:f>
              <c:strCache>
                <c:ptCount val="2"/>
                <c:pt idx="0">
                  <c:v>English Learner </c:v>
                </c:pt>
                <c:pt idx="1">
                  <c:v>Non–English Learner </c:v>
                </c:pt>
              </c:strCache>
            </c:strRef>
          </c:cat>
          <c:val>
            <c:numRef>
              <c:f>'5-21 Child Count Subtotals'!$B$39:$B$40</c:f>
              <c:numCache>
                <c:formatCode>#,##0</c:formatCode>
                <c:ptCount val="2"/>
                <c:pt idx="0">
                  <c:v>11996</c:v>
                </c:pt>
                <c:pt idx="1">
                  <c:v>125573</c:v>
                </c:pt>
              </c:numCache>
            </c:numRef>
          </c:val>
          <c:extLst>
            <c:ext xmlns:c16="http://schemas.microsoft.com/office/drawing/2014/chart" uri="{C3380CC4-5D6E-409C-BE32-E72D297353CC}">
              <c16:uniqueId val="{00000000-BCD2-4682-9A5A-AB7C1214CFD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a:t>
            </a:r>
            <a:r>
              <a:rPr lang="en-US">
                <a:solidFill>
                  <a:srgbClr val="002D72"/>
                </a:solidFill>
                <a:latin typeface="Raleway" pitchFamily="2" charset="0"/>
              </a:rPr>
              <a:t>Children with </a:t>
            </a:r>
            <a:r>
              <a:rPr lang="en-US">
                <a:solidFill>
                  <a:srgbClr val="002D72"/>
                </a:solidFill>
                <a:latin typeface="Arial" panose="020B0604020202020204" pitchFamily="34" charset="0"/>
                <a:cs typeface="Arial" panose="020B0604020202020204" pitchFamily="34" charset="0"/>
              </a:rPr>
              <a:t>Disabilities</a:t>
            </a:r>
            <a:r>
              <a:rPr lang="en-US">
                <a:solidFill>
                  <a:srgbClr val="002D72"/>
                </a:solidFill>
                <a:latin typeface="Raleway" pitchFamily="2" charset="0"/>
              </a:rPr>
              <a:t> by Gender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2D7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948-4214-8109-61628C5C283B}"/>
              </c:ext>
            </c:extLst>
          </c:dPt>
          <c:dPt>
            <c:idx val="1"/>
            <c:bubble3D val="0"/>
            <c:spPr>
              <a:solidFill>
                <a:srgbClr val="910048"/>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8948-4214-8109-61628C5C283B}"/>
              </c:ext>
            </c:extLst>
          </c:dPt>
          <c:dLbls>
            <c:dLbl>
              <c:idx val="0"/>
              <c:layout>
                <c:manualLayout>
                  <c:x val="6.8828038830912555E-2"/>
                  <c:y val="6.06533150747460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48-4214-8109-61628C5C283B}"/>
                </c:ext>
              </c:extLst>
            </c:dLbl>
            <c:dLbl>
              <c:idx val="1"/>
              <c:layout>
                <c:manualLayout>
                  <c:x val="-9.9681152994561859E-2"/>
                  <c:y val="-7.41298642017573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948-4214-8109-61628C5C28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Subtotals'!$A$78:$A$79</c:f>
              <c:strCache>
                <c:ptCount val="2"/>
                <c:pt idx="0">
                  <c:v>Female</c:v>
                </c:pt>
                <c:pt idx="1">
                  <c:v>Male</c:v>
                </c:pt>
              </c:strCache>
            </c:strRef>
          </c:cat>
          <c:val>
            <c:numRef>
              <c:f>'5-21 Child Count Subtotals'!$B$78:$B$79</c:f>
              <c:numCache>
                <c:formatCode>#,##0</c:formatCode>
                <c:ptCount val="2"/>
                <c:pt idx="0">
                  <c:v>46728</c:v>
                </c:pt>
                <c:pt idx="1">
                  <c:v>90841</c:v>
                </c:pt>
              </c:numCache>
            </c:numRef>
          </c:val>
          <c:extLst>
            <c:ext xmlns:c16="http://schemas.microsoft.com/office/drawing/2014/chart" uri="{C3380CC4-5D6E-409C-BE32-E72D297353CC}">
              <c16:uniqueId val="{00000000-8948-4214-8109-61628C5C283B}"/>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02D72"/>
                </a:solidFill>
                <a:latin typeface="Arial" panose="020B0604020202020204" pitchFamily="34" charset="0"/>
                <a:cs typeface="Arial" panose="020B0604020202020204" pitchFamily="34" charset="0"/>
              </a:rPr>
              <a:t>Children with Disabilities by Least</a:t>
            </a:r>
            <a:r>
              <a:rPr lang="en-US" b="1" baseline="0">
                <a:solidFill>
                  <a:srgbClr val="002D72"/>
                </a:solidFill>
                <a:latin typeface="Arial" panose="020B0604020202020204" pitchFamily="34" charset="0"/>
                <a:cs typeface="Arial" panose="020B0604020202020204" pitchFamily="34" charset="0"/>
              </a:rPr>
              <a:t> Restrictive Environment</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889906993525077E-2"/>
          <c:y val="0.18158332561371004"/>
          <c:w val="0.8442201860129499"/>
          <c:h val="0.735829550717925"/>
        </c:manualLayout>
      </c:layout>
      <c:ofPieChart>
        <c:ofPieType val="bar"/>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1-D43B-448E-A71D-C614EE02297D}"/>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D43B-448E-A71D-C614EE0229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D43B-448E-A71D-C614EE02297D}"/>
              </c:ext>
            </c:extLst>
          </c:dPt>
          <c:dPt>
            <c:idx val="3"/>
            <c:bubble3D val="0"/>
            <c:spPr>
              <a:solidFill>
                <a:srgbClr val="CF4A6E"/>
              </a:solidFill>
              <a:ln w="19050">
                <a:solidFill>
                  <a:schemeClr val="lt1"/>
                </a:solidFill>
              </a:ln>
              <a:effectLst/>
            </c:spPr>
            <c:extLst>
              <c:ext xmlns:c16="http://schemas.microsoft.com/office/drawing/2014/chart" uri="{C3380CC4-5D6E-409C-BE32-E72D297353CC}">
                <c16:uniqueId val="{00000004-D43B-448E-A71D-C614EE02297D}"/>
              </c:ext>
            </c:extLst>
          </c:dPt>
          <c:dPt>
            <c:idx val="4"/>
            <c:bubble3D val="0"/>
            <c:spPr>
              <a:solidFill>
                <a:srgbClr val="FCAF17"/>
              </a:solidFill>
              <a:ln w="19050">
                <a:solidFill>
                  <a:schemeClr val="lt1"/>
                </a:solidFill>
              </a:ln>
              <a:effectLst/>
            </c:spPr>
            <c:extLst>
              <c:ext xmlns:c16="http://schemas.microsoft.com/office/drawing/2014/chart" uri="{C3380CC4-5D6E-409C-BE32-E72D297353CC}">
                <c16:uniqueId val="{00000005-D43B-448E-A71D-C614EE02297D}"/>
              </c:ext>
            </c:extLst>
          </c:dPt>
          <c:dPt>
            <c:idx val="5"/>
            <c:bubble3D val="0"/>
            <c:spPr>
              <a:solidFill>
                <a:srgbClr val="41598F"/>
              </a:solidFill>
              <a:ln w="19050">
                <a:solidFill>
                  <a:schemeClr val="lt1"/>
                </a:solidFill>
              </a:ln>
              <a:effectLst/>
            </c:spPr>
            <c:extLst>
              <c:ext xmlns:c16="http://schemas.microsoft.com/office/drawing/2014/chart" uri="{C3380CC4-5D6E-409C-BE32-E72D297353CC}">
                <c16:uniqueId val="{00000006-D43B-448E-A71D-C614EE0229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D43B-448E-A71D-C614EE02297D}"/>
              </c:ext>
            </c:extLst>
          </c:dPt>
          <c:dPt>
            <c:idx val="7"/>
            <c:bubble3D val="0"/>
            <c:spPr>
              <a:solidFill>
                <a:srgbClr val="8090B4"/>
              </a:solidFill>
              <a:ln w="19050">
                <a:solidFill>
                  <a:schemeClr val="lt1"/>
                </a:solidFill>
              </a:ln>
              <a:effectLst/>
            </c:spPr>
            <c:extLst>
              <c:ext xmlns:c16="http://schemas.microsoft.com/office/drawing/2014/chart" uri="{C3380CC4-5D6E-409C-BE32-E72D297353CC}">
                <c16:uniqueId val="{00000008-D43B-448E-A71D-C614EE02297D}"/>
              </c:ext>
            </c:extLst>
          </c:dPt>
          <c:dPt>
            <c:idx val="8"/>
            <c:bubble3D val="0"/>
            <c:spPr>
              <a:solidFill>
                <a:srgbClr val="CB6015"/>
              </a:solidFill>
              <a:ln w="19050">
                <a:solidFill>
                  <a:schemeClr val="lt1"/>
                </a:solidFill>
              </a:ln>
              <a:effectLst/>
            </c:spPr>
            <c:extLst>
              <c:ext xmlns:c16="http://schemas.microsoft.com/office/drawing/2014/chart" uri="{C3380CC4-5D6E-409C-BE32-E72D297353CC}">
                <c16:uniqueId val="{00000009-D43B-448E-A71D-C614EE02297D}"/>
              </c:ext>
            </c:extLst>
          </c:dPt>
          <c:dLbls>
            <c:dLbl>
              <c:idx val="0"/>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D43B-448E-A71D-C614EE02297D}"/>
                </c:ext>
              </c:extLst>
            </c:dLbl>
            <c:dLbl>
              <c:idx val="1"/>
              <c:layout>
                <c:manualLayout>
                  <c:x val="-0.24706860225892541"/>
                  <c:y val="4.87230507951211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3B-448E-A71D-C614EE02297D}"/>
                </c:ext>
              </c:extLst>
            </c:dLbl>
            <c:dLbl>
              <c:idx val="2"/>
              <c:layout>
                <c:manualLayout>
                  <c:x val="-2.0860553223798567E-2"/>
                  <c:y val="-0.1213172219820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3B-448E-A71D-C614EE02297D}"/>
                </c:ext>
              </c:extLst>
            </c:dLbl>
            <c:dLbl>
              <c:idx val="3"/>
              <c:layout>
                <c:manualLayout>
                  <c:x val="0"/>
                  <c:y val="-0.305593745889162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3B-448E-A71D-C614EE02297D}"/>
                </c:ext>
              </c:extLst>
            </c:dLbl>
            <c:dLbl>
              <c:idx val="4"/>
              <c:layout>
                <c:manualLayout>
                  <c:x val="0"/>
                  <c:y val="-0.155695538057742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3B-448E-A71D-C614EE02297D}"/>
                </c:ext>
              </c:extLst>
            </c:dLbl>
            <c:dLbl>
              <c:idx val="5"/>
              <c:layout>
                <c:manualLayout>
                  <c:x val="1.9451812555260701E-2"/>
                  <c:y val="9.378662386123601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3B-448E-A71D-C614EE02297D}"/>
                </c:ext>
              </c:extLst>
            </c:dLbl>
            <c:dLbl>
              <c:idx val="6"/>
              <c:layout>
                <c:manualLayout>
                  <c:x val="2.0986325446246092E-2"/>
                  <c:y val="7.915325049220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3B-448E-A71D-C614EE02297D}"/>
                </c:ext>
              </c:extLst>
            </c:dLbl>
            <c:dLbl>
              <c:idx val="7"/>
              <c:layout>
                <c:manualLayout>
                  <c:x val="-0.12249126256909387"/>
                  <c:y val="0.12886410375173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43B-448E-A71D-C614EE02297D}"/>
                </c:ext>
              </c:extLst>
            </c:dLbl>
            <c:dLbl>
              <c:idx val="8"/>
              <c:layout>
                <c:manualLayout>
                  <c:x val="1.2188190132621088E-2"/>
                  <c:y val="1.4640532701908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43B-448E-A71D-C614EE02297D}"/>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Subtotals'!$A$45:$A$52</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Child Count Subtotals'!$B$45:$B$52</c:f>
              <c:numCache>
                <c:formatCode>#,##0</c:formatCode>
                <c:ptCount val="8"/>
                <c:pt idx="0">
                  <c:v>93589</c:v>
                </c:pt>
                <c:pt idx="1">
                  <c:v>21157</c:v>
                </c:pt>
                <c:pt idx="2">
                  <c:v>18831</c:v>
                </c:pt>
                <c:pt idx="3">
                  <c:v>3037</c:v>
                </c:pt>
                <c:pt idx="4">
                  <c:v>112</c:v>
                </c:pt>
                <c:pt idx="5">
                  <c:v>315</c:v>
                </c:pt>
                <c:pt idx="6">
                  <c:v>251</c:v>
                </c:pt>
                <c:pt idx="7">
                  <c:v>277</c:v>
                </c:pt>
              </c:numCache>
            </c:numRef>
          </c:val>
          <c:extLst>
            <c:ext xmlns:c16="http://schemas.microsoft.com/office/drawing/2014/chart" uri="{C3380CC4-5D6E-409C-BE32-E72D297353CC}">
              <c16:uniqueId val="{00000000-D43B-448E-A71D-C614EE02297D}"/>
            </c:ext>
          </c:extLst>
        </c:ser>
        <c:dLbls>
          <c:dLblPos val="bestFit"/>
          <c:showLegendKey val="0"/>
          <c:showVal val="0"/>
          <c:showCatName val="1"/>
          <c:showSerName val="0"/>
          <c:showPercent val="1"/>
          <c:showBubbleSize val="0"/>
          <c:showLeaderLines val="1"/>
        </c:dLbls>
        <c:gapWidth val="15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02D72"/>
                </a:solidFill>
                <a:latin typeface="Arial" panose="020B0604020202020204" pitchFamily="34" charset="0"/>
                <a:cs typeface="Arial" panose="020B0604020202020204" pitchFamily="34" charset="0"/>
              </a:rPr>
              <a:t>Children with Disabilities by Age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Child Count Subtotals'!$C$56</c:f>
              <c:strCache>
                <c:ptCount val="1"/>
                <c:pt idx="0">
                  <c:v>Percentage</c:v>
                </c:pt>
              </c:strCache>
            </c:strRef>
          </c:tx>
          <c:spPr>
            <a:solidFill>
              <a:srgbClr val="002D72"/>
            </a:solidFill>
            <a:ln>
              <a:noFill/>
            </a:ln>
            <a:effectLst/>
          </c:spPr>
          <c:invertIfNegative val="0"/>
          <c:dLbls>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Subtotals'!$A$57:$A$73</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Child Count Subtotals'!$C$57:$C$73</c:f>
              <c:numCache>
                <c:formatCode>[&lt;0.01]_(.00%_);_(0%_)</c:formatCode>
                <c:ptCount val="17"/>
                <c:pt idx="0">
                  <c:v>4.8412069579629131E-2</c:v>
                </c:pt>
                <c:pt idx="1">
                  <c:v>6.5697940669772983E-2</c:v>
                </c:pt>
                <c:pt idx="2">
                  <c:v>7.2727140562190609E-2</c:v>
                </c:pt>
                <c:pt idx="3">
                  <c:v>7.7713729110482743E-2</c:v>
                </c:pt>
                <c:pt idx="4">
                  <c:v>8.4423089504176083E-2</c:v>
                </c:pt>
                <c:pt idx="5">
                  <c:v>8.4503049378857151E-2</c:v>
                </c:pt>
                <c:pt idx="6">
                  <c:v>8.692365285783861E-2</c:v>
                </c:pt>
                <c:pt idx="7">
                  <c:v>8.4721121764350982E-2</c:v>
                </c:pt>
                <c:pt idx="8">
                  <c:v>7.9363810160719347E-2</c:v>
                </c:pt>
                <c:pt idx="9">
                  <c:v>7.6005495424114444E-2</c:v>
                </c:pt>
                <c:pt idx="10">
                  <c:v>7.1353284533579517E-2</c:v>
                </c:pt>
                <c:pt idx="11">
                  <c:v>6.7449788833240043E-2</c:v>
                </c:pt>
                <c:pt idx="12">
                  <c:v>6.0864002791326532E-2</c:v>
                </c:pt>
                <c:pt idx="13">
                  <c:v>2.6168686259258989E-2</c:v>
                </c:pt>
                <c:pt idx="14">
                  <c:v>7.7779150826130889E-3</c:v>
                </c:pt>
                <c:pt idx="15">
                  <c:v>3.808997666625475E-3</c:v>
                </c:pt>
                <c:pt idx="16">
                  <c:v>2.0862258212242584E-3</c:v>
                </c:pt>
              </c:numCache>
            </c:numRef>
          </c:val>
          <c:extLst>
            <c:ext xmlns:c16="http://schemas.microsoft.com/office/drawing/2014/chart" uri="{C3380CC4-5D6E-409C-BE32-E72D297353CC}">
              <c16:uniqueId val="{00000000-3B42-4616-94FF-921B0C212271}"/>
            </c:ext>
          </c:extLst>
        </c:ser>
        <c:dLbls>
          <c:showLegendKey val="0"/>
          <c:showVal val="1"/>
          <c:showCatName val="0"/>
          <c:showSerName val="0"/>
          <c:showPercent val="0"/>
          <c:showBubbleSize val="0"/>
        </c:dLbls>
        <c:gapWidth val="150"/>
        <c:overlap val="-25"/>
        <c:axId val="1491270576"/>
        <c:axId val="1491280560"/>
      </c:barChart>
      <c:catAx>
        <c:axId val="14912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91280560"/>
        <c:crosses val="autoZero"/>
        <c:auto val="1"/>
        <c:lblAlgn val="ctr"/>
        <c:lblOffset val="100"/>
        <c:noMultiLvlLbl val="0"/>
      </c:catAx>
      <c:valAx>
        <c:axId val="1491280560"/>
        <c:scaling>
          <c:orientation val="minMax"/>
        </c:scaling>
        <c:delete val="1"/>
        <c:axPos val="l"/>
        <c:numFmt formatCode="[&lt;0.01]_(.00%_);_(0%_)" sourceLinked="1"/>
        <c:majorTickMark val="none"/>
        <c:minorTickMark val="none"/>
        <c:tickLblPos val="nextTo"/>
        <c:crossAx val="1491270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060"/>
                </a:solidFill>
                <a:latin typeface="Arial" panose="020B0604020202020204" pitchFamily="34" charset="0"/>
                <a:cs typeface="Arial" panose="020B0604020202020204" pitchFamily="34" charset="0"/>
              </a:rPr>
              <a:t>Student Percentage by Race/Ethnicity and Disability Category Ages 5-21</a:t>
            </a:r>
          </a:p>
        </c:rich>
      </c:tx>
      <c:overlay val="0"/>
      <c:spPr>
        <a:noFill/>
        <a:ln>
          <a:solidFill>
            <a:srgbClr val="002D72"/>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'5-21 Data by Disability'!$A$80</c:f>
              <c:strCache>
                <c:ptCount val="1"/>
                <c:pt idx="0">
                  <c:v>Autism</c:v>
                </c:pt>
              </c:strCache>
            </c:strRef>
          </c:tx>
          <c:spPr>
            <a:solidFill>
              <a:srgbClr val="002D72"/>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Disability'!$B$80:$H$80</c:f>
              <c:numCache>
                <c:formatCode>[&lt;0.01]_(.00%_);_(0%_)</c:formatCode>
                <c:ptCount val="7"/>
                <c:pt idx="0">
                  <c:v>6.3889960149119421E-2</c:v>
                </c:pt>
                <c:pt idx="1">
                  <c:v>0.2737752161383285</c:v>
                </c:pt>
                <c:pt idx="2">
                  <c:v>0.10088818036893646</c:v>
                </c:pt>
                <c:pt idx="3">
                  <c:v>8.7844948090907662E-2</c:v>
                </c:pt>
                <c:pt idx="4">
                  <c:v>0.129973474801061</c:v>
                </c:pt>
                <c:pt idx="5">
                  <c:v>0.13788312054452453</c:v>
                </c:pt>
                <c:pt idx="6">
                  <c:v>0.12767103609265576</c:v>
                </c:pt>
              </c:numCache>
            </c:numRef>
          </c:val>
          <c:extLst>
            <c:ext xmlns:c16="http://schemas.microsoft.com/office/drawing/2014/chart" uri="{C3380CC4-5D6E-409C-BE32-E72D297353CC}">
              <c16:uniqueId val="{00000000-FC02-41FD-ACBD-207259BECD32}"/>
            </c:ext>
          </c:extLst>
        </c:ser>
        <c:ser>
          <c:idx val="1"/>
          <c:order val="1"/>
          <c:tx>
            <c:strRef>
              <c:f>'5-21 Data by Disability'!$A$81</c:f>
              <c:strCache>
                <c:ptCount val="1"/>
                <c:pt idx="0">
                  <c:v>Deaf-Blindness</c:v>
                </c:pt>
              </c:strCache>
            </c:strRef>
          </c:tx>
          <c:spPr>
            <a:solidFill>
              <a:schemeClr val="accent2"/>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Disability'!$B$81:$H$81</c:f>
              <c:numCache>
                <c:formatCode>[&lt;0.01]_(.00%_);_(0%_)</c:formatCode>
                <c:ptCount val="7"/>
                <c:pt idx="0">
                  <c:v>0</c:v>
                </c:pt>
                <c:pt idx="1">
                  <c:v>0</c:v>
                </c:pt>
                <c:pt idx="2">
                  <c:v>0</c:v>
                </c:pt>
                <c:pt idx="3">
                  <c:v>1.0366112236724308E-3</c:v>
                </c:pt>
                <c:pt idx="4">
                  <c:v>0</c:v>
                </c:pt>
                <c:pt idx="5">
                  <c:v>1.1478513029119174E-3</c:v>
                </c:pt>
                <c:pt idx="6">
                  <c:v>0</c:v>
                </c:pt>
              </c:numCache>
            </c:numRef>
          </c:val>
          <c:extLst>
            <c:ext xmlns:c16="http://schemas.microsoft.com/office/drawing/2014/chart" uri="{C3380CC4-5D6E-409C-BE32-E72D297353CC}">
              <c16:uniqueId val="{00000001-FC02-41FD-ACBD-207259BECD32}"/>
            </c:ext>
          </c:extLst>
        </c:ser>
        <c:ser>
          <c:idx val="2"/>
          <c:order val="2"/>
          <c:tx>
            <c:strRef>
              <c:f>'5-21 Data by Disability'!$A$82</c:f>
              <c:strCache>
                <c:ptCount val="1"/>
                <c:pt idx="0">
                  <c:v>Developmental Delay</c:v>
                </c:pt>
              </c:strCache>
            </c:strRef>
          </c:tx>
          <c:spPr>
            <a:solidFill>
              <a:schemeClr val="accent3"/>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Disability'!$B$82:$H$82</c:f>
              <c:numCache>
                <c:formatCode>[&lt;0.01]_(.00%_);_(0%_)</c:formatCode>
                <c:ptCount val="7"/>
                <c:pt idx="0">
                  <c:v>8.3815400437074181E-2</c:v>
                </c:pt>
                <c:pt idx="1">
                  <c:v>8.5878962536023049E-2</c:v>
                </c:pt>
                <c:pt idx="2">
                  <c:v>6.9004782509678883E-2</c:v>
                </c:pt>
                <c:pt idx="3">
                  <c:v>7.7997141466019576E-2</c:v>
                </c:pt>
                <c:pt idx="4">
                  <c:v>7.161803713527852E-2</c:v>
                </c:pt>
                <c:pt idx="5">
                  <c:v>6.1138185186676873E-2</c:v>
                </c:pt>
                <c:pt idx="6">
                  <c:v>0.10558448554498115</c:v>
                </c:pt>
              </c:numCache>
            </c:numRef>
          </c:val>
          <c:extLst>
            <c:ext xmlns:c16="http://schemas.microsoft.com/office/drawing/2014/chart" uri="{C3380CC4-5D6E-409C-BE32-E72D297353CC}">
              <c16:uniqueId val="{00000002-FC02-41FD-ACBD-207259BECD32}"/>
            </c:ext>
          </c:extLst>
        </c:ser>
        <c:ser>
          <c:idx val="3"/>
          <c:order val="3"/>
          <c:tx>
            <c:strRef>
              <c:f>'5-21 Data by Disability'!$A$83</c:f>
              <c:strCache>
                <c:ptCount val="1"/>
                <c:pt idx="0">
                  <c:v>Emotional Disturbance</c:v>
                </c:pt>
              </c:strCache>
            </c:strRef>
          </c:tx>
          <c:spPr>
            <a:solidFill>
              <a:schemeClr val="accent4"/>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Disability'!$B$83:$H$83</c:f>
              <c:numCache>
                <c:formatCode>[&lt;0.01]_(.00%_);_(0%_)</c:formatCode>
                <c:ptCount val="7"/>
                <c:pt idx="0">
                  <c:v>4.6535544414449161E-2</c:v>
                </c:pt>
                <c:pt idx="1">
                  <c:v>2.0172910662824207E-2</c:v>
                </c:pt>
                <c:pt idx="2">
                  <c:v>9.656114780232293E-2</c:v>
                </c:pt>
                <c:pt idx="3">
                  <c:v>3.99723570340354E-2</c:v>
                </c:pt>
                <c:pt idx="4">
                  <c:v>3.1830238726790451E-2</c:v>
                </c:pt>
                <c:pt idx="5">
                  <c:v>7.1428571428571425E-2</c:v>
                </c:pt>
                <c:pt idx="6">
                  <c:v>7.9906625965164305E-2</c:v>
                </c:pt>
              </c:numCache>
            </c:numRef>
          </c:val>
          <c:extLst>
            <c:ext xmlns:c16="http://schemas.microsoft.com/office/drawing/2014/chart" uri="{C3380CC4-5D6E-409C-BE32-E72D297353CC}">
              <c16:uniqueId val="{00000003-FC02-41FD-ACBD-207259BECD32}"/>
            </c:ext>
          </c:extLst>
        </c:ser>
        <c:ser>
          <c:idx val="4"/>
          <c:order val="4"/>
          <c:tx>
            <c:strRef>
              <c:f>'5-21 Data by Disability'!$A$84</c:f>
              <c:strCache>
                <c:ptCount val="1"/>
                <c:pt idx="0">
                  <c:v>Hearing Impairment</c:v>
                </c:pt>
              </c:strCache>
            </c:strRef>
          </c:tx>
          <c:spPr>
            <a:solidFill>
              <a:srgbClr val="910048"/>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Disability'!$B$84:$H$84</c:f>
              <c:numCache>
                <c:formatCode>[&lt;0.01]_(.00%_);_(0%_)</c:formatCode>
                <c:ptCount val="7"/>
                <c:pt idx="0">
                  <c:v>9.8984445301452621E-3</c:v>
                </c:pt>
                <c:pt idx="1">
                  <c:v>2.0172910662824207E-2</c:v>
                </c:pt>
                <c:pt idx="2">
                  <c:v>5.6934639034388525E-3</c:v>
                </c:pt>
                <c:pt idx="3">
                  <c:v>1.1010067693854151E-2</c:v>
                </c:pt>
                <c:pt idx="4">
                  <c:v>0</c:v>
                </c:pt>
                <c:pt idx="5">
                  <c:v>7.692617503725482E-3</c:v>
                </c:pt>
                <c:pt idx="6">
                  <c:v>7.1826180642844319E-3</c:v>
                </c:pt>
              </c:numCache>
            </c:numRef>
          </c:val>
          <c:extLst>
            <c:ext xmlns:c16="http://schemas.microsoft.com/office/drawing/2014/chart" uri="{C3380CC4-5D6E-409C-BE32-E72D297353CC}">
              <c16:uniqueId val="{00000004-FC02-41FD-ACBD-207259BECD32}"/>
            </c:ext>
          </c:extLst>
        </c:ser>
        <c:ser>
          <c:idx val="5"/>
          <c:order val="5"/>
          <c:tx>
            <c:strRef>
              <c:f>'5-21 Data by Disability'!$A$85</c:f>
              <c:strCache>
                <c:ptCount val="1"/>
                <c:pt idx="0">
                  <c:v>Intellectual Disability</c:v>
                </c:pt>
              </c:strCache>
            </c:strRef>
          </c:tx>
          <c:spPr>
            <a:solidFill>
              <a:srgbClr val="CB6015"/>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Disability'!$B$85:$H$85</c:f>
              <c:numCache>
                <c:formatCode>[&lt;0.01]_(.00%_);_(0%_)</c:formatCode>
                <c:ptCount val="7"/>
                <c:pt idx="0">
                  <c:v>6.6460984702403914E-2</c:v>
                </c:pt>
                <c:pt idx="1">
                  <c:v>7.1469740634005768E-2</c:v>
                </c:pt>
                <c:pt idx="2">
                  <c:v>8.0619448872694149E-2</c:v>
                </c:pt>
                <c:pt idx="3">
                  <c:v>6.1741192731156448E-2</c:v>
                </c:pt>
                <c:pt idx="4">
                  <c:v>5.8355437665782495E-2</c:v>
                </c:pt>
                <c:pt idx="5">
                  <c:v>4.307463047243143E-2</c:v>
                </c:pt>
                <c:pt idx="6">
                  <c:v>4.094092296642126E-2</c:v>
                </c:pt>
              </c:numCache>
            </c:numRef>
          </c:val>
          <c:extLst>
            <c:ext xmlns:c16="http://schemas.microsoft.com/office/drawing/2014/chart" uri="{C3380CC4-5D6E-409C-BE32-E72D297353CC}">
              <c16:uniqueId val="{00000005-FC02-41FD-ACBD-207259BECD32}"/>
            </c:ext>
          </c:extLst>
        </c:ser>
        <c:ser>
          <c:idx val="6"/>
          <c:order val="6"/>
          <c:tx>
            <c:strRef>
              <c:f>'5-21 Data by Disability'!$A$86</c:f>
              <c:strCache>
                <c:ptCount val="1"/>
                <c:pt idx="0">
                  <c:v>Multiple Disabilities</c:v>
                </c:pt>
              </c:strCache>
            </c:strRef>
          </c:tx>
          <c:spPr>
            <a:solidFill>
              <a:schemeClr val="accent1">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Disability'!$B$86:$H$86</c:f>
              <c:numCache>
                <c:formatCode>[&lt;0.01]_(.00%_);_(0%_)</c:formatCode>
                <c:ptCount val="7"/>
                <c:pt idx="0">
                  <c:v>2.0182542743283197E-2</c:v>
                </c:pt>
                <c:pt idx="1">
                  <c:v>3.0547550432276659E-2</c:v>
                </c:pt>
                <c:pt idx="2">
                  <c:v>1.0817581416533819E-2</c:v>
                </c:pt>
                <c:pt idx="3">
                  <c:v>1.5360693587146021E-2</c:v>
                </c:pt>
                <c:pt idx="4">
                  <c:v>0</c:v>
                </c:pt>
                <c:pt idx="5">
                  <c:v>1.5485923718232712E-2</c:v>
                </c:pt>
                <c:pt idx="6">
                  <c:v>1.2928712515711977E-2</c:v>
                </c:pt>
              </c:numCache>
            </c:numRef>
          </c:val>
          <c:extLst>
            <c:ext xmlns:c16="http://schemas.microsoft.com/office/drawing/2014/chart" uri="{C3380CC4-5D6E-409C-BE32-E72D297353CC}">
              <c16:uniqueId val="{00000006-FC02-41FD-ACBD-207259BECD32}"/>
            </c:ext>
          </c:extLst>
        </c:ser>
        <c:ser>
          <c:idx val="7"/>
          <c:order val="7"/>
          <c:tx>
            <c:strRef>
              <c:f>'5-21 Data by Disability'!$A$87</c:f>
              <c:strCache>
                <c:ptCount val="1"/>
                <c:pt idx="0">
                  <c:v>Orthopedic Impairment</c:v>
                </c:pt>
              </c:strCache>
            </c:strRef>
          </c:tx>
          <c:spPr>
            <a:solidFill>
              <a:schemeClr val="accent2">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Disability'!$B$87:$H$87</c:f>
              <c:numCache>
                <c:formatCode>[&lt;0.01]_(.00%_);_(0%_)</c:formatCode>
                <c:ptCount val="7"/>
                <c:pt idx="0">
                  <c:v>2.9566782362771566E-3</c:v>
                </c:pt>
                <c:pt idx="1">
                  <c:v>1.2103746397694525E-2</c:v>
                </c:pt>
                <c:pt idx="2">
                  <c:v>2.618993395581872E-3</c:v>
                </c:pt>
                <c:pt idx="3">
                  <c:v>3.3140146696194381E-3</c:v>
                </c:pt>
                <c:pt idx="4">
                  <c:v>0</c:v>
                </c:pt>
                <c:pt idx="5">
                  <c:v>4.7927826332111647E-3</c:v>
                </c:pt>
                <c:pt idx="6">
                  <c:v>4.6687017417848808E-3</c:v>
                </c:pt>
              </c:numCache>
            </c:numRef>
          </c:val>
          <c:extLst>
            <c:ext xmlns:c16="http://schemas.microsoft.com/office/drawing/2014/chart" uri="{C3380CC4-5D6E-409C-BE32-E72D297353CC}">
              <c16:uniqueId val="{00000007-FC02-41FD-ACBD-207259BECD32}"/>
            </c:ext>
          </c:extLst>
        </c:ser>
        <c:ser>
          <c:idx val="8"/>
          <c:order val="8"/>
          <c:tx>
            <c:strRef>
              <c:f>'5-21 Data by Disability'!$A$88</c:f>
              <c:strCache>
                <c:ptCount val="1"/>
                <c:pt idx="0">
                  <c:v>Other Health Impairment</c:v>
                </c:pt>
              </c:strCache>
            </c:strRef>
          </c:tx>
          <c:spPr>
            <a:solidFill>
              <a:schemeClr val="accent3">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Disability'!$B$88:$H$88</c:f>
              <c:numCache>
                <c:formatCode>[&lt;0.01]_(.00%_);_(0%_)</c:formatCode>
                <c:ptCount val="7"/>
                <c:pt idx="0">
                  <c:v>5.8619359814886231E-2</c:v>
                </c:pt>
                <c:pt idx="1">
                  <c:v>7.0893371757925067E-2</c:v>
                </c:pt>
                <c:pt idx="2">
                  <c:v>0.11853791846959691</c:v>
                </c:pt>
                <c:pt idx="3">
                  <c:v>7.9583470762851619E-2</c:v>
                </c:pt>
                <c:pt idx="4">
                  <c:v>0.10610079575596817</c:v>
                </c:pt>
                <c:pt idx="5">
                  <c:v>0.14019896089250472</c:v>
                </c:pt>
                <c:pt idx="6">
                  <c:v>0.12497755431854911</c:v>
                </c:pt>
              </c:numCache>
            </c:numRef>
          </c:val>
          <c:extLst>
            <c:ext xmlns:c16="http://schemas.microsoft.com/office/drawing/2014/chart" uri="{C3380CC4-5D6E-409C-BE32-E72D297353CC}">
              <c16:uniqueId val="{00000008-FC02-41FD-ACBD-207259BECD32}"/>
            </c:ext>
          </c:extLst>
        </c:ser>
        <c:ser>
          <c:idx val="9"/>
          <c:order val="9"/>
          <c:tx>
            <c:strRef>
              <c:f>'5-21 Data by Disability'!$A$89</c:f>
              <c:strCache>
                <c:ptCount val="1"/>
                <c:pt idx="0">
                  <c:v>Specific Learning Disability</c:v>
                </c:pt>
              </c:strCache>
            </c:strRef>
          </c:tx>
          <c:spPr>
            <a:solidFill>
              <a:srgbClr val="CF4A6E"/>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Disability'!$B$89:$H$89</c:f>
              <c:numCache>
                <c:formatCode>[&lt;0.01]_(.00%_);_(0%_)</c:formatCode>
                <c:ptCount val="7"/>
                <c:pt idx="0">
                  <c:v>0.51201953978660497</c:v>
                </c:pt>
                <c:pt idx="1">
                  <c:v>0.20461095100864554</c:v>
                </c:pt>
                <c:pt idx="2">
                  <c:v>0.41311774083352309</c:v>
                </c:pt>
                <c:pt idx="3">
                  <c:v>0.46828126717868979</c:v>
                </c:pt>
                <c:pt idx="4">
                  <c:v>0.40053050397877982</c:v>
                </c:pt>
                <c:pt idx="5">
                  <c:v>0.34387208506182287</c:v>
                </c:pt>
                <c:pt idx="6">
                  <c:v>0.32662955647333453</c:v>
                </c:pt>
              </c:numCache>
            </c:numRef>
          </c:val>
          <c:extLst>
            <c:ext xmlns:c16="http://schemas.microsoft.com/office/drawing/2014/chart" uri="{C3380CC4-5D6E-409C-BE32-E72D297353CC}">
              <c16:uniqueId val="{00000009-FC02-41FD-ACBD-207259BECD32}"/>
            </c:ext>
          </c:extLst>
        </c:ser>
        <c:ser>
          <c:idx val="10"/>
          <c:order val="10"/>
          <c:tx>
            <c:strRef>
              <c:f>'5-21 Data by Disability'!$A$90</c:f>
              <c:strCache>
                <c:ptCount val="1"/>
                <c:pt idx="0">
                  <c:v>Speech or Language Impairment</c:v>
                </c:pt>
              </c:strCache>
            </c:strRef>
          </c:tx>
          <c:spPr>
            <a:solidFill>
              <a:srgbClr val="FED78B"/>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Disability'!$B$90:$H$90</c:f>
              <c:numCache>
                <c:formatCode>[&lt;0.01]_(.00%_);_(0%_)</c:formatCode>
                <c:ptCount val="7"/>
                <c:pt idx="0">
                  <c:v>0.12546599820028281</c:v>
                </c:pt>
                <c:pt idx="1">
                  <c:v>0.19942363112391931</c:v>
                </c:pt>
                <c:pt idx="2">
                  <c:v>9.530858574356639E-2</c:v>
                </c:pt>
                <c:pt idx="3">
                  <c:v>0.14883224175030235</c:v>
                </c:pt>
                <c:pt idx="4">
                  <c:v>0.15649867374005305</c:v>
                </c:pt>
                <c:pt idx="5">
                  <c:v>0.16758629022513996</c:v>
                </c:pt>
                <c:pt idx="6">
                  <c:v>0.16537978093014905</c:v>
                </c:pt>
              </c:numCache>
            </c:numRef>
          </c:val>
          <c:extLst>
            <c:ext xmlns:c16="http://schemas.microsoft.com/office/drawing/2014/chart" uri="{C3380CC4-5D6E-409C-BE32-E72D297353CC}">
              <c16:uniqueId val="{0000000A-FC02-41FD-ACBD-207259BECD32}"/>
            </c:ext>
          </c:extLst>
        </c:ser>
        <c:ser>
          <c:idx val="11"/>
          <c:order val="11"/>
          <c:tx>
            <c:strRef>
              <c:f>'5-21 Data by Disability'!$A$91</c:f>
              <c:strCache>
                <c:ptCount val="1"/>
                <c:pt idx="0">
                  <c:v>Traumatic Brain Injury</c:v>
                </c:pt>
              </c:strCache>
            </c:strRef>
          </c:tx>
          <c:spPr>
            <a:solidFill>
              <a:schemeClr val="accent6">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Disability'!$B$91:$H$91</c:f>
              <c:numCache>
                <c:formatCode>[&lt;0.01]_(.00%_);_(0%_)</c:formatCode>
                <c:ptCount val="7"/>
                <c:pt idx="0">
                  <c:v>0</c:v>
                </c:pt>
                <c:pt idx="1">
                  <c:v>0</c:v>
                </c:pt>
                <c:pt idx="2">
                  <c:v>0</c:v>
                </c:pt>
                <c:pt idx="3">
                  <c:v>1.9004539100661232E-3</c:v>
                </c:pt>
                <c:pt idx="4">
                  <c:v>0</c:v>
                </c:pt>
                <c:pt idx="5">
                  <c:v>2.0943251842603407E-3</c:v>
                </c:pt>
                <c:pt idx="6">
                  <c:v>0</c:v>
                </c:pt>
              </c:numCache>
            </c:numRef>
          </c:val>
          <c:extLst>
            <c:ext xmlns:c16="http://schemas.microsoft.com/office/drawing/2014/chart" uri="{C3380CC4-5D6E-409C-BE32-E72D297353CC}">
              <c16:uniqueId val="{0000000B-FC02-41FD-ACBD-207259BECD32}"/>
            </c:ext>
          </c:extLst>
        </c:ser>
        <c:ser>
          <c:idx val="12"/>
          <c:order val="12"/>
          <c:tx>
            <c:strRef>
              <c:f>'5-21 Data by Disability'!$A$92</c:f>
              <c:strCache>
                <c:ptCount val="1"/>
                <c:pt idx="0">
                  <c:v>Visual Impairment</c:v>
                </c:pt>
              </c:strCache>
            </c:strRef>
          </c:tx>
          <c:spPr>
            <a:solidFill>
              <a:schemeClr val="accent1">
                <a:lumMod val="80000"/>
                <a:lumOff val="2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Disability'!$B$92:$H$92</c:f>
              <c:numCache>
                <c:formatCode>[&lt;0.01]_(.00%_);_(0%_)</c:formatCode>
                <c:ptCount val="7"/>
                <c:pt idx="0">
                  <c:v>4.8849466512405192E-3</c:v>
                </c:pt>
                <c:pt idx="1">
                  <c:v>0</c:v>
                </c:pt>
                <c:pt idx="2">
                  <c:v>4.2131632885447504E-3</c:v>
                </c:pt>
                <c:pt idx="3">
                  <c:v>3.1255399016789959E-3</c:v>
                </c:pt>
                <c:pt idx="4">
                  <c:v>0</c:v>
                </c:pt>
                <c:pt idx="5">
                  <c:v>3.6046558459865482E-3</c:v>
                </c:pt>
                <c:pt idx="6">
                  <c:v>2.1547854192853293E-3</c:v>
                </c:pt>
              </c:numCache>
            </c:numRef>
          </c:val>
          <c:extLst>
            <c:ext xmlns:c16="http://schemas.microsoft.com/office/drawing/2014/chart" uri="{C3380CC4-5D6E-409C-BE32-E72D297353CC}">
              <c16:uniqueId val="{0000000C-FC02-41FD-ACBD-207259BECD32}"/>
            </c:ext>
          </c:extLst>
        </c:ser>
        <c:dLbls>
          <c:showLegendKey val="0"/>
          <c:showVal val="0"/>
          <c:showCatName val="0"/>
          <c:showSerName val="0"/>
          <c:showPercent val="0"/>
          <c:showBubbleSize val="0"/>
        </c:dLbls>
        <c:gapWidth val="150"/>
        <c:overlap val="100"/>
        <c:axId val="2064534720"/>
        <c:axId val="2064537632"/>
      </c:barChart>
      <c:catAx>
        <c:axId val="2064534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7632"/>
        <c:crosses val="autoZero"/>
        <c:auto val="1"/>
        <c:lblAlgn val="ctr"/>
        <c:lblOffset val="100"/>
        <c:noMultiLvlLbl val="0"/>
      </c:catAx>
      <c:valAx>
        <c:axId val="20645376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Count by</a:t>
            </a:r>
            <a:r>
              <a:rPr lang="en-US" b="1" baseline="0">
                <a:solidFill>
                  <a:srgbClr val="012169"/>
                </a:solidFill>
                <a:latin typeface="Arial" panose="020B0604020202020204" pitchFamily="34" charset="0"/>
                <a:cs typeface="Arial" panose="020B0604020202020204" pitchFamily="34" charset="0"/>
              </a:rPr>
              <a:t> Gender Ages 5-21</a:t>
            </a:r>
            <a:endParaRPr lang="en-US" b="1">
              <a:solidFill>
                <a:srgbClr val="012169"/>
              </a:solidFill>
              <a:latin typeface="Arial" panose="020B0604020202020204" pitchFamily="34" charset="0"/>
              <a:cs typeface="Arial" panose="020B0604020202020204" pitchFamily="34" charset="0"/>
            </a:endParaRPr>
          </a:p>
        </c:rich>
      </c:tx>
      <c:overlay val="0"/>
      <c:spPr>
        <a:noFill/>
        <a:ln>
          <a:solidFill>
            <a:srgbClr val="002D72"/>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Disability'!$B$96</c:f>
              <c:strCache>
                <c:ptCount val="1"/>
                <c:pt idx="0">
                  <c:v>Female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Disability'!$B$97:$B$110</c15:sqref>
                  </c15:fullRef>
                </c:ext>
              </c:extLst>
              <c:f>'5-21 Data by Disability'!$B$97:$B$109</c:f>
              <c:numCache>
                <c:formatCode>#,##0</c:formatCode>
                <c:ptCount val="13"/>
                <c:pt idx="0">
                  <c:v>2625</c:v>
                </c:pt>
                <c:pt idx="1">
                  <c:v>63</c:v>
                </c:pt>
                <c:pt idx="2">
                  <c:v>2802</c:v>
                </c:pt>
                <c:pt idx="3">
                  <c:v>1991</c:v>
                </c:pt>
                <c:pt idx="4">
                  <c:v>595</c:v>
                </c:pt>
                <c:pt idx="5">
                  <c:v>3386</c:v>
                </c:pt>
                <c:pt idx="6">
                  <c:v>961</c:v>
                </c:pt>
                <c:pt idx="7">
                  <c:v>232</c:v>
                </c:pt>
                <c:pt idx="8">
                  <c:v>4094</c:v>
                </c:pt>
                <c:pt idx="9">
                  <c:v>22533</c:v>
                </c:pt>
                <c:pt idx="10">
                  <c:v>7130</c:v>
                </c:pt>
                <c:pt idx="11">
                  <c:v>89</c:v>
                </c:pt>
                <c:pt idx="12">
                  <c:v>227</c:v>
                </c:pt>
              </c:numCache>
            </c:numRef>
          </c:val>
          <c:extLst>
            <c:ext xmlns:c16="http://schemas.microsoft.com/office/drawing/2014/chart" uri="{C3380CC4-5D6E-409C-BE32-E72D297353CC}">
              <c16:uniqueId val="{00000000-EF4F-4EF6-AA6D-45250149B7A7}"/>
            </c:ext>
          </c:extLst>
        </c:ser>
        <c:ser>
          <c:idx val="1"/>
          <c:order val="1"/>
          <c:tx>
            <c:strRef>
              <c:f>'5-21 Data by Disability'!$C$96</c:f>
              <c:strCache>
                <c:ptCount val="1"/>
                <c:pt idx="0">
                  <c:v>Male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Disability'!$C$97:$C$110</c15:sqref>
                  </c15:fullRef>
                </c:ext>
              </c:extLst>
              <c:f>'5-21 Data by Disability'!$C$97:$C$109</c:f>
              <c:numCache>
                <c:formatCode>#,##0</c:formatCode>
                <c:ptCount val="13"/>
                <c:pt idx="0">
                  <c:v>12433</c:v>
                </c:pt>
                <c:pt idx="1">
                  <c:v>76</c:v>
                </c:pt>
                <c:pt idx="2">
                  <c:v>7222</c:v>
                </c:pt>
                <c:pt idx="3">
                  <c:v>5803</c:v>
                </c:pt>
                <c:pt idx="4">
                  <c:v>695</c:v>
                </c:pt>
                <c:pt idx="5">
                  <c:v>4283</c:v>
                </c:pt>
                <c:pt idx="6">
                  <c:v>1172</c:v>
                </c:pt>
                <c:pt idx="7">
                  <c:v>310</c:v>
                </c:pt>
                <c:pt idx="8">
                  <c:v>10291</c:v>
                </c:pt>
                <c:pt idx="9">
                  <c:v>34294</c:v>
                </c:pt>
                <c:pt idx="10">
                  <c:v>13807</c:v>
                </c:pt>
                <c:pt idx="11">
                  <c:v>201</c:v>
                </c:pt>
                <c:pt idx="12">
                  <c:v>254</c:v>
                </c:pt>
              </c:numCache>
            </c:numRef>
          </c:val>
          <c:extLst>
            <c:ext xmlns:c16="http://schemas.microsoft.com/office/drawing/2014/chart" uri="{C3380CC4-5D6E-409C-BE32-E72D297353CC}">
              <c16:uniqueId val="{00000001-EF4F-4EF6-AA6D-45250149B7A7}"/>
            </c:ext>
          </c:extLst>
        </c:ser>
        <c:dLbls>
          <c:dLblPos val="inBase"/>
          <c:showLegendKey val="0"/>
          <c:showVal val="1"/>
          <c:showCatName val="0"/>
          <c:showSerName val="0"/>
          <c:showPercent val="0"/>
          <c:showBubbleSize val="0"/>
        </c:dLbls>
        <c:gapWidth val="150"/>
        <c:overlap val="100"/>
        <c:axId val="2064533888"/>
        <c:axId val="2064533472"/>
        <c:extLst>
          <c:ext xmlns:c15="http://schemas.microsoft.com/office/drawing/2012/chart" uri="{02D57815-91ED-43cb-92C2-25804820EDAC}">
            <c15:filteredBarSeries>
              <c15:ser>
                <c:idx val="2"/>
                <c:order val="2"/>
                <c:tx>
                  <c:strRef>
                    <c:extLst>
                      <c:ext uri="{02D57815-91ED-43cb-92C2-25804820EDAC}">
                        <c15:formulaRef>
                          <c15:sqref>'5-21 Data by Disability'!$D$96</c15:sqref>
                        </c15:formulaRef>
                      </c:ext>
                    </c:extLst>
                    <c:strCache>
                      <c:ptCount val="1"/>
                      <c:pt idx="0">
                        <c:v>Calculated 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'5-21 Data by Disability'!$A$97:$A$110</c15:sqref>
                        </c15:fullRef>
                        <c15:formulaRef>
                          <c15:sqref>'5-21 Data by Disability'!$A$97:$A$109</c15:sqref>
                        </c15:formulaRef>
                      </c:ext>
                    </c:extLst>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uri="{02D57815-91ED-43cb-92C2-25804820EDAC}">
                        <c15:fullRef>
                          <c15:sqref>'5-21 Data by Disability'!$D$97:$D$110</c15:sqref>
                        </c15:fullRef>
                        <c15:formulaRef>
                          <c15:sqref>'5-21 Data by Disability'!$D$97:$D$109</c15:sqref>
                        </c15:formulaRef>
                      </c:ext>
                    </c:extLst>
                    <c:numCache>
                      <c:formatCode>#,##0</c:formatCode>
                      <c:ptCount val="13"/>
                      <c:pt idx="0">
                        <c:v>15058</c:v>
                      </c:pt>
                      <c:pt idx="1">
                        <c:v>139</c:v>
                      </c:pt>
                      <c:pt idx="2">
                        <c:v>10024</c:v>
                      </c:pt>
                      <c:pt idx="3">
                        <c:v>7794</c:v>
                      </c:pt>
                      <c:pt idx="4">
                        <c:v>1290</c:v>
                      </c:pt>
                      <c:pt idx="5">
                        <c:v>7669</c:v>
                      </c:pt>
                      <c:pt idx="6">
                        <c:v>2133</c:v>
                      </c:pt>
                      <c:pt idx="7">
                        <c:v>542</c:v>
                      </c:pt>
                      <c:pt idx="8">
                        <c:v>14385</c:v>
                      </c:pt>
                      <c:pt idx="9">
                        <c:v>56827</c:v>
                      </c:pt>
                      <c:pt idx="10">
                        <c:v>20937</c:v>
                      </c:pt>
                      <c:pt idx="11">
                        <c:v>290</c:v>
                      </c:pt>
                      <c:pt idx="12">
                        <c:v>481</c:v>
                      </c:pt>
                    </c:numCache>
                  </c:numRef>
                </c:val>
                <c:extLst>
                  <c:ext xmlns:c16="http://schemas.microsoft.com/office/drawing/2014/chart" uri="{C3380CC4-5D6E-409C-BE32-E72D297353CC}">
                    <c16:uniqueId val="{00000024-EF4F-4EF6-AA6D-45250149B7A7}"/>
                  </c:ext>
                </c:extLst>
              </c15:ser>
            </c15:filteredBarSeries>
          </c:ext>
        </c:extLst>
      </c:barChart>
      <c:catAx>
        <c:axId val="2064533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472"/>
        <c:crosses val="autoZero"/>
        <c:auto val="1"/>
        <c:lblAlgn val="ctr"/>
        <c:lblOffset val="100"/>
        <c:noMultiLvlLbl val="0"/>
      </c:catAx>
      <c:valAx>
        <c:axId val="20645334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Percentage by English Learner Status </a:t>
            </a:r>
            <a:r>
              <a:rPr lang="en-US" sz="1400" b="0" i="0" u="none" strike="noStrike" baseline="0">
                <a:solidFill>
                  <a:srgbClr val="002060"/>
                </a:solidFill>
                <a:latin typeface="Arial" panose="020B0604020202020204" pitchFamily="34" charset="0"/>
                <a:cs typeface="Arial" panose="020B0604020202020204" pitchFamily="34" charset="0"/>
              </a:rPr>
              <a:t> </a:t>
            </a:r>
            <a:endParaRPr lang="en-US">
              <a:solidFill>
                <a:srgbClr val="002060"/>
              </a:solidFill>
              <a:latin typeface="Arial" panose="020B0604020202020204" pitchFamily="34" charset="0"/>
              <a:cs typeface="Arial" panose="020B0604020202020204" pitchFamily="34" charset="0"/>
            </a:endParaRPr>
          </a:p>
        </c:rich>
      </c:tx>
      <c:overlay val="0"/>
      <c:spPr>
        <a:noFill/>
        <a:ln>
          <a:solidFill>
            <a:srgbClr val="002D72"/>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Disability'!$B$130</c:f>
              <c:strCache>
                <c:ptCount val="1"/>
                <c:pt idx="0">
                  <c:v>Yes</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Disability'!$B$131:$B$143</c15:sqref>
                  </c15:fullRef>
                </c:ext>
              </c:extLst>
              <c:f>('5-21 Data by Disability'!$B$131,'5-21 Data by Disability'!$B$133:$B$141,'5-21 Data by Disability'!$B$143)</c:f>
              <c:numCache>
                <c:formatCode>#,##0</c:formatCode>
                <c:ptCount val="11"/>
                <c:pt idx="0">
                  <c:v>612</c:v>
                </c:pt>
                <c:pt idx="1">
                  <c:v>1741</c:v>
                </c:pt>
                <c:pt idx="2">
                  <c:v>184</c:v>
                </c:pt>
                <c:pt idx="3">
                  <c:v>84</c:v>
                </c:pt>
                <c:pt idx="4">
                  <c:v>448</c:v>
                </c:pt>
                <c:pt idx="5">
                  <c:v>51</c:v>
                </c:pt>
                <c:pt idx="6">
                  <c:v>38</c:v>
                </c:pt>
                <c:pt idx="7">
                  <c:v>584</c:v>
                </c:pt>
                <c:pt idx="8">
                  <c:v>5647</c:v>
                </c:pt>
                <c:pt idx="9">
                  <c:v>2565</c:v>
                </c:pt>
                <c:pt idx="10">
                  <c:v>22</c:v>
                </c:pt>
              </c:numCache>
            </c:numRef>
          </c:val>
          <c:extLst>
            <c:ext xmlns:c16="http://schemas.microsoft.com/office/drawing/2014/chart" uri="{C3380CC4-5D6E-409C-BE32-E72D297353CC}">
              <c16:uniqueId val="{00000000-2852-464F-8EEA-A78E672F2990}"/>
            </c:ext>
          </c:extLst>
        </c:ser>
        <c:ser>
          <c:idx val="1"/>
          <c:order val="1"/>
          <c:tx>
            <c:strRef>
              <c:f>'5-21 Data by Disability'!$C$130</c:f>
              <c:strCache>
                <c:ptCount val="1"/>
                <c:pt idx="0">
                  <c:v>No</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Disability'!$C$131:$C$143</c15:sqref>
                  </c15:fullRef>
                </c:ext>
              </c:extLst>
              <c:f>('5-21 Data by Disability'!$C$131,'5-21 Data by Disability'!$C$133:$C$141,'5-21 Data by Disability'!$C$143)</c:f>
              <c:numCache>
                <c:formatCode>#,##0</c:formatCode>
                <c:ptCount val="11"/>
                <c:pt idx="0">
                  <c:v>14446</c:v>
                </c:pt>
                <c:pt idx="1">
                  <c:v>8283</c:v>
                </c:pt>
                <c:pt idx="2">
                  <c:v>7610</c:v>
                </c:pt>
                <c:pt idx="3">
                  <c:v>1206</c:v>
                </c:pt>
                <c:pt idx="4">
                  <c:v>7221</c:v>
                </c:pt>
                <c:pt idx="5">
                  <c:v>2082</c:v>
                </c:pt>
                <c:pt idx="6">
                  <c:v>504</c:v>
                </c:pt>
                <c:pt idx="7">
                  <c:v>13801</c:v>
                </c:pt>
                <c:pt idx="8">
                  <c:v>51180</c:v>
                </c:pt>
                <c:pt idx="9">
                  <c:v>18372</c:v>
                </c:pt>
                <c:pt idx="10">
                  <c:v>459</c:v>
                </c:pt>
              </c:numCache>
            </c:numRef>
          </c:val>
          <c:extLst>
            <c:ext xmlns:c16="http://schemas.microsoft.com/office/drawing/2014/chart" uri="{C3380CC4-5D6E-409C-BE32-E72D297353CC}">
              <c16:uniqueId val="{00000001-2852-464F-8EEA-A78E672F2990}"/>
            </c:ext>
          </c:extLst>
        </c:ser>
        <c:dLbls>
          <c:dLblPos val="inBase"/>
          <c:showLegendKey val="0"/>
          <c:showVal val="1"/>
          <c:showCatName val="0"/>
          <c:showSerName val="0"/>
          <c:showPercent val="0"/>
          <c:showBubbleSize val="0"/>
        </c:dLbls>
        <c:gapWidth val="55"/>
        <c:overlap val="100"/>
        <c:axId val="69556160"/>
        <c:axId val="69544512"/>
      </c:barChart>
      <c:catAx>
        <c:axId val="69556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4512"/>
        <c:crosses val="autoZero"/>
        <c:auto val="1"/>
        <c:lblAlgn val="ctr"/>
        <c:lblOffset val="100"/>
        <c:noMultiLvlLbl val="0"/>
      </c:catAx>
      <c:valAx>
        <c:axId val="695445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56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image" Target="../media/image2.jpeg"/><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image" Target="../media/image2.jpeg"/><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image" Target="../media/image2.jpeg"/><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3.xml"/><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image" Target="../media/image2.jpeg"/><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114301</xdr:rowOff>
    </xdr:from>
    <xdr:to>
      <xdr:col>13</xdr:col>
      <xdr:colOff>352425</xdr:colOff>
      <xdr:row>22</xdr:row>
      <xdr:rowOff>171451</xdr:rowOff>
    </xdr:to>
    <xdr:sp macro="" textlink="">
      <xdr:nvSpPr>
        <xdr:cNvPr id="2" name="TextBox 1">
          <a:extLst>
            <a:ext uri="{FF2B5EF4-FFF2-40B4-BE49-F238E27FC236}">
              <a16:creationId xmlns:a16="http://schemas.microsoft.com/office/drawing/2014/main" id="{DA49EF3E-51E3-659E-F181-507CF654725D}"/>
            </a:ext>
          </a:extLst>
        </xdr:cNvPr>
        <xdr:cNvSpPr txBox="1"/>
      </xdr:nvSpPr>
      <xdr:spPr>
        <a:xfrm>
          <a:off x="9525" y="114301"/>
          <a:ext cx="8267700" cy="424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ct val="150000"/>
            </a:lnSpc>
            <a:spcAft>
              <a:spcPts val="0"/>
            </a:spcAft>
          </a:pPr>
          <a:r>
            <a:rPr lang="en-US" sz="1050" b="1" i="0" u="none" strike="noStrike" baseline="0">
              <a:solidFill>
                <a:schemeClr val="dk1"/>
              </a:solidFill>
              <a:latin typeface="Arial" panose="020B0604020202020204" pitchFamily="34" charset="0"/>
              <a:ea typeface="+mn-ea"/>
              <a:cs typeface="Arial" panose="020B0604020202020204" pitchFamily="34" charset="0"/>
            </a:rPr>
            <a:t>Data displayed with an asterisk in </a:t>
          </a:r>
          <a:r>
            <a:rPr lang="en-US" sz="1050" b="1" i="0" u="sng" strike="noStrike" baseline="0">
              <a:solidFill>
                <a:schemeClr val="dk1"/>
              </a:solidFill>
              <a:latin typeface="Arial" panose="020B0604020202020204" pitchFamily="34" charset="0"/>
              <a:ea typeface="+mn-ea"/>
              <a:cs typeface="Arial" panose="020B0604020202020204" pitchFamily="34" charset="0"/>
            </a:rPr>
            <a:t>this document</a:t>
          </a:r>
          <a:r>
            <a:rPr lang="en-US" sz="1050" b="1" i="0" u="none" strike="noStrike" baseline="0">
              <a:solidFill>
                <a:schemeClr val="dk1"/>
              </a:solidFill>
              <a:latin typeface="Arial" panose="020B0604020202020204" pitchFamily="34" charset="0"/>
              <a:ea typeface="+mn-ea"/>
              <a:cs typeface="Arial" panose="020B0604020202020204" pitchFamily="34" charset="0"/>
            </a:rPr>
            <a:t> meet the guidelines as listed below and have therefore been redacted: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Per Title 34 Part 99, Personally Identifiable Information has been defined as (but not limited to) the following:</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(a) The student's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(b) The name of the student's parent or other family members;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(c) The address of the student or student's family;</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(d) A personal identifier, such as the student's social security number, student number, or biometric record;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(e) Other indirect identifiers, such as the student's date of birth, place of birth, and mother's maiden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(f) Other information that, alone or in combination, is linked or linkable to a specific student that would allow a reasonable person in the school community, who does not have personal knowledge of the relevant circumstances, to identify the student with reasonable certainty; or</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(g) Information requested by a person who the educational agency or institution reasonably believes knows the identity of the student to whom the education record relates.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The Arizona Department of Education suppresses this information by removing it entirely where possible (deletion of information prior to sharing), use standard masking techniques where individuality is still necessary, or otherwise redact the information. Standard practices are included that are format dependent. The preferred method is to entirely remove the data through deletion. For example, this could be completed by deleting the column(s) of data in a spreadsheet.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3</xdr:row>
      <xdr:rowOff>0</xdr:rowOff>
    </xdr:from>
    <xdr:to>
      <xdr:col>0</xdr:col>
      <xdr:colOff>171450</xdr:colOff>
      <xdr:row>5</xdr:row>
      <xdr:rowOff>183309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 y="466725"/>
          <a:ext cx="1615580" cy="554784"/>
        </a:xfrm>
        <a:prstGeom prst="rect">
          <a:avLst/>
        </a:prstGeom>
      </xdr:spPr>
    </xdr:pic>
    <xdr:clientData/>
  </xdr:twoCellAnchor>
  <xdr:twoCellAnchor>
    <xdr:from>
      <xdr:col>3</xdr:col>
      <xdr:colOff>66674</xdr:colOff>
      <xdr:row>8</xdr:row>
      <xdr:rowOff>0</xdr:rowOff>
    </xdr:from>
    <xdr:to>
      <xdr:col>8</xdr:col>
      <xdr:colOff>266700</xdr:colOff>
      <xdr:row>24</xdr:row>
      <xdr:rowOff>104775</xdr:rowOff>
    </xdr:to>
    <xdr:graphicFrame macro="">
      <xdr:nvGraphicFramePr>
        <xdr:cNvPr id="10" name="Chart 9">
          <a:extLst>
            <a:ext uri="{FF2B5EF4-FFF2-40B4-BE49-F238E27FC236}">
              <a16:creationId xmlns:a16="http://schemas.microsoft.com/office/drawing/2014/main" id="{00000000-0008-0000-0000-00000A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xdr:colOff>
      <xdr:row>24</xdr:row>
      <xdr:rowOff>180976</xdr:rowOff>
    </xdr:from>
    <xdr:to>
      <xdr:col>8</xdr:col>
      <xdr:colOff>276226</xdr:colOff>
      <xdr:row>35</xdr:row>
      <xdr:rowOff>28575</xdr:rowOff>
    </xdr:to>
    <xdr:graphicFrame macro="">
      <xdr:nvGraphicFramePr>
        <xdr:cNvPr id="11" name="Chart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35</xdr:row>
      <xdr:rowOff>252412</xdr:rowOff>
    </xdr:from>
    <xdr:to>
      <xdr:col>8</xdr:col>
      <xdr:colOff>276225</xdr:colOff>
      <xdr:row>41</xdr:row>
      <xdr:rowOff>28576</xdr:rowOff>
    </xdr:to>
    <xdr:graphicFrame macro="">
      <xdr:nvGraphicFramePr>
        <xdr:cNvPr id="13" name="Chart 12">
          <a:extLst>
            <a:ext uri="{FF2B5EF4-FFF2-40B4-BE49-F238E27FC236}">
              <a16:creationId xmlns:a16="http://schemas.microsoft.com/office/drawing/2014/main" id="{00000000-0008-0000-00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47624</xdr:colOff>
      <xdr:row>75</xdr:row>
      <xdr:rowOff>0</xdr:rowOff>
    </xdr:from>
    <xdr:to>
      <xdr:col>8</xdr:col>
      <xdr:colOff>285749</xdr:colOff>
      <xdr:row>80</xdr:row>
      <xdr:rowOff>0</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57150</xdr:colOff>
      <xdr:row>41</xdr:row>
      <xdr:rowOff>447675</xdr:rowOff>
    </xdr:from>
    <xdr:to>
      <xdr:col>8</xdr:col>
      <xdr:colOff>238125</xdr:colOff>
      <xdr:row>53</xdr:row>
      <xdr:rowOff>85725</xdr:rowOff>
    </xdr:to>
    <xdr:graphicFrame macro="">
      <xdr:nvGraphicFramePr>
        <xdr:cNvPr id="4" name="Chart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71436</xdr:colOff>
      <xdr:row>53</xdr:row>
      <xdr:rowOff>366711</xdr:rowOff>
    </xdr:from>
    <xdr:to>
      <xdr:col>8</xdr:col>
      <xdr:colOff>247650</xdr:colOff>
      <xdr:row>72</xdr:row>
      <xdr:rowOff>161925</xdr:rowOff>
    </xdr:to>
    <xdr:graphicFrame macro="">
      <xdr:nvGraphicFramePr>
        <xdr:cNvPr id="8" name="Chart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1</xdr:colOff>
      <xdr:row>0</xdr:row>
      <xdr:rowOff>1</xdr:rowOff>
    </xdr:from>
    <xdr:to>
      <xdr:col>2</xdr:col>
      <xdr:colOff>812387</xdr:colOff>
      <xdr:row>6</xdr:row>
      <xdr:rowOff>11085</xdr:rowOff>
    </xdr:to>
    <xdr:pic>
      <xdr:nvPicPr>
        <xdr:cNvPr id="9" name="Picture 8">
          <a:extLst>
            <a:ext uri="{FF2B5EF4-FFF2-40B4-BE49-F238E27FC236}">
              <a16:creationId xmlns:a16="http://schemas.microsoft.com/office/drawing/2014/main" id="{7D031876-D921-0EA3-A174-39DDD946897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 y="1"/>
          <a:ext cx="4475181" cy="1188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107950</xdr:colOff>
      <xdr:row>64</xdr:row>
      <xdr:rowOff>161925</xdr:rowOff>
    </xdr:from>
    <xdr:to>
      <xdr:col>4</xdr:col>
      <xdr:colOff>107950</xdr:colOff>
      <xdr:row>70</xdr:row>
      <xdr:rowOff>216117</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146425" y="7239000"/>
          <a:ext cx="0" cy="1559142"/>
        </a:xfrm>
        <a:prstGeom prst="rect">
          <a:avLst/>
        </a:prstGeom>
      </xdr:spPr>
    </xdr:pic>
    <xdr:clientData/>
  </xdr:twoCellAnchor>
  <xdr:twoCellAnchor editAs="oneCell">
    <xdr:from>
      <xdr:col>0</xdr:col>
      <xdr:colOff>95250</xdr:colOff>
      <xdr:row>2</xdr:row>
      <xdr:rowOff>0</xdr:rowOff>
    </xdr:from>
    <xdr:to>
      <xdr:col>0</xdr:col>
      <xdr:colOff>95250</xdr:colOff>
      <xdr:row>4</xdr:row>
      <xdr:rowOff>126159</xdr:rowOff>
    </xdr:to>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0"/>
          <a:ext cx="0" cy="745284"/>
        </a:xfrm>
        <a:prstGeom prst="rect">
          <a:avLst/>
        </a:prstGeom>
      </xdr:spPr>
    </xdr:pic>
    <xdr:clientData/>
  </xdr:twoCellAnchor>
  <xdr:oneCellAnchor>
    <xdr:from>
      <xdr:col>0</xdr:col>
      <xdr:colOff>95250</xdr:colOff>
      <xdr:row>19</xdr:row>
      <xdr:rowOff>0</xdr:rowOff>
    </xdr:from>
    <xdr:ext cx="0" cy="935784"/>
    <xdr:pic>
      <xdr:nvPicPr>
        <xdr:cNvPr id="5" name="Picture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3762375"/>
          <a:ext cx="0" cy="935784"/>
        </a:xfrm>
        <a:prstGeom prst="rect">
          <a:avLst/>
        </a:prstGeom>
      </xdr:spPr>
    </xdr:pic>
    <xdr:clientData/>
  </xdr:oneCellAnchor>
  <xdr:oneCellAnchor>
    <xdr:from>
      <xdr:col>4</xdr:col>
      <xdr:colOff>107950</xdr:colOff>
      <xdr:row>81</xdr:row>
      <xdr:rowOff>161925</xdr:rowOff>
    </xdr:from>
    <xdr:ext cx="0" cy="1559142"/>
    <xdr:pic>
      <xdr:nvPicPr>
        <xdr:cNvPr id="9" name="Picture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213225" y="9048750"/>
          <a:ext cx="0" cy="1559142"/>
        </a:xfrm>
        <a:prstGeom prst="rect">
          <a:avLst/>
        </a:prstGeom>
      </xdr:spPr>
    </xdr:pic>
    <xdr:clientData/>
  </xdr:oneCellAnchor>
  <xdr:twoCellAnchor>
    <xdr:from>
      <xdr:col>9</xdr:col>
      <xdr:colOff>104775</xdr:colOff>
      <xdr:row>60</xdr:row>
      <xdr:rowOff>9525</xdr:rowOff>
    </xdr:from>
    <xdr:to>
      <xdr:col>19</xdr:col>
      <xdr:colOff>38100</xdr:colOff>
      <xdr:row>93</xdr:row>
      <xdr:rowOff>28575</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57151</xdr:colOff>
      <xdr:row>94</xdr:row>
      <xdr:rowOff>0</xdr:rowOff>
    </xdr:from>
    <xdr:to>
      <xdr:col>16</xdr:col>
      <xdr:colOff>381001</xdr:colOff>
      <xdr:row>127</xdr:row>
      <xdr:rowOff>19050</xdr:rowOff>
    </xdr:to>
    <xdr:graphicFrame macro="">
      <xdr:nvGraphicFramePr>
        <xdr:cNvPr id="12" name="Chart 11">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xdr:colOff>
      <xdr:row>128</xdr:row>
      <xdr:rowOff>14286</xdr:rowOff>
    </xdr:from>
    <xdr:to>
      <xdr:col>16</xdr:col>
      <xdr:colOff>361950</xdr:colOff>
      <xdr:row>161</xdr:row>
      <xdr:rowOff>9525</xdr:rowOff>
    </xdr:to>
    <xdr:graphicFrame macro="">
      <xdr:nvGraphicFramePr>
        <xdr:cNvPr id="13" name="Chart 12">
          <a:extLst>
            <a:ext uri="{FF2B5EF4-FFF2-40B4-BE49-F238E27FC236}">
              <a16:creationId xmlns:a16="http://schemas.microsoft.com/office/drawing/2014/main" id="{00000000-0008-0000-01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35</xdr:row>
      <xdr:rowOff>104775</xdr:rowOff>
    </xdr:from>
    <xdr:to>
      <xdr:col>19</xdr:col>
      <xdr:colOff>9525</xdr:colOff>
      <xdr:row>57</xdr:row>
      <xdr:rowOff>9525</xdr:rowOff>
    </xdr:to>
    <xdr:graphicFrame macro="">
      <xdr:nvGraphicFramePr>
        <xdr:cNvPr id="6" name="Chart 5">
          <a:extLst>
            <a:ext uri="{FF2B5EF4-FFF2-40B4-BE49-F238E27FC236}">
              <a16:creationId xmlns:a16="http://schemas.microsoft.com/office/drawing/2014/main" id="{5A700054-9AB6-149F-90C9-0E829552142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xdr:colOff>
      <xdr:row>0</xdr:row>
      <xdr:rowOff>0</xdr:rowOff>
    </xdr:from>
    <xdr:to>
      <xdr:col>4</xdr:col>
      <xdr:colOff>398486</xdr:colOff>
      <xdr:row>1</xdr:row>
      <xdr:rowOff>45720</xdr:rowOff>
    </xdr:to>
    <xdr:pic>
      <xdr:nvPicPr>
        <xdr:cNvPr id="7" name="Picture 6">
          <a:extLst>
            <a:ext uri="{FF2B5EF4-FFF2-40B4-BE49-F238E27FC236}">
              <a16:creationId xmlns:a16="http://schemas.microsoft.com/office/drawing/2014/main" id="{D0069757-5E19-DAF6-D6CB-445B3E90133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60</xdr:row>
      <xdr:rowOff>0</xdr:rowOff>
    </xdr:from>
    <xdr:to>
      <xdr:col>21</xdr:col>
      <xdr:colOff>542925</xdr:colOff>
      <xdr:row>83</xdr:row>
      <xdr:rowOff>38099</xdr:rowOff>
    </xdr:to>
    <xdr:graphicFrame macro="">
      <xdr:nvGraphicFramePr>
        <xdr:cNvPr id="4" name="Chart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84</xdr:row>
      <xdr:rowOff>28575</xdr:rowOff>
    </xdr:from>
    <xdr:to>
      <xdr:col>16</xdr:col>
      <xdr:colOff>247650</xdr:colOff>
      <xdr:row>95</xdr:row>
      <xdr:rowOff>38100</xdr:rowOff>
    </xdr:to>
    <xdr:graphicFrame macro="">
      <xdr:nvGraphicFramePr>
        <xdr:cNvPr id="2" name="Chart 1">
          <a:extLst>
            <a:ext uri="{FF2B5EF4-FFF2-40B4-BE49-F238E27FC236}">
              <a16:creationId xmlns:a16="http://schemas.microsoft.com/office/drawing/2014/main" id="{902F9739-4943-745E-4899-E43D9AA96E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95</xdr:row>
      <xdr:rowOff>190501</xdr:rowOff>
    </xdr:from>
    <xdr:to>
      <xdr:col>16</xdr:col>
      <xdr:colOff>304800</xdr:colOff>
      <xdr:row>106</xdr:row>
      <xdr:rowOff>180975</xdr:rowOff>
    </xdr:to>
    <xdr:graphicFrame macro="">
      <xdr:nvGraphicFramePr>
        <xdr:cNvPr id="3" name="Chart 2">
          <a:extLst>
            <a:ext uri="{FF2B5EF4-FFF2-40B4-BE49-F238E27FC236}">
              <a16:creationId xmlns:a16="http://schemas.microsoft.com/office/drawing/2014/main" id="{DF6DC62E-A223-F426-38BD-8F3BF690444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30</xdr:row>
      <xdr:rowOff>52387</xdr:rowOff>
    </xdr:from>
    <xdr:to>
      <xdr:col>19</xdr:col>
      <xdr:colOff>9524</xdr:colOff>
      <xdr:row>44</xdr:row>
      <xdr:rowOff>9525</xdr:rowOff>
    </xdr:to>
    <xdr:graphicFrame macro="">
      <xdr:nvGraphicFramePr>
        <xdr:cNvPr id="7" name="Chart 6">
          <a:extLst>
            <a:ext uri="{FF2B5EF4-FFF2-40B4-BE49-F238E27FC236}">
              <a16:creationId xmlns:a16="http://schemas.microsoft.com/office/drawing/2014/main" id="{CDDC7AFD-CAF5-3565-FEFB-F696586BF76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19051</xdr:rowOff>
    </xdr:from>
    <xdr:to>
      <xdr:col>19</xdr:col>
      <xdr:colOff>19050</xdr:colOff>
      <xdr:row>59</xdr:row>
      <xdr:rowOff>0</xdr:rowOff>
    </xdr:to>
    <xdr:graphicFrame macro="">
      <xdr:nvGraphicFramePr>
        <xdr:cNvPr id="8" name="Chart 7">
          <a:extLst>
            <a:ext uri="{FF2B5EF4-FFF2-40B4-BE49-F238E27FC236}">
              <a16:creationId xmlns:a16="http://schemas.microsoft.com/office/drawing/2014/main" id="{497ED07A-B96F-986F-B1F0-07BFCC1003B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161925</xdr:colOff>
      <xdr:row>131</xdr:row>
      <xdr:rowOff>42862</xdr:rowOff>
    </xdr:from>
    <xdr:to>
      <xdr:col>15</xdr:col>
      <xdr:colOff>171450</xdr:colOff>
      <xdr:row>151</xdr:row>
      <xdr:rowOff>76200</xdr:rowOff>
    </xdr:to>
    <xdr:graphicFrame macro="">
      <xdr:nvGraphicFramePr>
        <xdr:cNvPr id="5" name="Chart 4">
          <a:extLst>
            <a:ext uri="{FF2B5EF4-FFF2-40B4-BE49-F238E27FC236}">
              <a16:creationId xmlns:a16="http://schemas.microsoft.com/office/drawing/2014/main" id="{59697CCC-C3C3-7B6D-7FA3-891E700658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5</xdr:colOff>
      <xdr:row>0</xdr:row>
      <xdr:rowOff>0</xdr:rowOff>
    </xdr:from>
    <xdr:to>
      <xdr:col>3</xdr:col>
      <xdr:colOff>1065236</xdr:colOff>
      <xdr:row>6</xdr:row>
      <xdr:rowOff>45720</xdr:rowOff>
    </xdr:to>
    <xdr:pic>
      <xdr:nvPicPr>
        <xdr:cNvPr id="10" name="Picture 9">
          <a:extLst>
            <a:ext uri="{FF2B5EF4-FFF2-40B4-BE49-F238E27FC236}">
              <a16:creationId xmlns:a16="http://schemas.microsoft.com/office/drawing/2014/main" id="{BF0DE8CD-457F-690A-CD55-283796A46C0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7</xdr:row>
      <xdr:rowOff>9524</xdr:rowOff>
    </xdr:from>
    <xdr:to>
      <xdr:col>14</xdr:col>
      <xdr:colOff>19050</xdr:colOff>
      <xdr:row>23</xdr:row>
      <xdr:rowOff>28575</xdr:rowOff>
    </xdr:to>
    <xdr:graphicFrame macro="">
      <xdr:nvGraphicFramePr>
        <xdr:cNvPr id="4" name="Chart 3">
          <a:extLst>
            <a:ext uri="{FF2B5EF4-FFF2-40B4-BE49-F238E27FC236}">
              <a16:creationId xmlns:a16="http://schemas.microsoft.com/office/drawing/2014/main" id="{CDCC1C7C-95B6-A92F-40E3-716ADA49DFE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xdr:colOff>
      <xdr:row>23</xdr:row>
      <xdr:rowOff>176212</xdr:rowOff>
    </xdr:from>
    <xdr:to>
      <xdr:col>14</xdr:col>
      <xdr:colOff>38100</xdr:colOff>
      <xdr:row>34</xdr:row>
      <xdr:rowOff>28575</xdr:rowOff>
    </xdr:to>
    <xdr:graphicFrame macro="">
      <xdr:nvGraphicFramePr>
        <xdr:cNvPr id="5" name="Chart 4">
          <a:extLst>
            <a:ext uri="{FF2B5EF4-FFF2-40B4-BE49-F238E27FC236}">
              <a16:creationId xmlns:a16="http://schemas.microsoft.com/office/drawing/2014/main" id="{D0A51112-1B50-063B-A0B0-E6CACEA0AAD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xdr:colOff>
      <xdr:row>34</xdr:row>
      <xdr:rowOff>190499</xdr:rowOff>
    </xdr:from>
    <xdr:to>
      <xdr:col>13</xdr:col>
      <xdr:colOff>581025</xdr:colOff>
      <xdr:row>47</xdr:row>
      <xdr:rowOff>19049</xdr:rowOff>
    </xdr:to>
    <xdr:graphicFrame macro="">
      <xdr:nvGraphicFramePr>
        <xdr:cNvPr id="2" name="Chart 1">
          <a:extLst>
            <a:ext uri="{FF2B5EF4-FFF2-40B4-BE49-F238E27FC236}">
              <a16:creationId xmlns:a16="http://schemas.microsoft.com/office/drawing/2014/main" id="{E5260678-77AA-C459-05A2-1C5B46FA898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52387</xdr:colOff>
      <xdr:row>48</xdr:row>
      <xdr:rowOff>23812</xdr:rowOff>
    </xdr:from>
    <xdr:to>
      <xdr:col>14</xdr:col>
      <xdr:colOff>0</xdr:colOff>
      <xdr:row>54</xdr:row>
      <xdr:rowOff>0</xdr:rowOff>
    </xdr:to>
    <xdr:graphicFrame macro="">
      <xdr:nvGraphicFramePr>
        <xdr:cNvPr id="6" name="Chart 5">
          <a:extLst>
            <a:ext uri="{FF2B5EF4-FFF2-40B4-BE49-F238E27FC236}">
              <a16:creationId xmlns:a16="http://schemas.microsoft.com/office/drawing/2014/main" id="{4F9FEC7F-C6CB-69B1-69C3-DB685587B1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47626</xdr:colOff>
      <xdr:row>54</xdr:row>
      <xdr:rowOff>185737</xdr:rowOff>
    </xdr:from>
    <xdr:to>
      <xdr:col>14</xdr:col>
      <xdr:colOff>9525</xdr:colOff>
      <xdr:row>60</xdr:row>
      <xdr:rowOff>19050</xdr:rowOff>
    </xdr:to>
    <xdr:graphicFrame macro="">
      <xdr:nvGraphicFramePr>
        <xdr:cNvPr id="9" name="Chart 8">
          <a:extLst>
            <a:ext uri="{FF2B5EF4-FFF2-40B4-BE49-F238E27FC236}">
              <a16:creationId xmlns:a16="http://schemas.microsoft.com/office/drawing/2014/main" id="{1F4BD9F2-9240-7F89-9E0D-89FE92EB625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xdr:colOff>
      <xdr:row>0</xdr:row>
      <xdr:rowOff>0</xdr:rowOff>
    </xdr:from>
    <xdr:to>
      <xdr:col>1</xdr:col>
      <xdr:colOff>1189061</xdr:colOff>
      <xdr:row>6</xdr:row>
      <xdr:rowOff>45720</xdr:rowOff>
    </xdr:to>
    <xdr:pic>
      <xdr:nvPicPr>
        <xdr:cNvPr id="11" name="Picture 10">
          <a:extLst>
            <a:ext uri="{FF2B5EF4-FFF2-40B4-BE49-F238E27FC236}">
              <a16:creationId xmlns:a16="http://schemas.microsoft.com/office/drawing/2014/main" id="{ED03A4C9-ACB8-1232-0FDD-FAB9CAE0F52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7</xdr:row>
      <xdr:rowOff>0</xdr:rowOff>
    </xdr:from>
    <xdr:to>
      <xdr:col>15</xdr:col>
      <xdr:colOff>38101</xdr:colOff>
      <xdr:row>39</xdr:row>
      <xdr:rowOff>180975</xdr:rowOff>
    </xdr:to>
    <xdr:graphicFrame macro="">
      <xdr:nvGraphicFramePr>
        <xdr:cNvPr id="15" name="Chart 14">
          <a:extLst>
            <a:ext uri="{FF2B5EF4-FFF2-40B4-BE49-F238E27FC236}">
              <a16:creationId xmlns:a16="http://schemas.microsoft.com/office/drawing/2014/main" id="{903E53A8-B811-FC76-37C0-B7C9751DF6F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40</xdr:row>
      <xdr:rowOff>180975</xdr:rowOff>
    </xdr:from>
    <xdr:to>
      <xdr:col>19</xdr:col>
      <xdr:colOff>590549</xdr:colOff>
      <xdr:row>74</xdr:row>
      <xdr:rowOff>0</xdr:rowOff>
    </xdr:to>
    <xdr:graphicFrame macro="">
      <xdr:nvGraphicFramePr>
        <xdr:cNvPr id="3" name="Chart 2">
          <a:extLst>
            <a:ext uri="{FF2B5EF4-FFF2-40B4-BE49-F238E27FC236}">
              <a16:creationId xmlns:a16="http://schemas.microsoft.com/office/drawing/2014/main" id="{E695E3AC-E65B-B43B-A032-55242D2F54C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xdr:colOff>
      <xdr:row>0</xdr:row>
      <xdr:rowOff>0</xdr:rowOff>
    </xdr:from>
    <xdr:to>
      <xdr:col>3</xdr:col>
      <xdr:colOff>379436</xdr:colOff>
      <xdr:row>6</xdr:row>
      <xdr:rowOff>45720</xdr:rowOff>
    </xdr:to>
    <xdr:pic>
      <xdr:nvPicPr>
        <xdr:cNvPr id="7" name="Picture 6">
          <a:extLst>
            <a:ext uri="{FF2B5EF4-FFF2-40B4-BE49-F238E27FC236}">
              <a16:creationId xmlns:a16="http://schemas.microsoft.com/office/drawing/2014/main" id="{25C78113-9F12-6D47-BC6E-3905279673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6</xdr:row>
      <xdr:rowOff>180975</xdr:rowOff>
    </xdr:from>
    <xdr:to>
      <xdr:col>10</xdr:col>
      <xdr:colOff>742950</xdr:colOff>
      <xdr:row>31</xdr:row>
      <xdr:rowOff>180975</xdr:rowOff>
    </xdr:to>
    <xdr:graphicFrame macro="">
      <xdr:nvGraphicFramePr>
        <xdr:cNvPr id="2" name="Chart 1">
          <a:extLst>
            <a:ext uri="{FF2B5EF4-FFF2-40B4-BE49-F238E27FC236}">
              <a16:creationId xmlns:a16="http://schemas.microsoft.com/office/drawing/2014/main" id="{07556D3E-9714-B7D5-99D0-4B5E44C159C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52386</xdr:colOff>
      <xdr:row>58</xdr:row>
      <xdr:rowOff>195261</xdr:rowOff>
    </xdr:from>
    <xdr:to>
      <xdr:col>11</xdr:col>
      <xdr:colOff>9525</xdr:colOff>
      <xdr:row>84</xdr:row>
      <xdr:rowOff>19050</xdr:rowOff>
    </xdr:to>
    <xdr:graphicFrame macro="">
      <xdr:nvGraphicFramePr>
        <xdr:cNvPr id="6" name="Chart 5">
          <a:extLst>
            <a:ext uri="{FF2B5EF4-FFF2-40B4-BE49-F238E27FC236}">
              <a16:creationId xmlns:a16="http://schemas.microsoft.com/office/drawing/2014/main" id="{9997DC7D-A83E-B978-F4C8-33479526A0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110</xdr:row>
      <xdr:rowOff>109536</xdr:rowOff>
    </xdr:from>
    <xdr:to>
      <xdr:col>15</xdr:col>
      <xdr:colOff>19050</xdr:colOff>
      <xdr:row>129</xdr:row>
      <xdr:rowOff>9525</xdr:rowOff>
    </xdr:to>
    <xdr:graphicFrame macro="">
      <xdr:nvGraphicFramePr>
        <xdr:cNvPr id="10" name="Chart 9">
          <a:extLst>
            <a:ext uri="{FF2B5EF4-FFF2-40B4-BE49-F238E27FC236}">
              <a16:creationId xmlns:a16="http://schemas.microsoft.com/office/drawing/2014/main" id="{466E9957-F75C-2988-849A-3F8A4F040AB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76199</xdr:colOff>
      <xdr:row>34</xdr:row>
      <xdr:rowOff>809625</xdr:rowOff>
    </xdr:from>
    <xdr:to>
      <xdr:col>15</xdr:col>
      <xdr:colOff>809625</xdr:colOff>
      <xdr:row>58</xdr:row>
      <xdr:rowOff>9525</xdr:rowOff>
    </xdr:to>
    <xdr:graphicFrame macro="">
      <xdr:nvGraphicFramePr>
        <xdr:cNvPr id="5" name="Chart 4">
          <a:extLst>
            <a:ext uri="{FF2B5EF4-FFF2-40B4-BE49-F238E27FC236}">
              <a16:creationId xmlns:a16="http://schemas.microsoft.com/office/drawing/2014/main" id="{FD0D1A41-B0EE-E451-53FF-0D3CB96E6389}"/>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xdr:colOff>
      <xdr:row>0</xdr:row>
      <xdr:rowOff>0</xdr:rowOff>
    </xdr:from>
    <xdr:to>
      <xdr:col>2</xdr:col>
      <xdr:colOff>207986</xdr:colOff>
      <xdr:row>6</xdr:row>
      <xdr:rowOff>45720</xdr:rowOff>
    </xdr:to>
    <xdr:pic>
      <xdr:nvPicPr>
        <xdr:cNvPr id="9" name="Picture 8">
          <a:extLst>
            <a:ext uri="{FF2B5EF4-FFF2-40B4-BE49-F238E27FC236}">
              <a16:creationId xmlns:a16="http://schemas.microsoft.com/office/drawing/2014/main" id="{0555416E-512E-A465-3301-421115C9D03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tin_merritt_azed_gov/_vti_history/110592/Documents/Desktop/SPED%20Data%20Website/Copy%20of%20SEA%20EDFacts%20Edit%20Check%20Tool%20-%20IDEA%20School%20Age%20Cou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S002"/>
      <sheetName val="Error Messages"/>
      <sheetName val="Subtotals"/>
      <sheetName val="Category Sets A and C-E"/>
      <sheetName val="Category Set B"/>
      <sheetName val="Additional Summaries of A &amp; B"/>
      <sheetName val="FS089"/>
      <sheetName val="Ages 3-21 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A2604A-9D89-4757-B35A-1123B1E68D16}" name="Table11" displayName="Table11" ref="A10:C23" headerRowDxfId="474" dataDxfId="472" headerRowBorderDxfId="473" tableBorderDxfId="471" totalsRowBorderDxfId="470">
  <autoFilter ref="A10:C23" xr:uid="{D9A2604A-9D89-4757-B35A-1123B1E68D16}">
    <filterColumn colId="0" hiddenButton="1"/>
    <filterColumn colId="1" hiddenButton="1"/>
    <filterColumn colId="2" hiddenButton="1"/>
  </autoFilter>
  <tableColumns count="3">
    <tableColumn id="1" xr3:uid="{72B2518D-F037-47DF-923E-07C15B506CE2}" name="Disability Category " totalsRowLabel="Total" dataDxfId="469" totalsRowDxfId="468" dataCellStyle="Normal 6 3 2"/>
    <tableColumn id="2" xr3:uid="{8F5DBD99-3938-4339-9F5E-CF3610A7269D}" name="Student_x000a_Count" dataDxfId="467" totalsRowDxfId="466"/>
    <tableColumn id="3" xr3:uid="{269FCDB3-F93A-48CB-889B-2A2EB89CC8F9}" name="Percentage" totalsRowFunction="sum" dataDxfId="465" totalsRowDxfId="464" dataCellStyle="Percent 2">
      <calculatedColumnFormula>B11/$B$24</calculatedColumnFormula>
    </tableColumn>
  </tableColumns>
  <tableStyleInfo name="TableFormatOc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49FB-3766-42FA-BF3D-66976592268E}" name="Table6" displayName="Table6" ref="A79:I93" totalsRowShown="0" headerRowDxfId="363" dataDxfId="361" headerRowBorderDxfId="362" tableBorderDxfId="360" totalsRowBorderDxfId="359" headerRowCellStyle="Normal 6 3 2" dataCellStyle="Percent 2">
  <tableColumns count="9">
    <tableColumn id="1" xr3:uid="{3FF87E59-D118-401D-BE2B-466669405B08}" name="Disability Category" dataDxfId="358" dataCellStyle="Normal 2"/>
    <tableColumn id="2" xr3:uid="{8F14B3A2-939D-4F73-8142-7945089D7379}" name="American Indian or Alaska Native" dataDxfId="357" dataCellStyle="Percent 2">
      <calculatedColumnFormula>B63/B$76</calculatedColumnFormula>
    </tableColumn>
    <tableColumn id="3" xr3:uid="{694614F7-DCDA-4135-9CF8-FAAA850BC83D}" name="Asian" dataDxfId="356" dataCellStyle="Percent 2">
      <calculatedColumnFormula>C63/C$76</calculatedColumnFormula>
    </tableColumn>
    <tableColumn id="4" xr3:uid="{AA4BB216-692F-42A2-B02D-E8AF1AEC7061}" name="Black or African American" dataDxfId="355" dataCellStyle="Percent 2">
      <calculatedColumnFormula>D63/D$76</calculatedColumnFormula>
    </tableColumn>
    <tableColumn id="5" xr3:uid="{F2B432CF-B547-4B84-876C-4AA785591BE5}" name="Hispanic/_x000a_Latino" dataDxfId="354" dataCellStyle="Percent 2">
      <calculatedColumnFormula>E63/E$76</calculatedColumnFormula>
    </tableColumn>
    <tableColumn id="6" xr3:uid="{F31A3EFF-F3A8-4ED4-81FA-A0616BE5F6E4}" name="Native Hawaiian or Other Pacific Islander" dataDxfId="353" dataCellStyle="Percent 2">
      <calculatedColumnFormula>F63/F$76</calculatedColumnFormula>
    </tableColumn>
    <tableColumn id="7" xr3:uid="{A6AD6B16-1CAD-4CAE-B165-2783A6932D16}" name="Two or more races" dataDxfId="352" dataCellStyle="Percent 2">
      <calculatedColumnFormula>G63/G$76</calculatedColumnFormula>
    </tableColumn>
    <tableColumn id="8" xr3:uid="{ACFC63BE-1365-4F57-A483-EADDA44FA642}" name="White" dataDxfId="351" dataCellStyle="Percent 2">
      <calculatedColumnFormula>H63/H$76</calculatedColumnFormula>
    </tableColumn>
    <tableColumn id="9" xr3:uid="{B42EA839-7224-41A1-9569-FBDD9C59D612}" name="Total Students" dataDxfId="350"/>
  </tableColumns>
  <tableStyleInfo name="TableFormatOc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2DF2F5-1A1C-4089-8F6C-E7762F70A34C}" name="Table7" displayName="Table7" ref="A96:D110" totalsRowShown="0" headerRowDxfId="349" dataDxfId="347" headerRowBorderDxfId="348" tableBorderDxfId="346" totalsRowBorderDxfId="345" headerRowCellStyle="Normal 6 3 2">
  <tableColumns count="4">
    <tableColumn id="1" xr3:uid="{EFAC4856-37C9-44AB-A081-1CA91A210E76}" name="Disability Category" dataDxfId="344" dataCellStyle="Normal 2"/>
    <tableColumn id="2" xr3:uid="{33B8EE34-44B7-4E65-B985-162F43865AA3}" name="Female" dataDxfId="343"/>
    <tableColumn id="3" xr3:uid="{0378BE1E-FDFE-4945-8B1E-B49DF912C729}" name="Male" dataDxfId="342"/>
    <tableColumn id="4" xr3:uid="{812EAB21-F4A2-4912-ADDC-023D59414FC3}" name="Calculated Total" dataDxfId="341"/>
  </tableColumns>
  <tableStyleInfo name="TableFormatOc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28B3DA-035B-4B0E-B4C0-E9F315F45885}" name="Table8" displayName="Table8" ref="A113:D127" totalsRowShown="0" headerRowDxfId="340" dataDxfId="338" headerRowBorderDxfId="339" tableBorderDxfId="337" totalsRowBorderDxfId="336" headerRowCellStyle="Normal 6 3 2">
  <tableColumns count="4">
    <tableColumn id="1" xr3:uid="{DF1CADB1-96F8-41DD-BCFD-70ACA22DB2B8}" name="Disability Category" dataDxfId="335" dataCellStyle="Normal 2"/>
    <tableColumn id="2" xr3:uid="{A8A42046-E29F-48FA-AD96-D4FC269F93E3}" name="Female" dataDxfId="334">
      <calculatedColumnFormula>B97/B$110</calculatedColumnFormula>
    </tableColumn>
    <tableColumn id="3" xr3:uid="{06BEEFCF-0E0A-45AD-886E-3DE9035ACCFB}" name="Male" dataDxfId="333">
      <calculatedColumnFormula>C97/C$110</calculatedColumnFormula>
    </tableColumn>
    <tableColumn id="4" xr3:uid="{BED4D819-EF7C-40B3-A226-3ED147C752EC}" name="Calculated Total" dataDxfId="332"/>
  </tableColumns>
  <tableStyleInfo name="TableFormatOc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569B09-26C5-4BFF-AE14-09EB4072ABA8}" name="Table9" displayName="Table9" ref="A130:D144" totalsRowShown="0" headerRowDxfId="331" dataDxfId="329" headerRowBorderDxfId="330" tableBorderDxfId="328" totalsRowBorderDxfId="327" headerRowCellStyle="Normal 6 3 2">
  <tableColumns count="4">
    <tableColumn id="1" xr3:uid="{F83F108E-1D0B-4CD6-8B28-C0A249F9575F}" name="Disability Category" dataDxfId="326" dataCellStyle="Normal 2"/>
    <tableColumn id="2" xr3:uid="{F29E702D-D96C-4B52-BA9A-45B8A9F94108}" name="Yes" dataDxfId="325"/>
    <tableColumn id="3" xr3:uid="{DA160FCB-850D-459E-BCD0-0A314BCB25FA}" name="No" dataDxfId="324"/>
    <tableColumn id="4" xr3:uid="{7672538A-5195-438F-A133-12B68F6D35FA}" name="Calculated Total" dataDxfId="323"/>
  </tableColumns>
  <tableStyleInfo name="TableFormatOc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F047A3-6151-457D-AF6B-D00DEAAB8069}" name="Table10" displayName="Table10" ref="A147:D161" headerRowDxfId="322" dataDxfId="320" totalsRowDxfId="318" headerRowBorderDxfId="321" tableBorderDxfId="319" totalsRowBorderDxfId="317" headerRowCellStyle="Normal 6 3 2">
  <autoFilter ref="A147:D161" xr:uid="{AAF047A3-6151-457D-AF6B-D00DEAAB8069}">
    <filterColumn colId="0" hiddenButton="1"/>
    <filterColumn colId="1" hiddenButton="1"/>
    <filterColumn colId="2" hiddenButton="1"/>
    <filterColumn colId="3" hiddenButton="1"/>
  </autoFilter>
  <tableColumns count="4">
    <tableColumn id="1" xr3:uid="{E9B3F369-60BD-4BCE-950C-590799155297}" name="Disability" totalsRowLabel="Total" dataDxfId="316" totalsRowDxfId="315" dataCellStyle="Normal 2"/>
    <tableColumn id="2" xr3:uid="{69B625D1-2AEB-4223-A226-6DCCD7794576}" name="Yes" dataDxfId="314" totalsRowDxfId="313">
      <calculatedColumnFormula>B131/B$144</calculatedColumnFormula>
    </tableColumn>
    <tableColumn id="3" xr3:uid="{9858AE4D-9964-494C-9F40-B50D8D0B976F}" name="No" dataDxfId="312" totalsRowDxfId="311">
      <calculatedColumnFormula>C131/C$144</calculatedColumnFormula>
    </tableColumn>
    <tableColumn id="4" xr3:uid="{257698C0-DA9C-441D-B68A-876EC89C799F}" name="Calculated Total" totalsRowFunction="sum" dataDxfId="310" totalsRowDxfId="309"/>
  </tableColumns>
  <tableStyleInfo name="TableFormatOc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CC0303-6EAF-48C5-818F-46441D86082E}" name="Table23" displayName="Table23" ref="A9:S17" totalsRowShown="0" headerRowDxfId="308" dataDxfId="306" headerRowBorderDxfId="307" tableBorderDxfId="305" totalsRowBorderDxfId="304" headerRowCellStyle="Normal 6 3 2">
  <autoFilter ref="A9:S17" xr:uid="{0CCC0303-6EAF-48C5-818F-46441D8608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315E7F4-1676-4133-ACEE-4B03CF909929}" name="Educational Environment" dataDxfId="303"/>
    <tableColumn id="2" xr3:uid="{BAB95E15-75D0-4576-B609-1697D29DB418}" name="5 (In Kindergarten)" dataDxfId="302" dataCellStyle="Percent 2"/>
    <tableColumn id="3" xr3:uid="{36118FC2-FD94-4169-BEF3-2EF7D8A77D2C}" name="6" dataDxfId="301" dataCellStyle="Percent 2"/>
    <tableColumn id="4" xr3:uid="{D5C2D44E-872D-413D-85A1-F0ADDC874581}" name="7" dataDxfId="300" dataCellStyle="Percent 2"/>
    <tableColumn id="5" xr3:uid="{91FC5A3F-F462-4E0E-9E2B-41793B93EA1A}" name="8" dataDxfId="299" dataCellStyle="Percent 2"/>
    <tableColumn id="6" xr3:uid="{C687B14A-1EDF-48A5-9DA4-086473C0F7FC}" name="9" dataDxfId="298" dataCellStyle="Percent 2"/>
    <tableColumn id="7" xr3:uid="{509571A2-5B0D-47B1-8235-5D07AE070148}" name="10" dataDxfId="297"/>
    <tableColumn id="8" xr3:uid="{535FAB2E-3B8A-4A0C-9B79-65D008FED9ED}" name="11" dataDxfId="296"/>
    <tableColumn id="9" xr3:uid="{88C162EF-3B53-44D2-B37A-A7E3594027C8}" name="12" dataDxfId="295"/>
    <tableColumn id="10" xr3:uid="{1A22238B-997A-4F40-A9CF-A52F1F908D62}" name="13" dataDxfId="294"/>
    <tableColumn id="11" xr3:uid="{78DCB6C0-4363-4C3B-82E6-4BF6F3AEC0E0}" name="14" dataDxfId="293"/>
    <tableColumn id="12" xr3:uid="{3F35C744-0150-48E5-9D06-16C8FBE3A865}" name="15" dataDxfId="292" dataCellStyle="Percent 2"/>
    <tableColumn id="13" xr3:uid="{FB9794C8-A0FF-47F4-A346-C7C62E893179}" name="16" dataDxfId="291" dataCellStyle="Percent 2"/>
    <tableColumn id="14" xr3:uid="{D0FDDF7E-79DA-4DBD-9CA0-4B19AF7692BD}" name="17" dataDxfId="290"/>
    <tableColumn id="15" xr3:uid="{9A4ACB83-A1EA-4A4E-A557-2E9483C34402}" name="18" dataDxfId="289"/>
    <tableColumn id="16" xr3:uid="{5713BFAD-CFC4-4834-85A7-035351AE307F}" name="19" dataDxfId="288" dataCellStyle="Percent 2"/>
    <tableColumn id="17" xr3:uid="{9D9C94D3-5C1B-4A80-9DB6-923CFC3B2672}" name="20" dataDxfId="287"/>
    <tableColumn id="18" xr3:uid="{A2731987-87DE-4924-943C-35C1BAF6889F}" name="21" dataDxfId="286"/>
    <tableColumn id="19" xr3:uid="{96232920-F697-4D31-8B5C-38802B43AB42}" name="Calculated Total" dataDxfId="285"/>
  </tableColumns>
  <tableStyleInfo name="TableFormatOc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E5EF5CB-F497-4BEF-96B6-0F13CC3EF570}" name="Table25" displayName="Table25" ref="A62:H70" totalsRowShown="0" headerRowDxfId="284" dataDxfId="282" headerRowBorderDxfId="283" tableBorderDxfId="281" totalsRowBorderDxfId="280" headerRowCellStyle="Normal 6 3 2" dataCellStyle="Percent 2">
  <autoFilter ref="A62:H70" xr:uid="{6E5EF5CB-F497-4BEF-96B6-0F13CC3EF5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5D0FBA-E590-4D79-9DAF-7942B6767606}" name="Environment" dataDxfId="279"/>
    <tableColumn id="2" xr3:uid="{52678E71-6DCE-4A0F-A780-3EA708EC66BD}" name="American Indian or Alaska Native" dataDxfId="278" dataCellStyle="Percent 2"/>
    <tableColumn id="3" xr3:uid="{D1420861-7D6B-4AC1-BC45-9945F7C89B15}" name="Asian" dataDxfId="277" dataCellStyle="Percent 2"/>
    <tableColumn id="4" xr3:uid="{55E528BB-87F7-4AAF-896A-BA6C48307411}" name="Black or African American" dataDxfId="276" dataCellStyle="Percent 2"/>
    <tableColumn id="5" xr3:uid="{FAA60FF7-679F-4928-A636-04323BABF77C}" name="Hispanic/_x000a_Latino" dataDxfId="275" dataCellStyle="Percent 2"/>
    <tableColumn id="6" xr3:uid="{A21C2DAA-1943-4F85-ADF6-A2C8FEF43614}" name="Native Hawaiian or Other Pacific Islander" dataDxfId="274" dataCellStyle="Percent 2"/>
    <tableColumn id="7" xr3:uid="{D80D99ED-0206-49B9-9BE2-F0A641601506}" name="Two or more races" dataDxfId="273" dataCellStyle="Percent 2"/>
    <tableColumn id="8" xr3:uid="{A1D3F46F-02DE-4DDF-9BC2-9E7D6688041B}" name="White" dataDxfId="272" dataCellStyle="Percent 2"/>
  </tableColumns>
  <tableStyleInfo name="TableFormatOc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F6CCA4F-4FA1-4E63-B000-F26C53812052}" name="Table26" displayName="Table26" ref="A74:I82" totalsRowShown="0" headerRowDxfId="271" dataDxfId="269" headerRowBorderDxfId="270" tableBorderDxfId="268" totalsRowBorderDxfId="267" headerRowCellStyle="Normal 6 3 2" dataCellStyle="Percent 2">
  <tableColumns count="9">
    <tableColumn id="1" xr3:uid="{85799CF9-02FA-4D5C-B955-E38B2E6C8159}" name="Environment" dataDxfId="266"/>
    <tableColumn id="2" xr3:uid="{89F32226-1797-492D-855B-42B8D8753B47}" name="American Indian or Alaska Native" dataDxfId="265" dataCellStyle="Percent 2">
      <calculatedColumnFormula>B63/B$71</calculatedColumnFormula>
    </tableColumn>
    <tableColumn id="3" xr3:uid="{DE0185B2-5A43-4144-9340-295A722981AF}" name="Black or African American" dataDxfId="264" dataCellStyle="Percent 2">
      <calculatedColumnFormula>C63/C$71</calculatedColumnFormula>
    </tableColumn>
    <tableColumn id="4" xr3:uid="{17AD149D-FDBC-476E-8D67-67549C5FD9F1}" name="Asian" dataDxfId="263" dataCellStyle="Percent 2">
      <calculatedColumnFormula>D63/D$71</calculatedColumnFormula>
    </tableColumn>
    <tableColumn id="10" xr3:uid="{E5603432-F221-40A7-B3A7-7A239BB8A5C4}" name="Hispanic/_x000a_Latino" dataDxfId="262" dataCellStyle="Percent 2">
      <calculatedColumnFormula>E63/E$71</calculatedColumnFormula>
    </tableColumn>
    <tableColumn id="5" xr3:uid="{87CA3A70-8EBF-428D-A569-4701F6EA281C}" name="Native Hawaiian or Other Pacific Islander" dataDxfId="261" dataCellStyle="Percent 2">
      <calculatedColumnFormula>F63/F$71</calculatedColumnFormula>
    </tableColumn>
    <tableColumn id="7" xr3:uid="{7D838346-C1F4-4B85-A863-8DBDFD25F677}" name="Two or more races" dataDxfId="260" dataCellStyle="Percent 2">
      <calculatedColumnFormula>G63/G$71</calculatedColumnFormula>
    </tableColumn>
    <tableColumn id="8" xr3:uid="{4BA2F99D-BF24-48B1-BDEE-5E4611B257E3}" name="White" dataDxfId="259" dataCellStyle="Percent 2">
      <calculatedColumnFormula>H63/H$71</calculatedColumnFormula>
    </tableColumn>
    <tableColumn id="9" xr3:uid="{2BCA1EBE-8828-469F-B2CE-B76301D33A6C}" name="Calculated Total" dataDxfId="258" dataCellStyle="Percent 2"/>
  </tableColumns>
  <tableStyleInfo name="TableFormatOc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AEA420-9E9E-4ADA-BE01-ABEB1FD39A2C}" name="Table28" displayName="Table28" ref="A86:G94" totalsRowShown="0" headerRowDxfId="257" dataDxfId="255" headerRowBorderDxfId="256" tableBorderDxfId="254" totalsRowBorderDxfId="253" headerRowCellStyle="Normal 6 3 2" dataCellStyle="Percent 2">
  <tableColumns count="7">
    <tableColumn id="1" xr3:uid="{8D7C7761-4386-43A0-B901-F8984B7B9A91}" name="Environment" dataDxfId="252"/>
    <tableColumn id="2" xr3:uid="{2D7727E8-DCE9-46E6-8AA3-518DC4A9F29F}" name="Female Student Count" dataDxfId="251" dataCellStyle="Percent 2"/>
    <tableColumn id="3" xr3:uid="{5EF919AE-8941-4416-9EB7-89FEDF4183A9}" name="Male Student Count" dataDxfId="250" dataCellStyle="Percent 2"/>
    <tableColumn id="4" xr3:uid="{DFA19E21-E8D1-4933-B3E8-6BEE0EEF0F87}" name="Calculated Total" dataDxfId="249"/>
    <tableColumn id="5" xr3:uid="{3F48AEAC-9931-4335-8A72-BF98CEB2966D}" name="Female Student Percentage" dataDxfId="248" dataCellStyle="Percent 2">
      <calculatedColumnFormula>B87/B$95</calculatedColumnFormula>
    </tableColumn>
    <tableColumn id="6" xr3:uid="{2FA35ABA-324B-463F-81B3-1531B7D0E4CF}" name="Male Student Percentage" dataDxfId="247" dataCellStyle="Percent 2">
      <calculatedColumnFormula>C87/C$95</calculatedColumnFormula>
    </tableColumn>
    <tableColumn id="7" xr3:uid="{09745071-1B9F-44D9-AB76-3E41CC4C8EFC}" name="Total" dataDxfId="246"/>
  </tableColumns>
  <tableStyleInfo name="TableFormatOc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6A0D6F-BC88-483A-9FD8-8CD445016150}" name="Table29" displayName="Table29" ref="A98:G106" totalsRowShown="0" headerRowDxfId="245" dataDxfId="243" headerRowBorderDxfId="244" tableBorderDxfId="242" totalsRowBorderDxfId="241" headerRowCellStyle="Normal 6 3 2" dataCellStyle="Percent 2">
  <autoFilter ref="A98:G106" xr:uid="{266A0D6F-BC88-483A-9FD8-8CD4450161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E67059-BB14-438A-ADFA-38373B0A5A71}" name="Environment" dataDxfId="240"/>
    <tableColumn id="2" xr3:uid="{1C155315-04F3-4AB1-AF1C-07EC979A7F3D}" name="English Learner " dataDxfId="239" dataCellStyle="Percent 2"/>
    <tableColumn id="3" xr3:uid="{D8A72C9D-EACE-4F0D-9D4A-36C01D9C8F67}" name="Non-English Learner" dataDxfId="238" dataCellStyle="Percent 2"/>
    <tableColumn id="4" xr3:uid="{8A63B11A-E826-45B2-9E7C-039CF8C4022C}" name="Calculated Total" dataDxfId="237"/>
    <tableColumn id="5" xr3:uid="{BF92FB3D-3EAA-470A-8F5C-BA090089C163}" name="English Learner Percentage" dataDxfId="236" dataCellStyle="Percent 2">
      <calculatedColumnFormula>B99/B$107</calculatedColumnFormula>
    </tableColumn>
    <tableColumn id="6" xr3:uid="{DAEC04EB-911E-41C6-8299-3E99CD884768}" name="Non-English Learner Percentage" dataDxfId="235" dataCellStyle="Percent 2">
      <calculatedColumnFormula>C99/C$107</calculatedColumnFormula>
    </tableColumn>
    <tableColumn id="7" xr3:uid="{10950060-437B-4194-991F-17DD7424F08C}" name="Calculated Percentage" dataDxfId="234"/>
  </tableColumns>
  <tableStyleInfo name="TableFormatOc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6FB57C-6974-4AA4-BEFD-7CDE8B777EDC}" name="Table14" displayName="Table14" ref="A27:C34" totalsRowShown="0" headerRowDxfId="463" dataDxfId="462" tableBorderDxfId="461">
  <autoFilter ref="A27:C34" xr:uid="{926FB57C-6974-4AA4-BEFD-7CDE8B777EDC}">
    <filterColumn colId="0" hiddenButton="1"/>
    <filterColumn colId="1" hiddenButton="1"/>
    <filterColumn colId="2" hiddenButton="1"/>
  </autoFilter>
  <tableColumns count="3">
    <tableColumn id="1" xr3:uid="{5374F544-EFB7-4DE1-ACD4-F1D36DAFBADA}" name="Disability Category" dataDxfId="460" dataCellStyle="Normal 6 3 2"/>
    <tableColumn id="2" xr3:uid="{906C784E-D6C8-4303-9C3F-6FAA708162F3}" name="Student_x000a_Count" dataDxfId="459"/>
    <tableColumn id="3" xr3:uid="{5049ED96-FAC8-44BF-8A1A-813AF772EE5C}" name="Percentage" dataDxfId="458" dataCellStyle="Percent 2">
      <calculatedColumnFormula>B28/$B$35</calculatedColumnFormula>
    </tableColumn>
  </tableColumns>
  <tableStyleInfo name="TableFormatOc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2078A7-605C-475C-A9B4-21747044F212}" name="Table30" displayName="Table30" ref="A110:O118" totalsRowShown="0" headerRowDxfId="233" dataDxfId="231" headerRowBorderDxfId="232" tableBorderDxfId="230" totalsRowBorderDxfId="229" headerRowCellStyle="Normal 2">
  <autoFilter ref="A110:O118" xr:uid="{9C2078A7-605C-475C-A9B4-21747044F2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A3A3DEE5-40A4-4183-9550-A19B6722D4BC}" name="Environment" dataDxfId="228"/>
    <tableColumn id="2" xr3:uid="{990BEFEB-F80F-43C7-A956-139472CC6AC0}" name="Autism" dataDxfId="227"/>
    <tableColumn id="3" xr3:uid="{BCAE7CAA-72E6-492D-99D0-AF5C9285A84C}" name="Deaf-Blindness" dataDxfId="226"/>
    <tableColumn id="4" xr3:uid="{3E1A92F3-ECDB-446F-A42D-96E481345232}" name="Developmental Delay" dataDxfId="225"/>
    <tableColumn id="5" xr3:uid="{EE4DE6DF-A8E5-4545-98C8-98A1089F8A2B}" name="Emotional Disturbance" dataDxfId="224"/>
    <tableColumn id="6" xr3:uid="{E9585941-ABA7-4533-A5DE-5D4EAABF788F}" name="Hearing Impairment" dataDxfId="223"/>
    <tableColumn id="7" xr3:uid="{7E05D65E-62BD-44A5-BD11-B7E5FD4E3E8C}" name="Intellectual Disability" dataDxfId="222"/>
    <tableColumn id="8" xr3:uid="{45BB3EBB-DCBB-4BD9-BB45-9128B4D947A8}" name="Multiple Disabilities" dataDxfId="221"/>
    <tableColumn id="9" xr3:uid="{6C8EF936-C6AD-42EC-BC53-485E0AF969E3}" name="Orthopedic Impairment" dataDxfId="220"/>
    <tableColumn id="10" xr3:uid="{BE21A3ED-0B01-460E-9C62-93ADA40B354A}" name="Other Health Impairment" dataDxfId="219"/>
    <tableColumn id="11" xr3:uid="{AECF51AE-14E6-48D2-A67B-154ED4F7B9B1}" name="Specific Learning Disability" dataDxfId="218"/>
    <tableColumn id="12" xr3:uid="{1581A493-AA44-49A4-9C16-EB88CD19B725}" name="Speech or Language Impairment" dataDxfId="217"/>
    <tableColumn id="13" xr3:uid="{296655DF-9A49-4169-A44A-3CCB560AD03A}" name="Traumatic Brain Injury" dataDxfId="216"/>
    <tableColumn id="14" xr3:uid="{0232D044-F161-47B1-8219-F2C5D9F40D7D}" name="Visual Impairment" dataDxfId="215"/>
    <tableColumn id="15" xr3:uid="{0FC743C7-9218-4BCD-A7C6-CA7B637E546E}" name="Calculated Total" dataDxfId="214"/>
  </tableColumns>
  <tableStyleInfo name="TableFormatOc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E6EA205-2D03-4622-8C93-B1FD08D737D1}" name="Table32" displayName="Table32" ref="A122:O130" totalsRowShown="0" headerRowDxfId="213" dataDxfId="211" headerRowBorderDxfId="212" tableBorderDxfId="210" totalsRowBorderDxfId="209" headerRowCellStyle="Normal 2">
  <tableColumns count="15">
    <tableColumn id="1" xr3:uid="{B3570E39-B354-4D14-98E5-47D29C5BF954}" name="Environment" dataDxfId="208"/>
    <tableColumn id="2" xr3:uid="{F3DC7EBC-F5A9-4FE7-A38B-4965875B587D}" name="Autism" dataDxfId="207">
      <calculatedColumnFormula>B111/B$119</calculatedColumnFormula>
    </tableColumn>
    <tableColumn id="3" xr3:uid="{D6038FFE-1264-43A7-9F63-739FD567D519}" name="Deaf-Blindness" dataDxfId="206">
      <calculatedColumnFormula>C111/C$119</calculatedColumnFormula>
    </tableColumn>
    <tableColumn id="4" xr3:uid="{37695A53-AF34-46E1-A518-D2851744B04F}" name="Developmental Delay" dataDxfId="205">
      <calculatedColumnFormula>D111/D$119</calculatedColumnFormula>
    </tableColumn>
    <tableColumn id="5" xr3:uid="{5B45E7B7-ACDA-4F92-BB38-18CE4A60B4A2}" name="Emotional Disturbance" dataDxfId="204">
      <calculatedColumnFormula>E111/E$119</calculatedColumnFormula>
    </tableColumn>
    <tableColumn id="6" xr3:uid="{0DC1E079-714A-437E-B55E-7A97C763900D}" name="Hearing Impairment" dataDxfId="203">
      <calculatedColumnFormula>F111/F$119</calculatedColumnFormula>
    </tableColumn>
    <tableColumn id="7" xr3:uid="{55168DFB-E1D3-423E-857A-91CF5D3CF696}" name="Intellectual Disability" dataDxfId="202">
      <calculatedColumnFormula>G111/G$119</calculatedColumnFormula>
    </tableColumn>
    <tableColumn id="8" xr3:uid="{F7EA8140-BF5C-4333-B40D-F1FCA064E674}" name="Multiple Disabilities" dataDxfId="201">
      <calculatedColumnFormula>H111/H$119</calculatedColumnFormula>
    </tableColumn>
    <tableColumn id="9" xr3:uid="{1E62FD11-1491-44F8-8130-3E5030E58373}" name="Orthopedic Impairment" dataDxfId="200">
      <calculatedColumnFormula>I111/I$119</calculatedColumnFormula>
    </tableColumn>
    <tableColumn id="10" xr3:uid="{5292472F-1B79-449B-BFE7-3CD675B8950B}" name="Other Health Impairment" dataDxfId="199">
      <calculatedColumnFormula>J111/J$119</calculatedColumnFormula>
    </tableColumn>
    <tableColumn id="11" xr3:uid="{174E4721-0979-4F2C-8D4F-605C8D8C47BA}" name="Specific Learning Disability" dataDxfId="198">
      <calculatedColumnFormula>K111/K$119</calculatedColumnFormula>
    </tableColumn>
    <tableColumn id="12" xr3:uid="{3EE07374-B114-4CA0-AAE2-7FE16B0013CF}" name="Speech or Language Impairment" dataDxfId="197">
      <calculatedColumnFormula>L111/L$119</calculatedColumnFormula>
    </tableColumn>
    <tableColumn id="13" xr3:uid="{3D7FEC68-DCB7-4E4E-9DC5-C523D7A16A56}" name="Traumatic Brain Injury" dataDxfId="196">
      <calculatedColumnFormula>M111/M$119</calculatedColumnFormula>
    </tableColumn>
    <tableColumn id="14" xr3:uid="{864D4399-DD49-49AC-BD15-17561EC24CDE}" name="Visual Impairment" dataDxfId="195">
      <calculatedColumnFormula>N111/N$119</calculatedColumnFormula>
    </tableColumn>
    <tableColumn id="15" xr3:uid="{91A5A1AF-3593-4A02-B276-EE366C71020E}" name="Calculated Total" dataDxfId="194">
      <calculatedColumnFormula>O111/O$119</calculatedColumnFormula>
    </tableColumn>
  </tableColumns>
  <tableStyleInfo name="TableFormatOc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D724B6-4476-4ED7-8277-593E83D330ED}" name="Table24" displayName="Table24" ref="A21:S29" totalsRowShown="0" headerRowDxfId="193" dataDxfId="191" headerRowBorderDxfId="192" tableBorderDxfId="190" totalsRowBorderDxfId="189" headerRowCellStyle="Normal 6 3 2" dataCellStyle="Percent 2">
  <tableColumns count="19">
    <tableColumn id="1" xr3:uid="{5E65577C-A0D2-4E2A-B985-8215861D8E95}" name="Educational Environment" dataDxfId="188"/>
    <tableColumn id="2" xr3:uid="{C23FAAC9-34A7-4075-824E-BE9FF749EE3F}" name="5 in Kindergarten" dataDxfId="187" dataCellStyle="Percent 2">
      <calculatedColumnFormula>B10/B$18</calculatedColumnFormula>
    </tableColumn>
    <tableColumn id="3" xr3:uid="{8FF03E07-7D15-42C4-B21F-8F844478F12A}" name="6" dataDxfId="186" dataCellStyle="Percent 2">
      <calculatedColumnFormula>C10/C$18</calculatedColumnFormula>
    </tableColumn>
    <tableColumn id="4" xr3:uid="{986274E8-AB82-472B-9A49-91AB7A22E6E3}" name="7" dataDxfId="185" dataCellStyle="Percent 2">
      <calculatedColumnFormula>D10/D$18</calculatedColumnFormula>
    </tableColumn>
    <tableColumn id="5" xr3:uid="{F35D420F-2961-452B-8CC5-069B8983A103}" name="8" dataDxfId="184" dataCellStyle="Percent 2">
      <calculatedColumnFormula>E10/E$18</calculatedColumnFormula>
    </tableColumn>
    <tableColumn id="6" xr3:uid="{755DBDAA-BCCA-4A25-813F-9257218145DC}" name="9" dataDxfId="183" dataCellStyle="Percent 2">
      <calculatedColumnFormula>F10/F$18</calculatedColumnFormula>
    </tableColumn>
    <tableColumn id="7" xr3:uid="{01D52F3D-562E-41AC-B4D9-649A2E68B3CB}" name="10" dataDxfId="182" dataCellStyle="Percent 2">
      <calculatedColumnFormula>G10/G$18</calculatedColumnFormula>
    </tableColumn>
    <tableColumn id="8" xr3:uid="{F058A558-AB83-4CDD-9901-2124BBA64850}" name="11" dataDxfId="181" dataCellStyle="Percent 2">
      <calculatedColumnFormula>H10/H$18</calculatedColumnFormula>
    </tableColumn>
    <tableColumn id="9" xr3:uid="{611BF13D-47E5-4D7E-8577-4DC66FE565A1}" name="12" dataDxfId="180" dataCellStyle="Percent 2">
      <calculatedColumnFormula>I10/I$18</calculatedColumnFormula>
    </tableColumn>
    <tableColumn id="10" xr3:uid="{28567E26-AD00-43CB-AC31-9921349BD163}" name="13" dataDxfId="179" dataCellStyle="Percent 2">
      <calculatedColumnFormula>J10/J$18</calculatedColumnFormula>
    </tableColumn>
    <tableColumn id="11" xr3:uid="{697DD894-5AC4-4381-8D2F-3F15665CA358}" name="14" dataDxfId="178" dataCellStyle="Percent 2">
      <calculatedColumnFormula>K10/K$18</calculatedColumnFormula>
    </tableColumn>
    <tableColumn id="12" xr3:uid="{6B8BC7A3-F1E4-4B16-9CEC-DA9825345A20}" name="15" dataDxfId="177" dataCellStyle="Percent 2">
      <calculatedColumnFormula>L10/L$18</calculatedColumnFormula>
    </tableColumn>
    <tableColumn id="13" xr3:uid="{2F730B75-F1B4-48DF-99CD-F3CB31D91CA3}" name="16" dataDxfId="176" dataCellStyle="Percent 2">
      <calculatedColumnFormula>M10/M$18</calculatedColumnFormula>
    </tableColumn>
    <tableColumn id="14" xr3:uid="{217408DE-1D6F-47FA-9E45-7C6CEF985DA3}" name="17" dataDxfId="175" dataCellStyle="Percent 2">
      <calculatedColumnFormula>N10/N$18</calculatedColumnFormula>
    </tableColumn>
    <tableColumn id="15" xr3:uid="{B801263B-1E6E-4F1C-98DE-5C8D55370A0F}" name="18" dataDxfId="174" dataCellStyle="Percent 2">
      <calculatedColumnFormula>O10/O$18</calculatedColumnFormula>
    </tableColumn>
    <tableColumn id="16" xr3:uid="{E7E2D5B3-216B-4793-8F5C-AF6A3FC98703}" name="19" dataDxfId="173" dataCellStyle="Percent 2">
      <calculatedColumnFormula>P10/P$18</calculatedColumnFormula>
    </tableColumn>
    <tableColumn id="17" xr3:uid="{4AA563A8-6FA9-46F9-A17F-3619F4F45EAE}" name="20" dataDxfId="172" dataCellStyle="Percent 2">
      <calculatedColumnFormula>Q10/Q$18</calculatedColumnFormula>
    </tableColumn>
    <tableColumn id="18" xr3:uid="{C337A2C4-E081-4C82-9B93-BD449E65431C}" name="21" dataDxfId="171" dataCellStyle="Percent 2">
      <calculatedColumnFormula>R10/R$18</calculatedColumnFormula>
    </tableColumn>
    <tableColumn id="19" xr3:uid="{5C5F641F-4A0D-4CFE-9F22-C5812D89E7DF}" name="Calculated Total" dataDxfId="170">
      <calculatedColumnFormula>S10/S$18</calculatedColumnFormula>
    </tableColumn>
  </tableColumns>
  <tableStyleInfo name="TableFormatOc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D7760F6-044D-4B8F-86BD-692E34F95829}" name="Table27" displayName="Table27" ref="A9:C23" totalsRowShown="0" headerRowDxfId="169" dataDxfId="167" headerRowBorderDxfId="168" tableBorderDxfId="166">
  <autoFilter ref="A9:C23" xr:uid="{3D7760F6-044D-4B8F-86BD-692E34F95829}">
    <filterColumn colId="0" hiddenButton="1"/>
    <filterColumn colId="1" hiddenButton="1"/>
    <filterColumn colId="2" hiddenButton="1"/>
  </autoFilter>
  <tableColumns count="3">
    <tableColumn id="1" xr3:uid="{D9DEDD5B-D73C-421E-B881-DFAD7CA60D23}" name="Disability Category " dataDxfId="165" dataCellStyle="Normal 6 3 2"/>
    <tableColumn id="2" xr3:uid="{6AFC1026-D922-4D42-99ED-63F96CD8C964}" name="Student_x000a_Count" dataDxfId="164" dataCellStyle="Comma 2"/>
    <tableColumn id="3" xr3:uid="{F0D26339-33DA-4587-ACA8-21DC85AA8022}" name="Percentage" dataDxfId="163" dataCellStyle="Percent 2"/>
  </tableColumns>
  <tableStyleInfo name="TableFormatOc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B535CD3-1AD6-47F3-A886-1EB82656D27A}" name="Table31" displayName="Table31" ref="A26:C34" totalsRowShown="0" headerRowDxfId="162" dataDxfId="161" tableBorderDxfId="160">
  <autoFilter ref="A26:C34" xr:uid="{EB535CD3-1AD6-47F3-A886-1EB82656D27A}">
    <filterColumn colId="0" hiddenButton="1"/>
    <filterColumn colId="1" hiddenButton="1"/>
    <filterColumn colId="2" hiddenButton="1"/>
  </autoFilter>
  <tableColumns count="3">
    <tableColumn id="1" xr3:uid="{3FC1A4FB-3A04-4EC2-9449-6A51929869CB}" name="Racial Ethnic" dataDxfId="159" dataCellStyle="Normal 6 3 2"/>
    <tableColumn id="2" xr3:uid="{B622C9C8-9473-4C6A-985B-6DA034549892}" name="Student_x000a_Count" dataDxfId="158" dataCellStyle="Comma 2"/>
    <tableColumn id="3" xr3:uid="{4D86130B-20BC-45A3-9B03-C32B7AEF0AD6}" name="Percentage" dataDxfId="157" dataCellStyle="Percent 2"/>
  </tableColumns>
  <tableStyleInfo name="TableFormatOc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B9AE049-3F6A-4973-B130-BEFAF80DEE86}" name="Table39" displayName="Table39" ref="A37:C47" totalsRowShown="0" headerRowDxfId="156" dataDxfId="154" headerRowBorderDxfId="155" tableBorderDxfId="153" totalsRowBorderDxfId="152" headerRowCellStyle="Normal 6 3 2">
  <autoFilter ref="A37:C47" xr:uid="{FB9AE049-3F6A-4973-B130-BEFAF80DEE86}">
    <filterColumn colId="0" hiddenButton="1"/>
    <filterColumn colId="1" hiddenButton="1"/>
    <filterColumn colId="2" hiddenButton="1"/>
  </autoFilter>
  <tableColumns count="3">
    <tableColumn id="1" xr3:uid="{67CF8752-5336-41CF-A941-8D9D622F2279}" name="Educational Environment" dataDxfId="151"/>
    <tableColumn id="2" xr3:uid="{24FF83C2-6320-4532-B31F-76F2983C9BFC}" name="Student_x000a_Count" dataDxfId="150" dataCellStyle="Comma"/>
    <tableColumn id="3" xr3:uid="{D2E49A18-45FE-4B36-916F-34C34B1BDA09}" name="Percentage" dataDxfId="149" dataCellStyle="Percent"/>
  </tableColumns>
  <tableStyleInfo name="TableFormatOc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7C42C06-1C8A-4467-AB89-28D8B71B8F2D}" name="Table41" displayName="Table41" ref="A50:C54" totalsRowShown="0" headerRowDxfId="148" dataDxfId="146" headerRowBorderDxfId="147" tableBorderDxfId="145">
  <autoFilter ref="A50:C54" xr:uid="{77C42C06-1C8A-4467-AB89-28D8B71B8F2D}">
    <filterColumn colId="0" hiddenButton="1"/>
    <filterColumn colId="1" hiddenButton="1"/>
    <filterColumn colId="2" hiddenButton="1"/>
  </autoFilter>
  <tableColumns count="3">
    <tableColumn id="1" xr3:uid="{F9C6BE01-6405-4D3C-AC9E-815BD0EB11A8}" name="Age" dataDxfId="144"/>
    <tableColumn id="3" xr3:uid="{861A4123-A5F0-4203-94B2-F31821CA81AC}" name="Student_x000a_Count" dataDxfId="143" dataCellStyle="Comma"/>
    <tableColumn id="4" xr3:uid="{97033599-C5DD-4C3A-92EA-8262106C2E0D}" name="Percentage" dataDxfId="142" dataCellStyle="Percent"/>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9BB1949-5433-48B8-9D8B-EB67528262A4}" name="Table42" displayName="Table42" ref="A57:C60" totalsRowShown="0" headerRowDxfId="141" dataDxfId="140" tableBorderDxfId="139">
  <autoFilter ref="A57:C60" xr:uid="{F9BB1949-5433-48B8-9D8B-EB67528262A4}">
    <filterColumn colId="0" hiddenButton="1"/>
    <filterColumn colId="1" hiddenButton="1"/>
    <filterColumn colId="2" hiddenButton="1"/>
  </autoFilter>
  <tableColumns count="3">
    <tableColumn id="1" xr3:uid="{74160841-812E-44D7-ACE0-B232C58849A9}" name="Sex" dataDxfId="138"/>
    <tableColumn id="3" xr3:uid="{4A773305-0599-473B-99F7-D5C5AC89487B}" name="Student _x000a_Count" dataDxfId="137"/>
    <tableColumn id="4" xr3:uid="{49DDD1D7-D7F0-4D31-8CEA-D8A20ADAC16D}" name="Percentage" dataDxfId="136"/>
  </tableColumns>
  <tableStyleInfo name="TableFormatOc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12CC2C4-FDD5-45B8-8E1B-028F1BAA968B}" name="Table19" displayName="Table19" ref="A9:E22" totalsRowShown="0" headerRowDxfId="135" dataDxfId="134" tableBorderDxfId="133" headerRowCellStyle="Normal 6 3 2" dataCellStyle="Percent 2">
  <autoFilter ref="A9:E22" xr:uid="{B12CC2C4-FDD5-45B8-8E1B-028F1BAA968B}">
    <filterColumn colId="0" hiddenButton="1"/>
    <filterColumn colId="1" hiddenButton="1"/>
    <filterColumn colId="2" hiddenButton="1"/>
    <filterColumn colId="3" hiddenButton="1"/>
    <filterColumn colId="4" hiddenButton="1"/>
  </autoFilter>
  <tableColumns count="5">
    <tableColumn id="1" xr3:uid="{70389477-A84C-4C18-BF76-77C93E6D33D0}" name="Disability Category" dataDxfId="132" dataCellStyle="Normal 2"/>
    <tableColumn id="2" xr3:uid="{63786D7D-A675-46DA-BF19-AFB07DDF41E7}" name="3" dataDxfId="131" dataCellStyle="Percent 2"/>
    <tableColumn id="3" xr3:uid="{FB24AAF3-3FB1-43C1-8DEC-2EFEE7A61DC0}" name="4" dataDxfId="130" dataCellStyle="Percent 2"/>
    <tableColumn id="4" xr3:uid="{6B70964B-4B58-44DD-83FE-4E71C7C195A2}" name="5 in Preschool" dataDxfId="129" dataCellStyle="Percent 2"/>
    <tableColumn id="5" xr3:uid="{C7D6CBA1-8169-4A0A-997A-9E42E3444446}" name="Calculated Total" dataDxfId="128" dataCellStyle="Percent 2"/>
  </tableColumns>
  <tableStyleInfo name="TableFormatOc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83B7F70-4896-4875-BD90-73BB47492069}" name="Table20" displayName="Table20" ref="A26:E39" totalsRowShown="0" headerRowDxfId="127" dataDxfId="126" tableBorderDxfId="125" headerRowCellStyle="Normal 6 3 2" dataCellStyle="Percent 2">
  <tableColumns count="5">
    <tableColumn id="1" xr3:uid="{D9B799B8-320D-4448-91C9-8C4C79E06FE9}" name="Disability Category" dataDxfId="124" dataCellStyle="Normal 2"/>
    <tableColumn id="2" xr3:uid="{DEB6111F-DAAF-429D-9F85-51B7E0414E59}" name="3" dataDxfId="123" dataCellStyle="Percent 2">
      <calculatedColumnFormula>B10/B$23</calculatedColumnFormula>
    </tableColumn>
    <tableColumn id="3" xr3:uid="{909C059D-729B-4445-A1B4-B1CAE5ACAA01}" name="4" dataDxfId="122" dataCellStyle="Percent 2">
      <calculatedColumnFormula>C10/C$23</calculatedColumnFormula>
    </tableColumn>
    <tableColumn id="4" xr3:uid="{0756701E-017F-4070-93BE-109C00E50421}" name="5 In Preschool" dataDxfId="121" dataCellStyle="Percent 2">
      <calculatedColumnFormula>D10/D$23</calculatedColumnFormula>
    </tableColumn>
    <tableColumn id="5" xr3:uid="{FFEB8427-F914-4A24-8A98-5314CA5D980D}" name="Calculated Total" dataDxfId="120" dataCellStyle="Percent 2"/>
  </tableColumns>
  <tableStyleInfo name="TableFormatOc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F89050-C5FC-492D-9B40-6F2D27752D28}" name="Table15" displayName="Table15" ref="A38:C40" totalsRowShown="0" headerRowDxfId="457" dataDxfId="455" headerRowBorderDxfId="456" tableBorderDxfId="454" totalsRowBorderDxfId="453">
  <tableColumns count="3">
    <tableColumn id="1" xr3:uid="{07DBA255-7DF6-4E42-99C1-43DD34E46760}" name="English Learner Status" dataDxfId="452"/>
    <tableColumn id="2" xr3:uid="{0658DFD2-7483-4E40-9A3F-687BD583E88D}" name="Student_x000a_Count" dataDxfId="451"/>
    <tableColumn id="3" xr3:uid="{BB5A8A6F-2E67-4B35-9839-E10EE4FBDE3B}" name="Percentage" dataDxfId="450">
      <calculatedColumnFormula>B39/B$41</calculatedColumnFormula>
    </tableColumn>
  </tableColumns>
  <tableStyleInfo name="TableFormatOc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5BD78C-2EA8-445D-9E0D-A267DB97E243}" name="Table13" displayName="Table13" ref="A43:I56" totalsRowShown="0" headerRowDxfId="119" dataDxfId="118" tableBorderDxfId="117" headerRowCellStyle="Normal 6 3 2">
  <autoFilter ref="A43:I56" xr:uid="{9F5BD78C-2EA8-445D-9E0D-A267DB97E2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D780D7-33F3-4B20-8400-BE1481AB2E2E}" name="Disability Category" dataDxfId="116" dataCellStyle="Normal 2"/>
    <tableColumn id="2" xr3:uid="{54E27B09-EBEB-4CF3-8782-E67DBE3F2AA2}" name="American Indian or Alaska Native" dataDxfId="115" dataCellStyle="Percent 2"/>
    <tableColumn id="3" xr3:uid="{1C3DF1AB-8308-4D4A-A6CE-5285CA8F3F6C}" name="Asian" dataDxfId="114" dataCellStyle="Percent 2"/>
    <tableColumn id="4" xr3:uid="{4639D38B-4294-40A4-9BF8-9F9F68A69130}" name="Black or African American" dataDxfId="113" dataCellStyle="Normal 6 3 2"/>
    <tableColumn id="5" xr3:uid="{6921BF76-CCE1-47AA-822A-7AF5414B36E5}" name="Hispanic/_x000a_Latino" dataDxfId="112" dataCellStyle="Percent 2"/>
    <tableColumn id="6" xr3:uid="{D6F0FE8A-6FC6-43BE-BF37-CCE98DC37A99}" name="Native Hawaiian or Other Pacific Islander" dataDxfId="111"/>
    <tableColumn id="7" xr3:uid="{132EC64E-389A-4A57-9DC0-2EF16FD552E5}" name="White" dataDxfId="110" dataCellStyle="Normal 6 3 2"/>
    <tableColumn id="8" xr3:uid="{546CBB85-56ED-49B7-9556-E6E159D52900}" name="Two or more races" dataDxfId="109"/>
    <tableColumn id="9" xr3:uid="{5CCD6D0D-4F07-4140-A619-E1673874E3EB}" name="Calculated Total" dataDxfId="108" dataCellStyle="Percent 2"/>
  </tableColumns>
  <tableStyleInfo name="TableFormatOc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2A739FE-F3B2-41A5-82F0-EA324FA64939}" name="Table21" displayName="Table21" ref="A60:I73" totalsRowShown="0" headerRowDxfId="107" dataDxfId="105" headerRowBorderDxfId="106" tableBorderDxfId="104" totalsRowBorderDxfId="103" headerRowCellStyle="Normal 6 3 2" dataCellStyle="Percent 2">
  <autoFilter ref="A60:I73" xr:uid="{62A739FE-F3B2-41A5-82F0-EA324FA64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6FA206D-F656-42D2-ADF7-53E18CF27D73}" name="Disability Category" dataDxfId="102" dataCellStyle="Normal 2"/>
    <tableColumn id="2" xr3:uid="{54F63C8C-7E2B-4B17-96B5-90517E8457FB}" name="American Indian or Alaska Native" dataDxfId="101" dataCellStyle="Percent 2">
      <calculatedColumnFormula>B44/B$57</calculatedColumnFormula>
    </tableColumn>
    <tableColumn id="3" xr3:uid="{A0EE84A7-2EF0-4053-9B8D-850604849174}" name="Asian" dataDxfId="100" dataCellStyle="Percent 2">
      <calculatedColumnFormula>C44/C$57</calculatedColumnFormula>
    </tableColumn>
    <tableColumn id="4" xr3:uid="{A9EF59D0-50F3-4932-B519-2F7FAF74A78C}" name="Black or African American" dataDxfId="99" dataCellStyle="Percent 2">
      <calculatedColumnFormula>D44/D$57</calculatedColumnFormula>
    </tableColumn>
    <tableColumn id="5" xr3:uid="{A395F64C-7296-43FF-85BE-B03E1C0AC2E1}" name="Hispanic/_x000a_Latino" dataDxfId="98" dataCellStyle="Percent 2">
      <calculatedColumnFormula>E44/E$57</calculatedColumnFormula>
    </tableColumn>
    <tableColumn id="6" xr3:uid="{E9AE7E9E-282A-4983-8974-FD5C8453BAFF}" name="Native Hawaiian or Other Pacific Islander" dataDxfId="97" dataCellStyle="Percent 2">
      <calculatedColumnFormula>F44/F$57</calculatedColumnFormula>
    </tableColumn>
    <tableColumn id="7" xr3:uid="{4CCDF26C-E7B6-4842-AA2D-A3AF2B760652}" name="White" dataDxfId="96" dataCellStyle="Percent 2">
      <calculatedColumnFormula>G44/G$57</calculatedColumnFormula>
    </tableColumn>
    <tableColumn id="8" xr3:uid="{C4E5DAED-4DA0-4D48-929C-3F83CF687CD2}" name="Two or more races" dataDxfId="95" dataCellStyle="Percent 2">
      <calculatedColumnFormula>H44/H$57</calculatedColumnFormula>
    </tableColumn>
    <tableColumn id="9" xr3:uid="{289D52D5-0BA8-4455-9CA1-7B21068DBC5D}" name="Calculated Total" dataDxfId="94" dataCellStyle="Percent 2"/>
  </tableColumns>
  <tableStyleInfo name="TableFormatOc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D8B6F0A-7224-41EE-9D93-17E496F54295}" name="Table33" displayName="Table33" ref="A9:E18" totalsRowShown="0" headerRowDxfId="93" dataDxfId="92">
  <autoFilter ref="A9:E18" xr:uid="{1D8B6F0A-7224-41EE-9D93-17E496F54295}">
    <filterColumn colId="0" hiddenButton="1"/>
    <filterColumn colId="1" hiddenButton="1"/>
    <filterColumn colId="2" hiddenButton="1"/>
    <filterColumn colId="3" hiddenButton="1"/>
    <filterColumn colId="4" hiddenButton="1"/>
  </autoFilter>
  <tableColumns count="5">
    <tableColumn id="1" xr3:uid="{CC1CF1BD-F7AE-4E13-911F-99181CCA6CA0}" name="Educational Environment" dataDxfId="91"/>
    <tableColumn id="2" xr3:uid="{B37D31AF-C8A3-42BD-A421-F2ED5DEE48C2}" name="3" dataDxfId="90"/>
    <tableColumn id="3" xr3:uid="{BBF57BF2-E68F-4E1D-900D-D0002C37FCC5}" name="4" dataDxfId="89"/>
    <tableColumn id="4" xr3:uid="{62E68FD2-D852-4321-9A96-290FC477710D}" name="5 in Preschool" dataDxfId="88"/>
    <tableColumn id="5" xr3:uid="{D879F8B3-84DF-4C6E-B494-6450E999D974}" name="Calculated Total" dataDxfId="87"/>
  </tableColumns>
  <tableStyleInfo name="TableFormatOc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08AFAA5-835A-4C4C-A4C8-3A5F3FE01F4C}" name="Table34" displayName="Table34" ref="A22:E31" totalsRowShown="0" headerRowDxfId="86" dataDxfId="85">
  <autoFilter ref="A22:E31" xr:uid="{808AFAA5-835A-4C4C-A4C8-3A5F3FE01F4C}">
    <filterColumn colId="0" hiddenButton="1"/>
    <filterColumn colId="1" hiddenButton="1"/>
    <filterColumn colId="2" hiddenButton="1"/>
    <filterColumn colId="3" hiddenButton="1"/>
    <filterColumn colId="4" hiddenButton="1"/>
  </autoFilter>
  <tableColumns count="5">
    <tableColumn id="1" xr3:uid="{3002EB1B-E4F4-4231-83A9-A8EE8391ADF7}" name="Educational Environment" dataDxfId="84"/>
    <tableColumn id="2" xr3:uid="{82BAA799-566E-45B8-8811-88AFCFDB1A04}" name="3" dataDxfId="83">
      <calculatedColumnFormula>B10/B$19</calculatedColumnFormula>
    </tableColumn>
    <tableColumn id="3" xr3:uid="{6470E5A5-94BA-4DFB-87BC-300B3D314414}" name="4" dataDxfId="82">
      <calculatedColumnFormula>C10/C$19</calculatedColumnFormula>
    </tableColumn>
    <tableColumn id="4" xr3:uid="{9BCF7F28-1FC1-4FBB-A1F4-332986C2CF54}" name="5 in Preschool" dataDxfId="81">
      <calculatedColumnFormula>D10/D$19</calculatedColumnFormula>
    </tableColumn>
    <tableColumn id="5" xr3:uid="{970FA327-FF76-4C91-AD6C-1EC5C858B398}" name="Calculated Total" dataDxfId="80"/>
  </tableColumns>
  <tableStyleInfo name="TableFormatOc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2073EE0-6D68-4602-A5F3-FFEAD54FE721}" name="Table36" displayName="Table36" ref="A48:I57" totalsRowShown="0" headerRowDxfId="79" dataDxfId="78" tableBorderDxfId="77" headerRowCellStyle="Normal 6 3 2">
  <autoFilter ref="A48:I57" xr:uid="{22073EE0-6D68-4602-A5F3-FFEAD54FE7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65C33C-2DE4-4F73-BF4C-E162E7E67E42}" name="Educational Environment" dataDxfId="76"/>
    <tableColumn id="2" xr3:uid="{870DF297-CEA6-456F-89C2-079EE421E6F5}" name="American Indian or Alaska Native" dataDxfId="75">
      <calculatedColumnFormula>B36/B$45</calculatedColumnFormula>
    </tableColumn>
    <tableColumn id="3" xr3:uid="{1DA76AAB-8275-42E3-86CC-443CD4EB7767}" name="Asian" dataDxfId="74">
      <calculatedColumnFormula>C36/C$45</calculatedColumnFormula>
    </tableColumn>
    <tableColumn id="4" xr3:uid="{5700567A-ECBA-4F27-9866-1E2793CA8B25}" name="Black or African American" dataDxfId="73">
      <calculatedColumnFormula>D36/D$45</calculatedColumnFormula>
    </tableColumn>
    <tableColumn id="5" xr3:uid="{2BB09BDE-E7B0-4FFE-ADFE-4D527A993857}" name="Hispanic/_x000a_Latino" dataDxfId="72">
      <calculatedColumnFormula>E36/E$45</calculatedColumnFormula>
    </tableColumn>
    <tableColumn id="6" xr3:uid="{B0BB93B0-BFBF-45B2-902E-FA26510631D0}" name="Native Hawaiian or Other Pacific Islander" dataDxfId="71">
      <calculatedColumnFormula>F36/F$45</calculatedColumnFormula>
    </tableColumn>
    <tableColumn id="7" xr3:uid="{7B2A26E9-D8F2-46D9-8B2D-5616C6380712}" name="Two or more races" dataDxfId="70">
      <calculatedColumnFormula>G36/G$45</calculatedColumnFormula>
    </tableColumn>
    <tableColumn id="8" xr3:uid="{92FFB0D7-92A3-4846-9951-C5835CDD59C6}" name="White" dataDxfId="69">
      <calculatedColumnFormula>H36/H$45</calculatedColumnFormula>
    </tableColumn>
    <tableColumn id="12" xr3:uid="{933FEBD4-FA08-4C4B-90F0-E43E6B2FF6A7}" name="Calculated Total" dataDxfId="68"/>
  </tableColumns>
  <tableStyleInfo name="TableFormatOc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1A567C4-A602-4B37-AFA1-14C93E873DF3}" name="Table37" displayName="Table37" ref="A61:D70" totalsRowShown="0" headerRowDxfId="67" dataDxfId="66" tableBorderDxfId="65">
  <autoFilter ref="A61:D70" xr:uid="{F1A567C4-A602-4B37-AFA1-14C93E873DF3}">
    <filterColumn colId="0" hiddenButton="1"/>
    <filterColumn colId="1" hiddenButton="1"/>
    <filterColumn colId="2" hiddenButton="1"/>
    <filterColumn colId="3" hiddenButton="1"/>
  </autoFilter>
  <tableColumns count="4">
    <tableColumn id="1" xr3:uid="{14B0F406-8D7F-404B-BF94-1E53F818F8C2}" name="Educational Environment" dataDxfId="64"/>
    <tableColumn id="2" xr3:uid="{64224D48-ED74-4DDE-BF20-325EFBDCF348}" name="Male" dataDxfId="63" dataCellStyle="Normal 6 3 2"/>
    <tableColumn id="3" xr3:uid="{035EE934-54EF-41A2-B7C9-28CF5EE7FFE2}" name="Female" dataDxfId="62" dataCellStyle="Normal 6 3 2"/>
    <tableColumn id="4" xr3:uid="{BCC24B02-C7C1-4F94-95A8-0B549E2711F7}" name="Calculated _x000a_Total" dataDxfId="61" dataCellStyle="Normal 6 3 2"/>
  </tableColumns>
  <tableStyleInfo name="TableFormatOc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BE5954-971D-430C-9551-1604FE938456}" name="Table38" displayName="Table38" ref="A74:D83" totalsRowShown="0" headerRowDxfId="60" dataDxfId="59" tableBorderDxfId="58" headerRowCellStyle="Normal 6 3 2">
  <autoFilter ref="A74:D83" xr:uid="{58BE5954-971D-430C-9551-1604FE938456}">
    <filterColumn colId="0" hiddenButton="1"/>
    <filterColumn colId="1" hiddenButton="1"/>
    <filterColumn colId="2" hiddenButton="1"/>
    <filterColumn colId="3" hiddenButton="1"/>
  </autoFilter>
  <tableColumns count="4">
    <tableColumn id="1" xr3:uid="{AEE76E32-922E-466E-9965-4450ED003D97}" name="Educational Environment" dataDxfId="57"/>
    <tableColumn id="2" xr3:uid="{B5DDC51D-DCD8-46AC-931D-FA74C3674BA9}" name="Male" dataDxfId="56" dataCellStyle="Normal 6 3 2">
      <calculatedColumnFormula>B62/B$71</calculatedColumnFormula>
    </tableColumn>
    <tableColumn id="3" xr3:uid="{F7B2AAA6-652A-46ED-995E-69C7161B5E54}" name="Female" dataDxfId="55" dataCellStyle="Normal 6 3 2">
      <calculatedColumnFormula>C62/C$71</calculatedColumnFormula>
    </tableColumn>
    <tableColumn id="4" xr3:uid="{2324107B-A244-49C1-9288-23FBF403AC5B}" name="Calculated _x000a_Total" dataDxfId="54" dataCellStyle="Normal 6 3 2"/>
  </tableColumns>
  <tableStyleInfo name="TableFormatOc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81247E-1561-4AA6-8EC9-F48B668D05FA}" name="Table12" displayName="Table12" ref="A87:O97" totalsRowShown="0" headerRowDxfId="53" dataDxfId="52" headerRowCellStyle="Normal 2">
  <autoFilter ref="A87:O97" xr:uid="{5081247E-1561-4AA6-8EC9-F48B668D05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D4E236-8B51-40EF-8DB6-77BF64A704FA}" name="Educational Environment" dataDxfId="51"/>
    <tableColumn id="12" xr3:uid="{5DFC8893-CB51-4536-A440-E21155B76BE0}" name="Autism" dataDxfId="50"/>
    <tableColumn id="10" xr3:uid="{46170A14-2C70-4465-B56A-F9374FEA68EF}" name="Deaf-Blindness" dataDxfId="49"/>
    <tableColumn id="14" xr3:uid="{037210A9-AE5C-4A5C-BB25-0ADC957D131C}" name="Developmental Delay" dataDxfId="48"/>
    <tableColumn id="6" xr3:uid="{D4DC89D7-D6D5-47C9-A685-3475A0A2DF46}" name="Emotional Disturbance" dataDxfId="47"/>
    <tableColumn id="3" xr3:uid="{4B8541A5-FA08-4D92-B9E6-82490E74931D}" name="Hearing Impairment" dataDxfId="46"/>
    <tableColumn id="2" xr3:uid="{00DB4B9A-0CA2-4813-A0EF-BACD70EC3F3E}" name="Intellectual Disability" dataDxfId="45"/>
    <tableColumn id="11" xr3:uid="{0D07BCF4-EBB8-4EE2-B6CF-506206BD38E2}" name="Multiple Disabilities" dataDxfId="44"/>
    <tableColumn id="7" xr3:uid="{61A2F487-378B-45C5-99CC-AF8215C99F57}" name="Orthopedic Impairment" dataDxfId="43"/>
    <tableColumn id="8" xr3:uid="{F5B71F36-D2C5-4843-B9E6-621B4A4DF869}" name="Other Health Impairment" dataDxfId="42"/>
    <tableColumn id="9" xr3:uid="{EEFBF132-808D-4878-A5CC-34EC87A0C90F}" name="Specific Learning Disability" dataDxfId="41"/>
    <tableColumn id="4" xr3:uid="{A04CA301-8A3A-4A7E-A697-1F8E8FC68174}" name="Speech or Language Impairment" dataDxfId="40"/>
    <tableColumn id="13" xr3:uid="{E9A44AA2-DF53-4283-B60B-217C0DC6EC50}" name="Traumatic Brain Injury" dataDxfId="39"/>
    <tableColumn id="5" xr3:uid="{2A7115DB-2319-4805-89C2-07CD58EB3053}" name="Visual Impairment" dataDxfId="38"/>
    <tableColumn id="15" xr3:uid="{1B2AE1B5-69C6-4015-A5CE-A33755AE0494}" name="Calculated Total" dataDxfId="37"/>
  </tableColumns>
  <tableStyleInfo name="TableFormatOc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4E4FD30-8305-4249-966B-A6EA74A5ABB2}" name="Table22" displayName="Table22" ref="A100:O110" totalsRowShown="0" headerRowDxfId="36" dataDxfId="35" headerRowCellStyle="Normal 2">
  <autoFilter ref="A100:O110" xr:uid="{94E4FD30-8305-4249-966B-A6EA74A5AB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ED91E38-964A-4F06-B65F-863EBD2F74AF}" name="Educational Environment" dataDxfId="34"/>
    <tableColumn id="12" xr3:uid="{C3D38DC7-660E-4DE3-9E7C-6A8E43AEFB21}" name="Autism" dataDxfId="33">
      <calculatedColumnFormula>B88/B$97</calculatedColumnFormula>
    </tableColumn>
    <tableColumn id="10" xr3:uid="{AA277B4A-1652-47C9-9B9F-83708FB36769}" name="Deaf-Blindness" dataDxfId="32">
      <calculatedColumnFormula>C88/C$97</calculatedColumnFormula>
    </tableColumn>
    <tableColumn id="14" xr3:uid="{DBAA2D19-C07A-4385-ABC6-14FF6FC61651}" name="Developmental Delay" dataDxfId="31">
      <calculatedColumnFormula>D88/D$97</calculatedColumnFormula>
    </tableColumn>
    <tableColumn id="6" xr3:uid="{061611F4-4206-4716-83BD-A50F7B6A5DDD}" name="Emotional Disturbance" dataDxfId="30">
      <calculatedColumnFormula>E88/E$97</calculatedColumnFormula>
    </tableColumn>
    <tableColumn id="2" xr3:uid="{5135E6DC-E27F-4CD5-AAB4-3BAA668E0D46}" name="Hearing Impairment" dataDxfId="29">
      <calculatedColumnFormula>F88/F$97</calculatedColumnFormula>
    </tableColumn>
    <tableColumn id="3" xr3:uid="{FD196EAF-9E2A-45CC-87A8-54E34994B0D2}" name="Intellectual Disability" dataDxfId="28">
      <calculatedColumnFormula>G88/G$97</calculatedColumnFormula>
    </tableColumn>
    <tableColumn id="11" xr3:uid="{63282728-5015-4F74-8245-5A83904474A9}" name="Multiple Disabilities" dataDxfId="27">
      <calculatedColumnFormula>H88/H$97</calculatedColumnFormula>
    </tableColumn>
    <tableColumn id="7" xr3:uid="{B344A0D5-6294-46C7-B896-F5FD83F363D8}" name="Orthopedic Impairment" dataDxfId="26">
      <calculatedColumnFormula>I88/I$97</calculatedColumnFormula>
    </tableColumn>
    <tableColumn id="8" xr3:uid="{AFE9E691-EB7E-496F-B5B8-987EFC2F1943}" name="Other Health Impairment" dataDxfId="25">
      <calculatedColumnFormula>J88/J$97</calculatedColumnFormula>
    </tableColumn>
    <tableColumn id="9" xr3:uid="{E46835E4-DB35-4DE0-8262-E2B44D385E23}" name="Specific Learning Disability" dataDxfId="24">
      <calculatedColumnFormula>K88/K$97</calculatedColumnFormula>
    </tableColumn>
    <tableColumn id="4" xr3:uid="{2C23A381-EBA1-4FF7-ABED-AF60F2C8427C}" name="Speech or Language Impairment" dataDxfId="23">
      <calculatedColumnFormula>L88/L$97</calculatedColumnFormula>
    </tableColumn>
    <tableColumn id="13" xr3:uid="{99AE44EB-E2BE-4094-B221-46DD1AD9DED7}" name="Traumatic Brain Injury" dataDxfId="22">
      <calculatedColumnFormula>M88/M$97</calculatedColumnFormula>
    </tableColumn>
    <tableColumn id="5" xr3:uid="{08D0B02A-0E00-4060-A94E-6013D698A42E}" name="Visual Impairment" dataDxfId="21">
      <calculatedColumnFormula>N88/N$97</calculatedColumnFormula>
    </tableColumn>
    <tableColumn id="15" xr3:uid="{70ACE63D-9947-453F-84DD-EDBAB4AC94D5}" name="Calculated Total" dataDxfId="20"/>
  </tableColumns>
  <tableStyleInfo name="TableFormatOc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7AD4E41-2302-4563-B088-FC2E30CC72E3}" name="Table16" displayName="Table16" ref="A44:C52" totalsRowShown="0" headerRowDxfId="449" dataDxfId="447" headerRowBorderDxfId="448" tableBorderDxfId="446" totalsRowBorderDxfId="445">
  <autoFilter ref="A44:C52" xr:uid="{F7AD4E41-2302-4563-B088-FC2E30CC72E3}">
    <filterColumn colId="0" hiddenButton="1"/>
    <filterColumn colId="1" hiddenButton="1"/>
    <filterColumn colId="2" hiddenButton="1"/>
  </autoFilter>
  <tableColumns count="3">
    <tableColumn id="1" xr3:uid="{D80DA5CF-F344-4D96-A08C-64AFE529AE12}" name="Education Environment" dataDxfId="444"/>
    <tableColumn id="2" xr3:uid="{00D712C6-ACD0-4394-9A9B-850FE7B7D779}" name="Student_x000a_Count" dataDxfId="443" dataCellStyle="Normal 2"/>
    <tableColumn id="3" xr3:uid="{C502B464-11CF-4252-AC0B-4A968F0E6623}" name="Percentage" dataDxfId="442" dataCellStyle="Percent 2">
      <calculatedColumnFormula>B45/$B$53</calculatedColumnFormula>
    </tableColumn>
  </tableColumns>
  <tableStyleInfo name="TableFormatOc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3B1BC-1CE1-4143-B7A9-902BD85C4E5F}" name="Table17" displayName="Table17" ref="A56:C73" totalsRowShown="0" headerRowDxfId="441" dataDxfId="439" headerRowBorderDxfId="440" tableBorderDxfId="438" totalsRowBorderDxfId="437">
  <autoFilter ref="A56:C73" xr:uid="{0853B1BC-1CE1-4143-B7A9-902BD85C4E5F}">
    <filterColumn colId="0" hiddenButton="1"/>
    <filterColumn colId="1" hiddenButton="1"/>
    <filterColumn colId="2" hiddenButton="1"/>
  </autoFilter>
  <tableColumns count="3">
    <tableColumn id="1" xr3:uid="{A4379E88-7054-498F-A9D2-008255196C84}" name="Age" dataDxfId="436" dataCellStyle="Normal 6 3 2"/>
    <tableColumn id="2" xr3:uid="{F60CB464-B587-4FF4-9091-29C342CD3723}" name="Student_x000a_Count" dataDxfId="435"/>
    <tableColumn id="3" xr3:uid="{1C637AE6-AC80-445B-B61F-313E2BDE94C2}" name="Percentage" dataDxfId="434" dataCellStyle="Percent 2">
      <calculatedColumnFormula>B57/$B$74</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14B6D6-D0F0-4603-B470-A4464157E143}" name="Table18" displayName="Table18" ref="A77:C79" totalsRowShown="0" headerRowDxfId="433" dataDxfId="431" headerRowBorderDxfId="432" tableBorderDxfId="430" totalsRowBorderDxfId="429">
  <autoFilter ref="A77:C79" xr:uid="{C014B6D6-D0F0-4603-B470-A4464157E143}">
    <filterColumn colId="0" hiddenButton="1"/>
    <filterColumn colId="1" hiddenButton="1"/>
    <filterColumn colId="2" hiddenButton="1"/>
  </autoFilter>
  <tableColumns count="3">
    <tableColumn id="1" xr3:uid="{F594B541-31D1-4D24-A7AC-AB57B63270AA}" name="Sex" dataDxfId="428" dataCellStyle="Normal 6 3 2"/>
    <tableColumn id="2" xr3:uid="{3292EDF6-54E5-4627-9BD7-E2D584FD6397}" name="Student_x000a_Count" dataDxfId="427"/>
    <tableColumn id="3" xr3:uid="{F77408AA-94C2-4A3F-9655-094E6F98C11C}" name="Percentage" dataDxfId="426" dataCellStyle="Percent 2"/>
  </tableColumns>
  <tableStyleInfo name="TableFormatOc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E25EEB-8C21-4135-BD19-8E237D890694}" name="Table3" displayName="Table3" ref="A4:S18" totalsRowShown="0" headerRowDxfId="425" dataDxfId="423" headerRowBorderDxfId="424" tableBorderDxfId="422" totalsRowBorderDxfId="421" headerRowCellStyle="Normal 6 3 2" dataCellStyle="Percent 2">
  <tableColumns count="19">
    <tableColumn id="1" xr3:uid="{6D47725F-2960-4818-925E-586068E2C563}" name="Disability Category" dataDxfId="420" dataCellStyle="Normal 2"/>
    <tableColumn id="2" xr3:uid="{BE82D98A-65A4-4C4A-BD74-EA984165927E}" name="5 (In Kindergarten)" dataDxfId="419" dataCellStyle="Percent 2"/>
    <tableColumn id="3" xr3:uid="{333EA522-D14C-4B38-9795-27D941B86CD4}" name="6" dataDxfId="418" dataCellStyle="Percent 2"/>
    <tableColumn id="4" xr3:uid="{ABB49E37-984E-48E1-A93A-BAE3541835B8}" name="7" dataDxfId="417" dataCellStyle="Percent 2"/>
    <tableColumn id="5" xr3:uid="{617E5786-E3DE-4E86-8A68-222761136A68}" name="8" dataDxfId="416" dataCellStyle="Percent 2"/>
    <tableColumn id="6" xr3:uid="{ADA73E15-D049-4FF8-A2AC-8B03D95265B1}" name="9" dataDxfId="415" dataCellStyle="Percent 2"/>
    <tableColumn id="7" xr3:uid="{77177668-44A0-48C3-9EA4-51609C3BEFEF}" name="10" dataDxfId="414" dataCellStyle="Percent 2"/>
    <tableColumn id="8" xr3:uid="{D1080487-AA4B-4408-B0A9-99EF7209C992}" name="11" dataDxfId="413" dataCellStyle="Percent 2"/>
    <tableColumn id="9" xr3:uid="{8E0CD4C5-2AA5-4FC6-8AF1-8D2BB5B2B087}" name="12" dataDxfId="412" dataCellStyle="Percent 2"/>
    <tableColumn id="10" xr3:uid="{A2C4EB98-A4A0-4B63-8D19-446B8AF1DE68}" name="13" dataDxfId="411" dataCellStyle="Percent 2"/>
    <tableColumn id="11" xr3:uid="{ED694976-09A4-4964-BB06-1171CFA5C7CC}" name="14" dataDxfId="410" dataCellStyle="Percent 2"/>
    <tableColumn id="12" xr3:uid="{31701DCF-3F4C-4F54-8596-1A8A0319ECAA}" name="15" dataDxfId="409" dataCellStyle="Percent 2"/>
    <tableColumn id="13" xr3:uid="{44B1885E-27C1-40D4-9876-68EDE416451B}" name="16" dataDxfId="408" dataCellStyle="Percent 2"/>
    <tableColumn id="14" xr3:uid="{9BA483D4-2562-49FC-807A-AE377F4DB36F}" name="17" dataDxfId="407" dataCellStyle="Percent 2"/>
    <tableColumn id="15" xr3:uid="{5646725F-E485-4DE2-9BD0-6940338F62B2}" name="18" dataDxfId="406" dataCellStyle="Percent 2"/>
    <tableColumn id="16" xr3:uid="{1A00E092-62EC-4486-B490-25E28263D23D}" name="19" dataDxfId="405" dataCellStyle="Percent 2"/>
    <tableColumn id="17" xr3:uid="{8CFFDEBF-168C-42ED-AFD5-26541C00C20F}" name="20" dataDxfId="404" dataCellStyle="Percent 2"/>
    <tableColumn id="18" xr3:uid="{265133ED-D707-443D-8DBE-80C892D8A408}" name="21" dataDxfId="403" dataCellStyle="Percent 2"/>
    <tableColumn id="19" xr3:uid="{ED761239-308C-493A-B697-47A5D7BD4647}" name=" Calculated_x000a_Total" dataDxfId="402" dataCellStyle="Percent 2">
      <calculatedColumnFormula>SUM(Table3[[#This Row],[5 (In Kindergarten)]:[21]])</calculatedColumnFormula>
    </tableColumn>
  </tableColumns>
  <tableStyleInfo name="TableFormatOc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A35AFB-F816-4A39-9175-BDFE30B2CDB7}" name="Table4" displayName="Table4" ref="A21:S35" totalsRowShown="0" headerRowDxfId="401" dataDxfId="399" headerRowBorderDxfId="400" tableBorderDxfId="398" totalsRowBorderDxfId="397" headerRowCellStyle="Normal 6 3 2">
  <tableColumns count="19">
    <tableColumn id="1" xr3:uid="{2250321A-1A26-4651-82E2-387E96E30086}" name="Disability" dataDxfId="396" dataCellStyle="Normal 2"/>
    <tableColumn id="2" xr3:uid="{079ED58E-751E-45C3-8FFA-7B00FD0B7047}" name="5 (In Kindergarten)" dataDxfId="395">
      <calculatedColumnFormula>B5/B$18</calculatedColumnFormula>
    </tableColumn>
    <tableColumn id="3" xr3:uid="{FDDCA231-CB77-46C2-99E0-C339D1745730}" name="6" dataDxfId="394">
      <calculatedColumnFormula>C5/C$18</calculatedColumnFormula>
    </tableColumn>
    <tableColumn id="4" xr3:uid="{551A2C5E-266B-4731-AF8A-C242DF83AE7F}" name="7" dataDxfId="393">
      <calculatedColumnFormula>D5/D$18</calculatedColumnFormula>
    </tableColumn>
    <tableColumn id="5" xr3:uid="{F6E37766-D52D-47E1-BB38-B0EB54229F66}" name="8" dataDxfId="392">
      <calculatedColumnFormula>E5/E$18</calculatedColumnFormula>
    </tableColumn>
    <tableColumn id="6" xr3:uid="{D1E15D5C-D348-4382-BA15-E59D3292523C}" name="9" dataDxfId="391">
      <calculatedColumnFormula>F5/F$18</calculatedColumnFormula>
    </tableColumn>
    <tableColumn id="7" xr3:uid="{E427D0C0-5E80-4C7B-ABF7-4F8F17FF522B}" name="10" dataDxfId="390">
      <calculatedColumnFormula>G5/G$18</calculatedColumnFormula>
    </tableColumn>
    <tableColumn id="8" xr3:uid="{B463DC84-1BFE-4E65-BFE4-6ED56D3EDB15}" name="11" dataDxfId="389">
      <calculatedColumnFormula>H5/H$18</calculatedColumnFormula>
    </tableColumn>
    <tableColumn id="9" xr3:uid="{D70B4E78-2919-4D85-850A-1893AABC46C0}" name="12" dataDxfId="388">
      <calculatedColumnFormula>I5/I$18</calculatedColumnFormula>
    </tableColumn>
    <tableColumn id="10" xr3:uid="{50CA66FA-EA2D-4073-9102-9FB366855081}" name="13" dataDxfId="387">
      <calculatedColumnFormula>J5/J$18</calculatedColumnFormula>
    </tableColumn>
    <tableColumn id="11" xr3:uid="{A9A05573-0F80-44B6-BEAC-07D9FD1EB6F8}" name="14" dataDxfId="386">
      <calculatedColumnFormula>K5/K$18</calculatedColumnFormula>
    </tableColumn>
    <tableColumn id="12" xr3:uid="{78385949-B602-4BED-95EA-D2F987E3E021}" name="15" dataDxfId="385">
      <calculatedColumnFormula>L5/L$18</calculatedColumnFormula>
    </tableColumn>
    <tableColumn id="13" xr3:uid="{B12DF57F-575D-4C59-9E2B-7E1B646272C6}" name="16" dataDxfId="384">
      <calculatedColumnFormula>M5/M$18</calculatedColumnFormula>
    </tableColumn>
    <tableColumn id="14" xr3:uid="{0B5ED88C-86BD-49A4-82B4-CF0EF8BE6142}" name="17" dataDxfId="383">
      <calculatedColumnFormula>N5/N$18</calculatedColumnFormula>
    </tableColumn>
    <tableColumn id="15" xr3:uid="{9D32DDA5-8BF9-4634-B330-4894D2578AC1}" name="18" dataDxfId="382">
      <calculatedColumnFormula>O5/O$18</calculatedColumnFormula>
    </tableColumn>
    <tableColumn id="16" xr3:uid="{67E6C116-CCE1-4B16-95A2-E91430254B77}" name="19" dataDxfId="381">
      <calculatedColumnFormula>P5/P$18</calculatedColumnFormula>
    </tableColumn>
    <tableColumn id="17" xr3:uid="{4E9C0AA6-8D8D-4040-B45C-21CEA3FB54FA}" name="20" dataDxfId="380">
      <calculatedColumnFormula>Q5/Q$18</calculatedColumnFormula>
    </tableColumn>
    <tableColumn id="18" xr3:uid="{D61B75C4-1E3C-4C33-A725-4C382976B51A}" name="21" dataDxfId="379">
      <calculatedColumnFormula>R5/R$18</calculatedColumnFormula>
    </tableColumn>
    <tableColumn id="19" xr3:uid="{9DDF0A9B-6F7B-4B12-9B7F-04B2E09826E0}" name=" Calculated_x000a_Total" dataDxfId="378" dataCellStyle="Percent 2"/>
  </tableColumns>
  <tableStyleInfo name="TableFormatOc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2687A3-75F5-4E2A-9B02-7E77F59ABBC1}" name="Table5" displayName="Table5" ref="A62:I76" totalsRowShown="0" headerRowDxfId="377" dataDxfId="375" headerRowBorderDxfId="376" tableBorderDxfId="374" totalsRowBorderDxfId="373" headerRowCellStyle="Normal 6 3 2" dataCellStyle="Percent 2">
  <tableColumns count="9">
    <tableColumn id="1" xr3:uid="{AB5E613F-E59C-4308-870B-E6C78D33FA19}" name="Disability" dataDxfId="372" dataCellStyle="Normal 2"/>
    <tableColumn id="2" xr3:uid="{CC4749F0-6E1B-4118-973A-663C9B9D1D51}" name="American Indian or Alaska Native" dataDxfId="371" dataCellStyle="Percent 2"/>
    <tableColumn id="3" xr3:uid="{7469FC2D-506F-4FD3-A077-13DF6875D297}" name="Asian" dataDxfId="370" dataCellStyle="Percent 2"/>
    <tableColumn id="4" xr3:uid="{4DD74596-E6E2-428C-9F1C-EF2839A2FB97}" name="Black or African American" dataDxfId="369" dataCellStyle="Percent 2"/>
    <tableColumn id="5" xr3:uid="{C26CACA2-FF6C-4E20-BFB9-C3C735A5B0D1}" name="Hispanic/_x000a_Latino" dataDxfId="368" dataCellStyle="Percent 2"/>
    <tableColumn id="6" xr3:uid="{B93BC7B6-B52F-4E97-B3E7-18C94ABB8385}" name="Native Hawaiian or Other Pacific Islander" dataDxfId="367" dataCellStyle="Percent 2"/>
    <tableColumn id="7" xr3:uid="{6ECA7BA9-462F-47F5-8603-42EE378E1852}" name="White" dataDxfId="366" dataCellStyle="Percent 2"/>
    <tableColumn id="8" xr3:uid="{B32FDC38-863B-4FEE-A807-DED4F1A1D2BC}" name="Two or more races" dataDxfId="365" dataCellStyle="Percent 2"/>
    <tableColumn id="9" xr3:uid="{6D9967F8-1952-4AA2-96E9-42B069414360}" name="Total Students" dataDxfId="364"/>
  </tableColumns>
  <tableStyleInfo name="TableFormatOct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rgbClr val="FFFFFF"/>
      </a:lt1>
      <a:dk2>
        <a:srgbClr val="FFFFFF"/>
      </a:dk2>
      <a:lt2>
        <a:srgbClr val="012169"/>
      </a:lt2>
      <a:accent1>
        <a:srgbClr val="012169"/>
      </a:accent1>
      <a:accent2>
        <a:srgbClr val="BF0D3E"/>
      </a:accent2>
      <a:accent3>
        <a:srgbClr val="41598F"/>
      </a:accent3>
      <a:accent4>
        <a:srgbClr val="111100"/>
      </a:accent4>
      <a:accent5>
        <a:srgbClr val="008000"/>
      </a:accent5>
      <a:accent6>
        <a:srgbClr val="990099"/>
      </a:accent6>
      <a:hlink>
        <a:srgbClr val="8090B4"/>
      </a:hlink>
      <a:folHlink>
        <a:srgbClr val="AEC7F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 Id="rId9"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5836-ADF3-4580-A9C8-581B0EBE53C3}">
  <dimension ref="A1"/>
  <sheetViews>
    <sheetView tabSelected="1" workbookViewId="0">
      <selection activeCell="F30" sqref="F30"/>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1A85-83A7-4239-87EF-F83EEDBE6EEA}">
  <dimension ref="A1:M82"/>
  <sheetViews>
    <sheetView showGridLines="0" topLeftCell="A62" zoomScale="110" zoomScaleNormal="110" workbookViewId="0">
      <selection activeCell="E82" sqref="E82"/>
    </sheetView>
  </sheetViews>
  <sheetFormatPr defaultColWidth="8.85546875" defaultRowHeight="15"/>
  <cols>
    <col min="1" max="1" width="37.5703125" customWidth="1"/>
    <col min="2" max="2" width="17.42578125" customWidth="1"/>
    <col min="3" max="3" width="18.5703125" customWidth="1"/>
    <col min="4" max="4" width="8.7109375" customWidth="1"/>
    <col min="5" max="5" width="98.5703125" customWidth="1"/>
    <col min="6" max="11" width="8.7109375" customWidth="1"/>
    <col min="12" max="12" width="3.28515625" customWidth="1"/>
    <col min="13" max="13" width="11.7109375" customWidth="1"/>
  </cols>
  <sheetData>
    <row r="1" spans="1:13" ht="15" customHeight="1">
      <c r="A1" s="5"/>
      <c r="B1" s="6"/>
      <c r="C1" s="243" t="s">
        <v>0</v>
      </c>
      <c r="D1" s="243"/>
      <c r="E1" s="243"/>
      <c r="F1" s="243"/>
    </row>
    <row r="2" spans="1:13" ht="15" customHeight="1">
      <c r="A2" s="7"/>
      <c r="C2" s="243"/>
      <c r="D2" s="243"/>
      <c r="E2" s="243"/>
      <c r="F2" s="243"/>
    </row>
    <row r="3" spans="1:13" ht="18" customHeight="1">
      <c r="A3" s="8"/>
      <c r="B3" s="9"/>
      <c r="C3" s="243"/>
      <c r="D3" s="243"/>
      <c r="E3" s="243"/>
      <c r="F3" s="243"/>
    </row>
    <row r="4" spans="1:13" ht="15" customHeight="1">
      <c r="A4" s="7"/>
      <c r="C4" s="243"/>
      <c r="D4" s="243"/>
      <c r="E4" s="243"/>
      <c r="F4" s="243"/>
    </row>
    <row r="5" spans="1:13" ht="15" customHeight="1">
      <c r="A5" s="7"/>
      <c r="C5" s="243"/>
      <c r="D5" s="243"/>
      <c r="E5" s="243"/>
      <c r="F5" s="243"/>
    </row>
    <row r="6" spans="1:13" ht="15" customHeight="1">
      <c r="A6" s="7"/>
      <c r="C6" s="243"/>
      <c r="D6" s="243"/>
      <c r="E6" s="243"/>
      <c r="F6" s="243"/>
    </row>
    <row r="7" spans="1:13" ht="15" customHeight="1">
      <c r="A7" s="7"/>
      <c r="C7" s="243"/>
      <c r="D7" s="243"/>
      <c r="E7" s="243"/>
      <c r="F7" s="243"/>
    </row>
    <row r="8" spans="1:13" ht="15" customHeight="1">
      <c r="A8" s="7"/>
      <c r="C8" s="243"/>
      <c r="D8" s="243"/>
      <c r="E8" s="243"/>
      <c r="F8" s="243"/>
    </row>
    <row r="9" spans="1:13" ht="16.5" customHeight="1">
      <c r="A9" s="233" t="s">
        <v>1</v>
      </c>
      <c r="B9" s="233"/>
      <c r="C9" s="233"/>
      <c r="D9" s="2"/>
      <c r="E9" s="2"/>
      <c r="F9" s="2"/>
      <c r="G9" s="2"/>
      <c r="H9" s="2"/>
      <c r="I9" s="2"/>
      <c r="J9" s="2"/>
      <c r="K9" s="2"/>
      <c r="L9" s="2"/>
      <c r="M9" s="2"/>
    </row>
    <row r="10" spans="1:13" ht="31.5">
      <c r="A10" s="24" t="s">
        <v>2</v>
      </c>
      <c r="B10" s="25" t="s">
        <v>3</v>
      </c>
      <c r="C10" s="26" t="s">
        <v>4</v>
      </c>
      <c r="D10" s="2"/>
      <c r="E10" s="2"/>
      <c r="F10" s="2"/>
      <c r="G10" s="2"/>
      <c r="H10" s="2"/>
      <c r="I10" s="2"/>
      <c r="J10" s="2"/>
      <c r="K10" s="2"/>
      <c r="L10" s="2"/>
      <c r="M10" s="2"/>
    </row>
    <row r="11" spans="1:13">
      <c r="A11" s="27" t="s">
        <v>5</v>
      </c>
      <c r="B11" s="28">
        <v>15058</v>
      </c>
      <c r="C11" s="192">
        <f t="shared" ref="C11:C23" si="0">B11/$B$24</f>
        <v>0.10945779935886718</v>
      </c>
      <c r="D11" s="2"/>
      <c r="E11" s="2"/>
      <c r="F11" s="2"/>
      <c r="G11" s="2"/>
      <c r="H11" s="2"/>
      <c r="I11" s="2"/>
      <c r="J11" s="2"/>
      <c r="K11" s="2"/>
      <c r="L11" s="2"/>
      <c r="M11" s="2"/>
    </row>
    <row r="12" spans="1:13">
      <c r="A12" s="27" t="s">
        <v>6</v>
      </c>
      <c r="B12" s="28">
        <v>139</v>
      </c>
      <c r="C12" s="192">
        <f t="shared" si="0"/>
        <v>1.0104020527880555E-3</v>
      </c>
      <c r="D12" s="2"/>
      <c r="E12" s="2"/>
      <c r="F12" s="2"/>
      <c r="G12" s="2"/>
      <c r="H12" s="2"/>
      <c r="I12" s="2"/>
      <c r="J12" s="2"/>
      <c r="K12" s="2"/>
      <c r="L12" s="2"/>
      <c r="M12" s="2"/>
    </row>
    <row r="13" spans="1:13">
      <c r="A13" s="27" t="s">
        <v>7</v>
      </c>
      <c r="B13" s="28">
        <v>10024</v>
      </c>
      <c r="C13" s="192">
        <f t="shared" si="0"/>
        <v>7.2865253073003372E-2</v>
      </c>
      <c r="D13" s="2"/>
      <c r="E13" s="2"/>
      <c r="F13" s="2"/>
      <c r="G13" s="2"/>
      <c r="H13" s="2"/>
      <c r="I13" s="2"/>
      <c r="J13" s="2"/>
      <c r="K13" s="2"/>
      <c r="L13" s="2"/>
      <c r="M13" s="2"/>
    </row>
    <row r="14" spans="1:13">
      <c r="A14" s="27" t="s">
        <v>8</v>
      </c>
      <c r="B14" s="28">
        <v>7794</v>
      </c>
      <c r="C14" s="192">
        <f t="shared" si="0"/>
        <v>5.6655205751295713E-2</v>
      </c>
      <c r="D14" s="2"/>
      <c r="E14" s="2"/>
      <c r="F14" s="2"/>
      <c r="G14" s="2"/>
      <c r="H14" s="2"/>
      <c r="I14" s="2"/>
      <c r="J14" s="2"/>
      <c r="K14" s="2"/>
      <c r="L14" s="2"/>
      <c r="M14" s="2"/>
    </row>
    <row r="15" spans="1:13">
      <c r="A15" s="27" t="s">
        <v>9</v>
      </c>
      <c r="B15" s="28">
        <v>1290</v>
      </c>
      <c r="C15" s="192">
        <f t="shared" si="0"/>
        <v>9.3771125762344715E-3</v>
      </c>
      <c r="D15" s="2"/>
      <c r="E15" s="2"/>
      <c r="F15" s="2"/>
      <c r="G15" s="2"/>
      <c r="H15" s="2"/>
      <c r="I15" s="2"/>
      <c r="J15" s="2"/>
      <c r="K15" s="2"/>
      <c r="L15" s="2"/>
      <c r="M15" s="2"/>
    </row>
    <row r="16" spans="1:13">
      <c r="A16" s="27" t="s">
        <v>10</v>
      </c>
      <c r="B16" s="28">
        <v>7669</v>
      </c>
      <c r="C16" s="192">
        <f t="shared" si="0"/>
        <v>5.574657081173811E-2</v>
      </c>
      <c r="D16" s="2"/>
      <c r="E16" s="2"/>
      <c r="F16" s="2"/>
      <c r="G16" s="2"/>
      <c r="H16" s="2"/>
      <c r="I16" s="2"/>
      <c r="J16" s="2"/>
      <c r="K16" s="2"/>
      <c r="L16" s="2"/>
      <c r="M16" s="2"/>
    </row>
    <row r="17" spans="1:13">
      <c r="A17" s="27" t="s">
        <v>11</v>
      </c>
      <c r="B17" s="28">
        <v>2133</v>
      </c>
      <c r="C17" s="192">
        <f t="shared" si="0"/>
        <v>1.5504946608610952E-2</v>
      </c>
      <c r="D17" s="2"/>
      <c r="E17" s="2"/>
      <c r="F17" s="2"/>
      <c r="G17" s="2"/>
      <c r="H17" s="2"/>
      <c r="I17" s="2"/>
      <c r="J17" s="2"/>
      <c r="K17" s="2"/>
      <c r="L17" s="2"/>
      <c r="M17" s="2"/>
    </row>
    <row r="18" spans="1:13">
      <c r="A18" s="27" t="s">
        <v>12</v>
      </c>
      <c r="B18" s="28">
        <v>542</v>
      </c>
      <c r="C18" s="192">
        <f t="shared" si="0"/>
        <v>3.93984109792177E-3</v>
      </c>
      <c r="D18" s="2"/>
      <c r="E18" s="2"/>
      <c r="F18" s="2"/>
      <c r="G18" s="2"/>
      <c r="H18" s="2"/>
      <c r="I18" s="2"/>
      <c r="J18" s="2"/>
      <c r="K18" s="2"/>
      <c r="L18" s="2"/>
      <c r="M18" s="2"/>
    </row>
    <row r="19" spans="1:13">
      <c r="A19" s="27" t="s">
        <v>13</v>
      </c>
      <c r="B19" s="28">
        <v>14385</v>
      </c>
      <c r="C19" s="192">
        <f t="shared" si="0"/>
        <v>0.10456570884428905</v>
      </c>
      <c r="D19" s="2"/>
      <c r="E19" s="2"/>
      <c r="F19" s="2"/>
      <c r="G19" s="2"/>
      <c r="H19" s="2"/>
      <c r="I19" s="2"/>
      <c r="J19" s="2"/>
      <c r="K19" s="2"/>
      <c r="L19" s="2"/>
      <c r="M19" s="2"/>
    </row>
    <row r="20" spans="1:13">
      <c r="A20" s="27" t="s">
        <v>14</v>
      </c>
      <c r="B20" s="28">
        <v>56827</v>
      </c>
      <c r="C20" s="192">
        <f t="shared" si="0"/>
        <v>0.41307998168191962</v>
      </c>
      <c r="D20" s="2"/>
      <c r="E20" s="2"/>
      <c r="F20" s="2"/>
      <c r="G20" s="2"/>
      <c r="H20" s="2"/>
      <c r="I20" s="2"/>
      <c r="J20" s="2"/>
      <c r="K20" s="2"/>
      <c r="L20" s="2"/>
      <c r="M20" s="2"/>
    </row>
    <row r="21" spans="1:13">
      <c r="A21" s="27" t="s">
        <v>15</v>
      </c>
      <c r="B21" s="28">
        <v>20937</v>
      </c>
      <c r="C21" s="192">
        <f t="shared" si="0"/>
        <v>0.15219271783614041</v>
      </c>
      <c r="D21" s="2"/>
      <c r="E21" s="2"/>
      <c r="F21" s="2"/>
      <c r="G21" s="2"/>
      <c r="H21" s="2"/>
      <c r="I21" s="2"/>
      <c r="J21" s="2"/>
      <c r="K21" s="2"/>
      <c r="L21" s="2"/>
      <c r="M21" s="2"/>
    </row>
    <row r="22" spans="1:13">
      <c r="A22" s="27" t="s">
        <v>16</v>
      </c>
      <c r="B22" s="28">
        <v>290</v>
      </c>
      <c r="C22" s="192">
        <f t="shared" si="0"/>
        <v>2.1080330597736409E-3</v>
      </c>
      <c r="D22" s="2"/>
      <c r="F22" s="2"/>
      <c r="G22" s="2"/>
      <c r="H22" s="2"/>
      <c r="I22" s="2"/>
      <c r="J22" s="2"/>
      <c r="K22" s="2"/>
      <c r="L22" s="2"/>
      <c r="M22" s="2"/>
    </row>
    <row r="23" spans="1:13">
      <c r="A23" s="30" t="s">
        <v>17</v>
      </c>
      <c r="B23" s="31">
        <v>481</v>
      </c>
      <c r="C23" s="192">
        <f t="shared" si="0"/>
        <v>3.4964272474176596E-3</v>
      </c>
      <c r="D23" s="2"/>
      <c r="E23" s="2"/>
      <c r="F23" s="2"/>
      <c r="G23" s="2"/>
      <c r="H23" s="2"/>
      <c r="I23" s="2"/>
      <c r="J23" s="2"/>
      <c r="K23" s="2"/>
      <c r="L23" s="2"/>
      <c r="M23" s="2"/>
    </row>
    <row r="24" spans="1:13" ht="15.75" thickBot="1">
      <c r="A24" s="33" t="s">
        <v>18</v>
      </c>
      <c r="B24" s="34">
        <f>SUM(Table11[Student
Count])</f>
        <v>137569</v>
      </c>
      <c r="C24" s="193">
        <v>1</v>
      </c>
      <c r="D24" s="2"/>
      <c r="E24" s="2"/>
      <c r="F24" s="2"/>
      <c r="G24" s="2"/>
      <c r="H24" s="2"/>
      <c r="I24" s="2"/>
      <c r="J24" s="2"/>
      <c r="K24" s="2"/>
      <c r="L24" s="2"/>
      <c r="M24" s="2"/>
    </row>
    <row r="25" spans="1:13" ht="15.75" thickBot="1">
      <c r="A25" s="12"/>
      <c r="B25" s="2"/>
      <c r="C25" s="2"/>
      <c r="D25" s="2"/>
      <c r="E25" s="2"/>
      <c r="F25" s="2"/>
      <c r="G25" s="2"/>
      <c r="H25" s="2"/>
      <c r="I25" s="2"/>
      <c r="J25" s="2"/>
      <c r="K25" s="2"/>
      <c r="L25" s="2"/>
      <c r="M25" s="2"/>
    </row>
    <row r="26" spans="1:13" ht="22.5" customHeight="1">
      <c r="A26" s="234" t="s">
        <v>19</v>
      </c>
      <c r="B26" s="235"/>
      <c r="C26" s="236"/>
      <c r="D26" s="2"/>
      <c r="E26" s="2"/>
      <c r="F26" s="2"/>
      <c r="G26" s="2"/>
      <c r="H26" s="2"/>
      <c r="I26" s="2"/>
      <c r="J26" s="2"/>
      <c r="K26" s="2"/>
      <c r="L26" s="2"/>
      <c r="M26" s="2"/>
    </row>
    <row r="27" spans="1:13" ht="31.5">
      <c r="A27" s="35" t="s">
        <v>20</v>
      </c>
      <c r="B27" s="36" t="s">
        <v>3</v>
      </c>
      <c r="C27" s="37" t="s">
        <v>4</v>
      </c>
      <c r="D27" s="10"/>
      <c r="E27" s="2"/>
      <c r="F27" s="2"/>
      <c r="G27" s="2"/>
      <c r="H27" s="2"/>
      <c r="I27" s="2"/>
      <c r="J27" s="2"/>
      <c r="K27" s="2"/>
      <c r="L27" s="2"/>
      <c r="M27" s="2"/>
    </row>
    <row r="28" spans="1:13" ht="22.5" customHeight="1">
      <c r="A28" s="38" t="s">
        <v>21</v>
      </c>
      <c r="B28" s="28">
        <v>7779</v>
      </c>
      <c r="C28" s="194">
        <f>B28/$B$35</f>
        <v>5.6546169558548798E-2</v>
      </c>
      <c r="D28" s="10"/>
      <c r="E28" s="2"/>
      <c r="F28" s="2"/>
      <c r="G28" s="2"/>
      <c r="H28" s="2"/>
      <c r="I28" s="2"/>
      <c r="J28" s="2"/>
      <c r="K28" s="2"/>
      <c r="L28" s="2"/>
      <c r="M28" s="2"/>
    </row>
    <row r="29" spans="1:13" ht="22.5" customHeight="1">
      <c r="A29" s="39" t="s">
        <v>22</v>
      </c>
      <c r="B29" s="28">
        <v>1735</v>
      </c>
      <c r="C29" s="194">
        <f t="shared" ref="C29:C34" si="1">B29/$B$35</f>
        <v>1.2611852961059541E-2</v>
      </c>
      <c r="D29" s="11"/>
      <c r="E29" s="2"/>
      <c r="F29" s="2"/>
      <c r="G29" s="2"/>
      <c r="H29" s="2"/>
      <c r="I29" s="2"/>
      <c r="J29" s="2"/>
      <c r="K29" s="2"/>
      <c r="L29" s="2"/>
      <c r="M29" s="2"/>
    </row>
    <row r="30" spans="1:13" ht="22.5" customHeight="1">
      <c r="A30" s="39" t="s">
        <v>23</v>
      </c>
      <c r="B30" s="28">
        <v>8782</v>
      </c>
      <c r="C30" s="194">
        <f t="shared" si="1"/>
        <v>6.3837056313559015E-2</v>
      </c>
      <c r="D30" s="10"/>
      <c r="E30" s="2"/>
      <c r="F30" s="2"/>
      <c r="G30" s="2"/>
      <c r="H30" s="2"/>
      <c r="I30" s="2"/>
      <c r="J30" s="2"/>
      <c r="K30" s="2"/>
      <c r="L30" s="2"/>
      <c r="M30" s="2"/>
    </row>
    <row r="31" spans="1:13" ht="22.5" customHeight="1">
      <c r="A31" s="39" t="s">
        <v>24</v>
      </c>
      <c r="B31" s="28">
        <v>63669</v>
      </c>
      <c r="C31" s="194">
        <f t="shared" si="1"/>
        <v>0.46281502373354461</v>
      </c>
      <c r="D31" s="10"/>
      <c r="E31" s="2"/>
      <c r="F31" s="2"/>
      <c r="G31" s="2"/>
      <c r="H31" s="2"/>
      <c r="I31" s="2"/>
      <c r="J31" s="2"/>
      <c r="K31" s="2"/>
      <c r="L31" s="2"/>
      <c r="M31" s="2"/>
    </row>
    <row r="32" spans="1:13" ht="28.5">
      <c r="A32" s="38" t="s">
        <v>25</v>
      </c>
      <c r="B32" s="28">
        <v>377</v>
      </c>
      <c r="C32" s="194">
        <f t="shared" si="1"/>
        <v>2.7404429777057333E-3</v>
      </c>
      <c r="D32" s="10"/>
      <c r="E32" s="2"/>
      <c r="F32" s="2"/>
      <c r="G32" s="2"/>
      <c r="H32" s="2"/>
      <c r="I32" s="2"/>
      <c r="J32" s="2"/>
      <c r="K32" s="2"/>
      <c r="L32" s="2"/>
      <c r="M32" s="2"/>
    </row>
    <row r="33" spans="1:13" ht="22.5" customHeight="1">
      <c r="A33" s="40" t="s">
        <v>26</v>
      </c>
      <c r="B33" s="28">
        <v>5569</v>
      </c>
      <c r="C33" s="194">
        <f t="shared" si="1"/>
        <v>4.0481503827170362E-2</v>
      </c>
      <c r="D33" s="10"/>
      <c r="E33" s="2"/>
      <c r="F33" s="2"/>
      <c r="G33" s="2"/>
      <c r="H33" s="2"/>
      <c r="I33" s="2"/>
      <c r="J33" s="2"/>
      <c r="K33" s="2"/>
      <c r="L33" s="2"/>
      <c r="M33" s="2"/>
    </row>
    <row r="34" spans="1:13">
      <c r="A34" s="41" t="s">
        <v>27</v>
      </c>
      <c r="B34" s="31">
        <v>49658</v>
      </c>
      <c r="C34" s="194">
        <f t="shared" si="1"/>
        <v>0.36096795062841192</v>
      </c>
      <c r="D34" s="10"/>
      <c r="E34" s="2"/>
      <c r="F34" s="2"/>
      <c r="G34" s="2"/>
      <c r="H34" s="2"/>
      <c r="I34" s="2"/>
      <c r="J34" s="2"/>
      <c r="K34" s="2"/>
      <c r="L34" s="2"/>
      <c r="M34" s="2"/>
    </row>
    <row r="35" spans="1:13" ht="22.5" customHeight="1" thickBot="1">
      <c r="A35" s="42" t="s">
        <v>18</v>
      </c>
      <c r="B35" s="34">
        <f>SUM(Table14[Student
Count])</f>
        <v>137569</v>
      </c>
      <c r="C35" s="193">
        <v>1</v>
      </c>
      <c r="D35" s="10"/>
      <c r="E35" s="2"/>
      <c r="F35" s="2"/>
      <c r="G35" s="2"/>
      <c r="H35" s="2"/>
      <c r="I35" s="2"/>
      <c r="J35" s="2"/>
      <c r="K35" s="2"/>
      <c r="L35" s="2"/>
      <c r="M35" s="2"/>
    </row>
    <row r="36" spans="1:13" ht="21" customHeight="1" thickBot="1">
      <c r="A36" s="13"/>
      <c r="B36" s="2"/>
      <c r="C36" s="10"/>
      <c r="D36" s="10"/>
      <c r="E36" s="2"/>
      <c r="F36" s="2"/>
      <c r="G36" s="2"/>
      <c r="H36" s="2"/>
      <c r="I36" s="2"/>
      <c r="J36" s="2"/>
      <c r="K36" s="2"/>
      <c r="L36" s="2"/>
      <c r="M36" s="2"/>
    </row>
    <row r="37" spans="1:13" ht="16.5">
      <c r="A37" s="234" t="s">
        <v>28</v>
      </c>
      <c r="B37" s="235"/>
      <c r="C37" s="236"/>
      <c r="D37" s="10"/>
      <c r="E37" s="2"/>
      <c r="F37" s="2"/>
      <c r="G37" s="2"/>
      <c r="H37" s="2"/>
      <c r="I37" s="2"/>
      <c r="J37" s="2"/>
      <c r="K37" s="2"/>
      <c r="L37" s="2"/>
      <c r="M37" s="2"/>
    </row>
    <row r="38" spans="1:13" ht="36" customHeight="1">
      <c r="A38" s="43" t="s">
        <v>29</v>
      </c>
      <c r="B38" s="25" t="s">
        <v>3</v>
      </c>
      <c r="C38" s="26" t="s">
        <v>4</v>
      </c>
      <c r="D38" s="10"/>
      <c r="E38" s="2"/>
      <c r="F38" s="2"/>
      <c r="G38" s="2"/>
      <c r="H38" s="2"/>
      <c r="I38" s="2"/>
      <c r="J38" s="2"/>
      <c r="K38" s="2"/>
      <c r="L38" s="2"/>
      <c r="M38" s="2"/>
    </row>
    <row r="39" spans="1:13" ht="36" customHeight="1">
      <c r="A39" s="158" t="s">
        <v>30</v>
      </c>
      <c r="B39" s="159">
        <v>11996</v>
      </c>
      <c r="C39" s="29">
        <f t="shared" ref="C39:C40" si="2">B39/B$41</f>
        <v>8.7199877879464122E-2</v>
      </c>
      <c r="D39" s="10"/>
    </row>
    <row r="40" spans="1:13" ht="24" customHeight="1">
      <c r="A40" s="160" t="s">
        <v>31</v>
      </c>
      <c r="B40" s="161">
        <v>125573</v>
      </c>
      <c r="C40" s="29">
        <f t="shared" si="2"/>
        <v>0.91280012212053585</v>
      </c>
      <c r="D40" s="2"/>
    </row>
    <row r="41" spans="1:13" ht="36" customHeight="1" thickBot="1">
      <c r="A41" s="49" t="s">
        <v>32</v>
      </c>
      <c r="B41" s="183">
        <f>SUM(Table15[Student
Count])</f>
        <v>137569</v>
      </c>
      <c r="C41" s="162">
        <v>1</v>
      </c>
      <c r="D41" s="2"/>
    </row>
    <row r="42" spans="1:13" ht="36" customHeight="1" thickBot="1">
      <c r="A42" s="4"/>
      <c r="B42" s="3"/>
      <c r="C42" s="1"/>
    </row>
    <row r="43" spans="1:13" ht="16.5">
      <c r="A43" s="237" t="s">
        <v>33</v>
      </c>
      <c r="B43" s="238"/>
      <c r="C43" s="239"/>
      <c r="D43" s="2"/>
    </row>
    <row r="44" spans="1:13" ht="31.5">
      <c r="A44" s="43" t="s">
        <v>34</v>
      </c>
      <c r="B44" s="25" t="s">
        <v>3</v>
      </c>
      <c r="C44" s="26" t="s">
        <v>4</v>
      </c>
      <c r="D44" s="2"/>
    </row>
    <row r="45" spans="1:13" ht="29.25" customHeight="1">
      <c r="A45" s="44" t="s">
        <v>35</v>
      </c>
      <c r="B45" s="28">
        <v>93589</v>
      </c>
      <c r="C45" s="195">
        <f>B45/$B$53</f>
        <v>0.68030588286605265</v>
      </c>
    </row>
    <row r="46" spans="1:13" ht="29.25" customHeight="1">
      <c r="A46" s="44" t="s">
        <v>36</v>
      </c>
      <c r="B46" s="45">
        <v>21157</v>
      </c>
      <c r="C46" s="195">
        <f t="shared" ref="C46:C52" si="3">B46/$B$53</f>
        <v>0.1537919153297618</v>
      </c>
    </row>
    <row r="47" spans="1:13" ht="29.25" customHeight="1">
      <c r="A47" s="46" t="s">
        <v>37</v>
      </c>
      <c r="B47" s="45">
        <v>18831</v>
      </c>
      <c r="C47" s="195">
        <f t="shared" si="3"/>
        <v>0.13688403637447391</v>
      </c>
    </row>
    <row r="48" spans="1:13" ht="29.25" customHeight="1">
      <c r="A48" s="44" t="s">
        <v>38</v>
      </c>
      <c r="B48" s="45">
        <v>3037</v>
      </c>
      <c r="C48" s="195">
        <f t="shared" si="3"/>
        <v>2.2076194491491542E-2</v>
      </c>
    </row>
    <row r="49" spans="1:11" ht="29.25" customHeight="1">
      <c r="A49" s="46" t="s">
        <v>39</v>
      </c>
      <c r="B49" s="45">
        <v>112</v>
      </c>
      <c r="C49" s="195">
        <f t="shared" si="3"/>
        <v>8.1413690584361304E-4</v>
      </c>
      <c r="D49" s="2"/>
      <c r="E49" s="2"/>
      <c r="F49" s="2"/>
      <c r="G49" s="2"/>
      <c r="H49" s="2"/>
      <c r="I49" s="2"/>
      <c r="J49" s="2"/>
      <c r="K49" s="2"/>
    </row>
    <row r="50" spans="1:11" ht="29.25" customHeight="1">
      <c r="A50" s="44" t="s">
        <v>40</v>
      </c>
      <c r="B50" s="45">
        <v>315</v>
      </c>
      <c r="C50" s="195">
        <f t="shared" si="3"/>
        <v>2.2897600476851614E-3</v>
      </c>
    </row>
    <row r="51" spans="1:11" ht="29.25" customHeight="1">
      <c r="A51" s="44" t="s">
        <v>41</v>
      </c>
      <c r="B51" s="45">
        <v>251</v>
      </c>
      <c r="C51" s="195">
        <f t="shared" si="3"/>
        <v>1.8245389586316685E-3</v>
      </c>
    </row>
    <row r="52" spans="1:11" ht="29.25" customHeight="1">
      <c r="A52" s="47" t="s">
        <v>42</v>
      </c>
      <c r="B52" s="48">
        <v>277</v>
      </c>
      <c r="C52" s="195">
        <f t="shared" si="3"/>
        <v>2.01353502605965E-3</v>
      </c>
    </row>
    <row r="53" spans="1:11" ht="29.25" customHeight="1" thickBot="1">
      <c r="A53" s="49" t="s">
        <v>32</v>
      </c>
      <c r="B53" s="50">
        <f>SUM(Table16[Student
Count])</f>
        <v>137569</v>
      </c>
      <c r="C53" s="196">
        <v>1</v>
      </c>
    </row>
    <row r="54" spans="1:11" ht="29.25" customHeight="1" thickBot="1">
      <c r="A54" s="7"/>
    </row>
    <row r="55" spans="1:11" ht="16.5">
      <c r="A55" s="234" t="s">
        <v>43</v>
      </c>
      <c r="B55" s="235"/>
      <c r="C55" s="236"/>
    </row>
    <row r="56" spans="1:11" ht="31.5">
      <c r="A56" s="51" t="s">
        <v>44</v>
      </c>
      <c r="B56" s="52" t="s">
        <v>3</v>
      </c>
      <c r="C56" s="53" t="s">
        <v>4</v>
      </c>
    </row>
    <row r="57" spans="1:11">
      <c r="A57" s="57" t="s">
        <v>45</v>
      </c>
      <c r="B57" s="58">
        <v>6660</v>
      </c>
      <c r="C57" s="197">
        <f>B57/$B$74</f>
        <v>4.8412069579629131E-2</v>
      </c>
    </row>
    <row r="58" spans="1:11">
      <c r="A58" s="54">
        <v>6</v>
      </c>
      <c r="B58" s="28">
        <v>9038</v>
      </c>
      <c r="C58" s="192">
        <f t="shared" ref="C58:C73" si="4">B58/$B$74</f>
        <v>6.5697940669772983E-2</v>
      </c>
    </row>
    <row r="59" spans="1:11">
      <c r="A59" s="57">
        <v>7</v>
      </c>
      <c r="B59" s="58">
        <v>10005</v>
      </c>
      <c r="C59" s="197">
        <f t="shared" si="4"/>
        <v>7.2727140562190609E-2</v>
      </c>
    </row>
    <row r="60" spans="1:11">
      <c r="A60" s="54">
        <v>8</v>
      </c>
      <c r="B60" s="28">
        <v>10691</v>
      </c>
      <c r="C60" s="192">
        <f t="shared" si="4"/>
        <v>7.7713729110482743E-2</v>
      </c>
    </row>
    <row r="61" spans="1:11">
      <c r="A61" s="57">
        <v>9</v>
      </c>
      <c r="B61" s="58">
        <v>11614</v>
      </c>
      <c r="C61" s="197">
        <f t="shared" si="4"/>
        <v>8.4423089504176083E-2</v>
      </c>
    </row>
    <row r="62" spans="1:11">
      <c r="A62" s="54">
        <v>10</v>
      </c>
      <c r="B62" s="28">
        <v>11625</v>
      </c>
      <c r="C62" s="192">
        <f t="shared" si="4"/>
        <v>8.4503049378857151E-2</v>
      </c>
    </row>
    <row r="63" spans="1:11">
      <c r="A63" s="57">
        <v>11</v>
      </c>
      <c r="B63" s="58">
        <v>11958</v>
      </c>
      <c r="C63" s="197">
        <f t="shared" si="4"/>
        <v>8.692365285783861E-2</v>
      </c>
    </row>
    <row r="64" spans="1:11">
      <c r="A64" s="54">
        <v>12</v>
      </c>
      <c r="B64" s="28">
        <v>11655</v>
      </c>
      <c r="C64" s="192">
        <f t="shared" si="4"/>
        <v>8.4721121764350982E-2</v>
      </c>
    </row>
    <row r="65" spans="1:3">
      <c r="A65" s="57">
        <v>13</v>
      </c>
      <c r="B65" s="58">
        <v>10918</v>
      </c>
      <c r="C65" s="197">
        <f t="shared" si="4"/>
        <v>7.9363810160719347E-2</v>
      </c>
    </row>
    <row r="66" spans="1:3">
      <c r="A66" s="54">
        <v>14</v>
      </c>
      <c r="B66" s="28">
        <v>10456</v>
      </c>
      <c r="C66" s="192">
        <f t="shared" si="4"/>
        <v>7.6005495424114444E-2</v>
      </c>
    </row>
    <row r="67" spans="1:3">
      <c r="A67" s="57">
        <v>15</v>
      </c>
      <c r="B67" s="58">
        <v>9816</v>
      </c>
      <c r="C67" s="197">
        <f t="shared" si="4"/>
        <v>7.1353284533579517E-2</v>
      </c>
    </row>
    <row r="68" spans="1:3">
      <c r="A68" s="54">
        <v>16</v>
      </c>
      <c r="B68" s="28">
        <v>9279</v>
      </c>
      <c r="C68" s="192">
        <f t="shared" si="4"/>
        <v>6.7449788833240043E-2</v>
      </c>
    </row>
    <row r="69" spans="1:3">
      <c r="A69" s="57">
        <v>17</v>
      </c>
      <c r="B69" s="58">
        <v>8373</v>
      </c>
      <c r="C69" s="197">
        <f t="shared" si="4"/>
        <v>6.0864002791326532E-2</v>
      </c>
    </row>
    <row r="70" spans="1:3">
      <c r="A70" s="54">
        <v>18</v>
      </c>
      <c r="B70" s="28">
        <v>3600</v>
      </c>
      <c r="C70" s="192">
        <f t="shared" si="4"/>
        <v>2.6168686259258989E-2</v>
      </c>
    </row>
    <row r="71" spans="1:3">
      <c r="A71" s="57">
        <v>19</v>
      </c>
      <c r="B71" s="58">
        <v>1070</v>
      </c>
      <c r="C71" s="197">
        <f t="shared" si="4"/>
        <v>7.7779150826130889E-3</v>
      </c>
    </row>
    <row r="72" spans="1:3">
      <c r="A72" s="54">
        <v>20</v>
      </c>
      <c r="B72" s="28">
        <v>524</v>
      </c>
      <c r="C72" s="192">
        <f t="shared" si="4"/>
        <v>3.808997666625475E-3</v>
      </c>
    </row>
    <row r="73" spans="1:3">
      <c r="A73" s="59">
        <v>21</v>
      </c>
      <c r="B73" s="60">
        <v>287</v>
      </c>
      <c r="C73" s="197">
        <f t="shared" si="4"/>
        <v>2.0862258212242584E-3</v>
      </c>
    </row>
    <row r="74" spans="1:3" ht="15.75" thickBot="1">
      <c r="A74" s="49" t="s">
        <v>32</v>
      </c>
      <c r="B74" s="50">
        <f>SUM(Table17[Student
Count])</f>
        <v>137569</v>
      </c>
      <c r="C74" s="198">
        <v>1</v>
      </c>
    </row>
    <row r="75" spans="1:3" ht="15.75" thickBot="1">
      <c r="A75" s="7"/>
    </row>
    <row r="76" spans="1:3" ht="16.5">
      <c r="A76" s="240" t="s">
        <v>46</v>
      </c>
      <c r="B76" s="241"/>
      <c r="C76" s="242"/>
    </row>
    <row r="77" spans="1:3" ht="31.5">
      <c r="A77" s="43" t="s">
        <v>47</v>
      </c>
      <c r="B77" s="61" t="s">
        <v>3</v>
      </c>
      <c r="C77" s="62" t="s">
        <v>4</v>
      </c>
    </row>
    <row r="78" spans="1:3" ht="30" customHeight="1">
      <c r="A78" s="54" t="s">
        <v>48</v>
      </c>
      <c r="B78" s="28">
        <v>46728</v>
      </c>
      <c r="C78" s="29">
        <f>Table18[[#This Row],[Student
Count]]/B80</f>
        <v>0.3396695476451817</v>
      </c>
    </row>
    <row r="79" spans="1:3" ht="30" customHeight="1">
      <c r="A79" s="55" t="s">
        <v>49</v>
      </c>
      <c r="B79" s="31">
        <v>90841</v>
      </c>
      <c r="C79" s="32">
        <f>Table18[[#This Row],[Student
Count]]/B80</f>
        <v>0.66033045235481835</v>
      </c>
    </row>
    <row r="80" spans="1:3" ht="30" customHeight="1" thickBot="1">
      <c r="A80" s="49" t="s">
        <v>32</v>
      </c>
      <c r="B80" s="50">
        <f>SUM(Table18[Student
Count])</f>
        <v>137569</v>
      </c>
      <c r="C80" s="56">
        <v>1</v>
      </c>
    </row>
    <row r="81" spans="1:1" ht="30" customHeight="1">
      <c r="A81" s="7"/>
    </row>
    <row r="82" spans="1:1" ht="30" customHeight="1">
      <c r="A82" s="7"/>
    </row>
  </sheetData>
  <mergeCells count="7">
    <mergeCell ref="A9:C9"/>
    <mergeCell ref="A76:C76"/>
    <mergeCell ref="C1:F8"/>
    <mergeCell ref="A43:C43"/>
    <mergeCell ref="A55:C55"/>
    <mergeCell ref="A37:C37"/>
    <mergeCell ref="A26:C26"/>
  </mergeCells>
  <conditionalFormatting sqref="B12:B22 B24">
    <cfRule type="expression" dxfId="19" priority="34">
      <formula>ADDRESS(ROW(),COLUMN())=CELL("address")</formula>
    </cfRule>
  </conditionalFormatting>
  <conditionalFormatting sqref="B42">
    <cfRule type="expression" dxfId="18" priority="14">
      <formula>ADDRESS(ROW(),COLUMN())=CELL("address")</formula>
    </cfRule>
  </conditionalFormatting>
  <conditionalFormatting sqref="B23:B24">
    <cfRule type="expression" dxfId="17" priority="32">
      <formula>B23=#REF!</formula>
    </cfRule>
    <cfRule type="expression" dxfId="16" priority="33">
      <formula>B23&lt;&gt;#REF!</formula>
    </cfRule>
  </conditionalFormatting>
  <conditionalFormatting sqref="B23">
    <cfRule type="expression" dxfId="15" priority="31">
      <formula>ADDRESS(ROW(),COLUMN())=CELL("address")</formula>
    </cfRule>
  </conditionalFormatting>
  <conditionalFormatting sqref="B34">
    <cfRule type="expression" dxfId="14" priority="20">
      <formula>B34=#REF!</formula>
    </cfRule>
    <cfRule type="expression" dxfId="13" priority="21">
      <formula>B34&lt;&gt;#REF!</formula>
    </cfRule>
  </conditionalFormatting>
  <conditionalFormatting sqref="B34">
    <cfRule type="expression" dxfId="12" priority="19">
      <formula>ADDRESS(ROW(),COLUMN())=CELL("address")</formula>
    </cfRule>
  </conditionalFormatting>
  <conditionalFormatting sqref="B40">
    <cfRule type="expression" dxfId="11" priority="17">
      <formula>ADDRESS(ROW(),COLUMN())=CELL("address")</formula>
    </cfRule>
  </conditionalFormatting>
  <conditionalFormatting sqref="B42">
    <cfRule type="expression" dxfId="10" priority="15">
      <formula>B42=#REF!</formula>
    </cfRule>
    <cfRule type="expression" dxfId="9" priority="16">
      <formula>B42&lt;&gt;#REF!</formula>
    </cfRule>
  </conditionalFormatting>
  <conditionalFormatting sqref="B53">
    <cfRule type="expression" dxfId="8" priority="12">
      <formula>B53=#REF!</formula>
    </cfRule>
    <cfRule type="expression" dxfId="7" priority="13">
      <formula>B53&lt;&gt;#REF!</formula>
    </cfRule>
  </conditionalFormatting>
  <conditionalFormatting sqref="B46:B53">
    <cfRule type="expression" dxfId="6" priority="11">
      <formula>ADDRESS(ROW(),COLUMN())=CELL("address")</formula>
    </cfRule>
  </conditionalFormatting>
  <conditionalFormatting sqref="B74">
    <cfRule type="expression" dxfId="5" priority="9">
      <formula>B74=#REF!</formula>
    </cfRule>
    <cfRule type="expression" dxfId="4" priority="10">
      <formula>B74&lt;&gt;#REF!</formula>
    </cfRule>
  </conditionalFormatting>
  <conditionalFormatting sqref="B74">
    <cfRule type="expression" dxfId="3" priority="8">
      <formula>ADDRESS(ROW(),COLUMN())=CELL("address")</formula>
    </cfRule>
  </conditionalFormatting>
  <conditionalFormatting sqref="B79">
    <cfRule type="expression" dxfId="2" priority="5">
      <formula>B79=#REF!</formula>
    </cfRule>
    <cfRule type="expression" dxfId="1" priority="6">
      <formula>B79&lt;&gt;#REF!</formula>
    </cfRule>
  </conditionalFormatting>
  <conditionalFormatting sqref="B79">
    <cfRule type="expression" dxfId="0" priority="4">
      <formula>ADDRESS(ROW(),COLUMN())=CELL("address")</formula>
    </cfRule>
  </conditionalFormatting>
  <pageMargins left="0.7" right="0.7" top="0.75" bottom="0.75" header="0.3" footer="0.3"/>
  <pageSetup orientation="portrait" horizontalDpi="300" verticalDpi="30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B4AD-B008-419D-A57A-F0B893DCB74C}">
  <dimension ref="A1:S161"/>
  <sheetViews>
    <sheetView showGridLines="0" zoomScaleNormal="100" workbookViewId="0">
      <selection activeCell="Q123" sqref="Q123"/>
    </sheetView>
  </sheetViews>
  <sheetFormatPr defaultColWidth="13.85546875" defaultRowHeight="15"/>
  <cols>
    <col min="1" max="1" width="16.42578125" style="15" customWidth="1"/>
    <col min="2" max="2" width="17" style="15" customWidth="1"/>
    <col min="3" max="16384" width="13.85546875" style="15"/>
  </cols>
  <sheetData>
    <row r="1" spans="1:19" ht="90" customHeight="1">
      <c r="A1" s="229"/>
      <c r="B1" s="229"/>
      <c r="C1" s="229"/>
      <c r="D1" s="229"/>
      <c r="E1" s="243" t="s">
        <v>50</v>
      </c>
      <c r="F1" s="243"/>
      <c r="G1" s="243"/>
      <c r="H1" s="243"/>
      <c r="I1" s="243"/>
      <c r="J1" s="243"/>
      <c r="K1" s="243"/>
      <c r="L1" s="243"/>
      <c r="M1" s="243"/>
      <c r="N1" s="243"/>
      <c r="O1" s="243"/>
      <c r="P1" s="20"/>
      <c r="Q1" s="20"/>
      <c r="R1" s="20"/>
      <c r="S1" s="20"/>
    </row>
    <row r="2" spans="1:19" ht="15.75" thickBot="1"/>
    <row r="3" spans="1:19" ht="16.5">
      <c r="A3" s="244" t="s">
        <v>51</v>
      </c>
      <c r="B3" s="245"/>
      <c r="C3" s="245"/>
      <c r="D3" s="245"/>
      <c r="E3" s="245"/>
      <c r="F3" s="245"/>
      <c r="G3" s="245"/>
      <c r="H3" s="245"/>
      <c r="I3" s="245"/>
      <c r="J3" s="245"/>
      <c r="K3" s="245"/>
      <c r="L3" s="245"/>
      <c r="M3" s="245"/>
      <c r="N3" s="245"/>
      <c r="O3" s="245"/>
      <c r="P3" s="245"/>
      <c r="Q3" s="245"/>
      <c r="R3" s="245"/>
      <c r="S3" s="245"/>
    </row>
    <row r="4" spans="1:19" ht="31.5">
      <c r="A4" s="63" t="s">
        <v>20</v>
      </c>
      <c r="B4" s="61" t="s">
        <v>52</v>
      </c>
      <c r="C4" s="61" t="s">
        <v>53</v>
      </c>
      <c r="D4" s="61" t="s">
        <v>54</v>
      </c>
      <c r="E4" s="61" t="s">
        <v>55</v>
      </c>
      <c r="F4" s="61" t="s">
        <v>56</v>
      </c>
      <c r="G4" s="61" t="s">
        <v>57</v>
      </c>
      <c r="H4" s="61" t="s">
        <v>58</v>
      </c>
      <c r="I4" s="61" t="s">
        <v>59</v>
      </c>
      <c r="J4" s="61" t="s">
        <v>60</v>
      </c>
      <c r="K4" s="61" t="s">
        <v>61</v>
      </c>
      <c r="L4" s="61" t="s">
        <v>62</v>
      </c>
      <c r="M4" s="61" t="s">
        <v>63</v>
      </c>
      <c r="N4" s="61" t="s">
        <v>64</v>
      </c>
      <c r="O4" s="61" t="s">
        <v>65</v>
      </c>
      <c r="P4" s="61" t="s">
        <v>66</v>
      </c>
      <c r="Q4" s="61" t="s">
        <v>67</v>
      </c>
      <c r="R4" s="61" t="s">
        <v>68</v>
      </c>
      <c r="S4" s="64" t="s">
        <v>69</v>
      </c>
    </row>
    <row r="5" spans="1:19">
      <c r="A5" s="65" t="s">
        <v>5</v>
      </c>
      <c r="B5" s="185">
        <v>755</v>
      </c>
      <c r="C5" s="185">
        <v>968</v>
      </c>
      <c r="D5" s="185">
        <v>1133</v>
      </c>
      <c r="E5" s="185">
        <v>1126</v>
      </c>
      <c r="F5" s="185">
        <v>1191</v>
      </c>
      <c r="G5" s="185">
        <v>1178</v>
      </c>
      <c r="H5" s="185">
        <v>1233</v>
      </c>
      <c r="I5" s="185">
        <v>1185</v>
      </c>
      <c r="J5" s="185">
        <v>1166</v>
      </c>
      <c r="K5" s="185">
        <v>1154</v>
      </c>
      <c r="L5" s="185">
        <v>1116</v>
      </c>
      <c r="M5" s="185">
        <v>1078</v>
      </c>
      <c r="N5" s="185">
        <v>974</v>
      </c>
      <c r="O5" s="185">
        <v>461</v>
      </c>
      <c r="P5" s="185">
        <v>178</v>
      </c>
      <c r="Q5" s="185">
        <v>103</v>
      </c>
      <c r="R5" s="185">
        <v>59</v>
      </c>
      <c r="S5" s="67">
        <v>15058</v>
      </c>
    </row>
    <row r="6" spans="1:19">
      <c r="A6" s="65" t="s">
        <v>6</v>
      </c>
      <c r="B6" s="185" t="s">
        <v>70</v>
      </c>
      <c r="C6" s="185" t="s">
        <v>70</v>
      </c>
      <c r="D6" s="185">
        <v>13</v>
      </c>
      <c r="E6" s="185" t="s">
        <v>70</v>
      </c>
      <c r="F6" s="185">
        <v>11</v>
      </c>
      <c r="G6" s="185" t="s">
        <v>70</v>
      </c>
      <c r="H6" s="185" t="s">
        <v>70</v>
      </c>
      <c r="I6" s="185" t="s">
        <v>70</v>
      </c>
      <c r="J6" s="185" t="s">
        <v>70</v>
      </c>
      <c r="K6" s="185">
        <v>14</v>
      </c>
      <c r="L6" s="185">
        <v>14</v>
      </c>
      <c r="M6" s="185" t="s">
        <v>70</v>
      </c>
      <c r="N6" s="185" t="s">
        <v>70</v>
      </c>
      <c r="O6" s="185" t="s">
        <v>70</v>
      </c>
      <c r="P6" s="185" t="s">
        <v>70</v>
      </c>
      <c r="Q6" s="185" t="s">
        <v>70</v>
      </c>
      <c r="R6" s="185" t="s">
        <v>70</v>
      </c>
      <c r="S6" s="67">
        <v>139</v>
      </c>
    </row>
    <row r="7" spans="1:19" ht="29.25">
      <c r="A7" s="65" t="s">
        <v>7</v>
      </c>
      <c r="B7" s="185">
        <v>2724</v>
      </c>
      <c r="C7" s="185">
        <v>2891</v>
      </c>
      <c r="D7" s="185">
        <v>2409</v>
      </c>
      <c r="E7" s="185">
        <v>1372</v>
      </c>
      <c r="F7" s="185">
        <v>628</v>
      </c>
      <c r="G7" s="185" t="s">
        <v>70</v>
      </c>
      <c r="H7" s="185" t="s">
        <v>70</v>
      </c>
      <c r="I7" s="185" t="s">
        <v>70</v>
      </c>
      <c r="J7" s="185" t="s">
        <v>70</v>
      </c>
      <c r="K7" s="185" t="s">
        <v>70</v>
      </c>
      <c r="L7" s="185" t="s">
        <v>70</v>
      </c>
      <c r="M7" s="185" t="s">
        <v>70</v>
      </c>
      <c r="N7" s="185" t="s">
        <v>70</v>
      </c>
      <c r="O7" s="185" t="s">
        <v>70</v>
      </c>
      <c r="P7" s="185" t="s">
        <v>70</v>
      </c>
      <c r="Q7" s="185" t="s">
        <v>70</v>
      </c>
      <c r="R7" s="185" t="s">
        <v>70</v>
      </c>
      <c r="S7" s="67">
        <v>10024</v>
      </c>
    </row>
    <row r="8" spans="1:19" ht="29.25">
      <c r="A8" s="65" t="s">
        <v>8</v>
      </c>
      <c r="B8" s="185">
        <v>38</v>
      </c>
      <c r="C8" s="185">
        <v>125</v>
      </c>
      <c r="D8" s="185">
        <v>239</v>
      </c>
      <c r="E8" s="185">
        <v>394</v>
      </c>
      <c r="F8" s="185">
        <v>537</v>
      </c>
      <c r="G8" s="185">
        <v>632</v>
      </c>
      <c r="H8" s="185">
        <v>714</v>
      </c>
      <c r="I8" s="185">
        <v>770</v>
      </c>
      <c r="J8" s="185">
        <v>799</v>
      </c>
      <c r="K8" s="185">
        <v>813</v>
      </c>
      <c r="L8" s="185">
        <v>807</v>
      </c>
      <c r="M8" s="185">
        <v>766</v>
      </c>
      <c r="N8" s="185">
        <v>720</v>
      </c>
      <c r="O8" s="185">
        <v>288</v>
      </c>
      <c r="P8" s="185">
        <v>79</v>
      </c>
      <c r="Q8" s="185">
        <v>42</v>
      </c>
      <c r="R8" s="185">
        <v>31</v>
      </c>
      <c r="S8" s="67">
        <v>7794</v>
      </c>
    </row>
    <row r="9" spans="1:19" ht="29.25">
      <c r="A9" s="65" t="s">
        <v>9</v>
      </c>
      <c r="B9" s="185">
        <v>80</v>
      </c>
      <c r="C9" s="185">
        <v>80</v>
      </c>
      <c r="D9" s="185">
        <v>107</v>
      </c>
      <c r="E9" s="185">
        <v>117</v>
      </c>
      <c r="F9" s="185">
        <v>111</v>
      </c>
      <c r="G9" s="185">
        <v>115</v>
      </c>
      <c r="H9" s="185">
        <v>107</v>
      </c>
      <c r="I9" s="185">
        <v>110</v>
      </c>
      <c r="J9" s="185">
        <v>108</v>
      </c>
      <c r="K9" s="185">
        <v>91</v>
      </c>
      <c r="L9" s="185">
        <v>91</v>
      </c>
      <c r="M9" s="185">
        <v>72</v>
      </c>
      <c r="N9" s="185">
        <v>63</v>
      </c>
      <c r="O9" s="185">
        <v>29</v>
      </c>
      <c r="P9" s="185" t="s">
        <v>70</v>
      </c>
      <c r="Q9" s="185" t="s">
        <v>70</v>
      </c>
      <c r="R9" s="185" t="s">
        <v>70</v>
      </c>
      <c r="S9" s="67">
        <v>1290</v>
      </c>
    </row>
    <row r="10" spans="1:19" ht="29.25">
      <c r="A10" s="65" t="s">
        <v>10</v>
      </c>
      <c r="B10" s="185">
        <v>180</v>
      </c>
      <c r="C10" s="185">
        <v>253</v>
      </c>
      <c r="D10" s="185">
        <v>316</v>
      </c>
      <c r="E10" s="185">
        <v>409</v>
      </c>
      <c r="F10" s="185">
        <v>509</v>
      </c>
      <c r="G10" s="185">
        <v>596</v>
      </c>
      <c r="H10" s="185">
        <v>679</v>
      </c>
      <c r="I10" s="185">
        <v>711</v>
      </c>
      <c r="J10" s="185">
        <v>661</v>
      </c>
      <c r="K10" s="185">
        <v>630</v>
      </c>
      <c r="L10" s="185">
        <v>679</v>
      </c>
      <c r="M10" s="185">
        <v>644</v>
      </c>
      <c r="N10" s="185">
        <v>602</v>
      </c>
      <c r="O10" s="185">
        <v>408</v>
      </c>
      <c r="P10" s="185">
        <v>198</v>
      </c>
      <c r="Q10" s="185">
        <v>127</v>
      </c>
      <c r="R10" s="185">
        <v>67</v>
      </c>
      <c r="S10" s="67">
        <v>7669</v>
      </c>
    </row>
    <row r="11" spans="1:19" ht="29.25">
      <c r="A11" s="65" t="s">
        <v>11</v>
      </c>
      <c r="B11" s="185">
        <v>67</v>
      </c>
      <c r="C11" s="185">
        <v>71</v>
      </c>
      <c r="D11" s="185">
        <v>96</v>
      </c>
      <c r="E11" s="185">
        <v>130</v>
      </c>
      <c r="F11" s="185">
        <v>111</v>
      </c>
      <c r="G11" s="185">
        <v>157</v>
      </c>
      <c r="H11" s="185">
        <v>181</v>
      </c>
      <c r="I11" s="185">
        <v>166</v>
      </c>
      <c r="J11" s="185">
        <v>183</v>
      </c>
      <c r="K11" s="185">
        <v>177</v>
      </c>
      <c r="L11" s="185">
        <v>162</v>
      </c>
      <c r="M11" s="185">
        <v>176</v>
      </c>
      <c r="N11" s="185">
        <v>162</v>
      </c>
      <c r="O11" s="185">
        <v>122</v>
      </c>
      <c r="P11" s="185">
        <v>82</v>
      </c>
      <c r="Q11" s="185">
        <v>58</v>
      </c>
      <c r="R11" s="185">
        <v>32</v>
      </c>
      <c r="S11" s="67">
        <v>2133</v>
      </c>
    </row>
    <row r="12" spans="1:19" ht="29.25">
      <c r="A12" s="65" t="s">
        <v>12</v>
      </c>
      <c r="B12" s="185">
        <v>24</v>
      </c>
      <c r="C12" s="185">
        <v>38</v>
      </c>
      <c r="D12" s="185">
        <v>40</v>
      </c>
      <c r="E12" s="185">
        <v>40</v>
      </c>
      <c r="F12" s="185">
        <v>54</v>
      </c>
      <c r="G12" s="185">
        <v>37</v>
      </c>
      <c r="H12" s="185">
        <v>43</v>
      </c>
      <c r="I12" s="185">
        <v>43</v>
      </c>
      <c r="J12" s="185">
        <v>48</v>
      </c>
      <c r="K12" s="185">
        <v>37</v>
      </c>
      <c r="L12" s="185">
        <v>34</v>
      </c>
      <c r="M12" s="185">
        <v>37</v>
      </c>
      <c r="N12" s="185">
        <v>37</v>
      </c>
      <c r="O12" s="185">
        <v>16</v>
      </c>
      <c r="P12" s="185" t="s">
        <v>70</v>
      </c>
      <c r="Q12" s="185" t="s">
        <v>70</v>
      </c>
      <c r="R12" s="185" t="s">
        <v>70</v>
      </c>
      <c r="S12" s="67">
        <v>542</v>
      </c>
    </row>
    <row r="13" spans="1:19" ht="29.25">
      <c r="A13" s="65" t="s">
        <v>71</v>
      </c>
      <c r="B13" s="185">
        <v>73</v>
      </c>
      <c r="C13" s="185">
        <v>286</v>
      </c>
      <c r="D13" s="185">
        <v>538</v>
      </c>
      <c r="E13" s="185">
        <v>854</v>
      </c>
      <c r="F13" s="185">
        <v>1183</v>
      </c>
      <c r="G13" s="185">
        <v>1411</v>
      </c>
      <c r="H13" s="185">
        <v>1473</v>
      </c>
      <c r="I13" s="185">
        <v>1503</v>
      </c>
      <c r="J13" s="185">
        <v>1420</v>
      </c>
      <c r="K13" s="185">
        <v>1451</v>
      </c>
      <c r="L13" s="185">
        <v>1318</v>
      </c>
      <c r="M13" s="185">
        <v>1257</v>
      </c>
      <c r="N13" s="185">
        <v>1092</v>
      </c>
      <c r="O13" s="185">
        <v>390</v>
      </c>
      <c r="P13" s="185">
        <v>83</v>
      </c>
      <c r="Q13" s="185">
        <v>41</v>
      </c>
      <c r="R13" s="185">
        <v>12</v>
      </c>
      <c r="S13" s="67">
        <v>14385</v>
      </c>
    </row>
    <row r="14" spans="1:19" ht="43.5">
      <c r="A14" s="65" t="s">
        <v>14</v>
      </c>
      <c r="B14" s="185">
        <v>28</v>
      </c>
      <c r="C14" s="185">
        <v>287</v>
      </c>
      <c r="D14" s="185">
        <v>1308</v>
      </c>
      <c r="E14" s="185">
        <v>3084</v>
      </c>
      <c r="F14" s="185">
        <v>4835</v>
      </c>
      <c r="G14" s="185">
        <v>5695</v>
      </c>
      <c r="H14" s="185">
        <v>6182</v>
      </c>
      <c r="I14" s="185">
        <v>6308</v>
      </c>
      <c r="J14" s="185">
        <v>5950</v>
      </c>
      <c r="K14" s="185">
        <v>5758</v>
      </c>
      <c r="L14" s="185">
        <v>5360</v>
      </c>
      <c r="M14" s="185">
        <v>5038</v>
      </c>
      <c r="N14" s="185">
        <v>4533</v>
      </c>
      <c r="O14" s="185">
        <v>1821</v>
      </c>
      <c r="P14" s="185">
        <v>425</v>
      </c>
      <c r="Q14" s="185">
        <v>140</v>
      </c>
      <c r="R14" s="185">
        <v>75</v>
      </c>
      <c r="S14" s="67">
        <v>56827</v>
      </c>
    </row>
    <row r="15" spans="1:19" ht="43.5">
      <c r="A15" s="65" t="s">
        <v>15</v>
      </c>
      <c r="B15" s="185">
        <v>2663</v>
      </c>
      <c r="C15" s="185">
        <v>3998</v>
      </c>
      <c r="D15" s="185">
        <v>3750</v>
      </c>
      <c r="E15" s="185">
        <v>3119</v>
      </c>
      <c r="F15" s="185">
        <v>2389</v>
      </c>
      <c r="G15" s="185">
        <v>1732</v>
      </c>
      <c r="H15" s="185">
        <v>1268</v>
      </c>
      <c r="I15" s="185">
        <v>786</v>
      </c>
      <c r="J15" s="185">
        <v>505</v>
      </c>
      <c r="K15" s="185">
        <v>268</v>
      </c>
      <c r="L15" s="185">
        <v>183</v>
      </c>
      <c r="M15" s="185">
        <v>134</v>
      </c>
      <c r="N15" s="185">
        <v>111</v>
      </c>
      <c r="O15" s="185">
        <v>23</v>
      </c>
      <c r="P15" s="185" t="s">
        <v>70</v>
      </c>
      <c r="Q15" s="185" t="s">
        <v>70</v>
      </c>
      <c r="R15" s="185" t="s">
        <v>70</v>
      </c>
      <c r="S15" s="67">
        <v>20937</v>
      </c>
    </row>
    <row r="16" spans="1:19" ht="29.25">
      <c r="A16" s="65" t="s">
        <v>16</v>
      </c>
      <c r="B16" s="185" t="s">
        <v>70</v>
      </c>
      <c r="C16" s="185" t="s">
        <v>70</v>
      </c>
      <c r="D16" s="185">
        <v>12</v>
      </c>
      <c r="E16" s="185">
        <v>14</v>
      </c>
      <c r="F16" s="185">
        <v>14</v>
      </c>
      <c r="G16" s="185">
        <v>11</v>
      </c>
      <c r="H16" s="185">
        <v>25</v>
      </c>
      <c r="I16" s="185">
        <v>23</v>
      </c>
      <c r="J16" s="185">
        <v>26</v>
      </c>
      <c r="K16" s="185">
        <v>33</v>
      </c>
      <c r="L16" s="185">
        <v>24</v>
      </c>
      <c r="M16" s="185">
        <v>35</v>
      </c>
      <c r="N16" s="185">
        <v>37</v>
      </c>
      <c r="O16" s="185">
        <v>19</v>
      </c>
      <c r="P16" s="185" t="s">
        <v>70</v>
      </c>
      <c r="Q16" s="185" t="s">
        <v>70</v>
      </c>
      <c r="R16" s="185" t="s">
        <v>70</v>
      </c>
      <c r="S16" s="67">
        <v>290</v>
      </c>
    </row>
    <row r="17" spans="1:19" ht="29.25">
      <c r="A17" s="65" t="s">
        <v>17</v>
      </c>
      <c r="B17" s="185">
        <v>23</v>
      </c>
      <c r="C17" s="185">
        <v>23</v>
      </c>
      <c r="D17" s="185">
        <v>44</v>
      </c>
      <c r="E17" s="185">
        <v>27</v>
      </c>
      <c r="F17" s="185">
        <v>41</v>
      </c>
      <c r="G17" s="185">
        <v>52</v>
      </c>
      <c r="H17" s="185">
        <v>43</v>
      </c>
      <c r="I17" s="185">
        <v>40</v>
      </c>
      <c r="J17" s="185">
        <v>45</v>
      </c>
      <c r="K17" s="185">
        <v>30</v>
      </c>
      <c r="L17" s="185">
        <v>28</v>
      </c>
      <c r="M17" s="185">
        <v>32</v>
      </c>
      <c r="N17" s="185">
        <v>35</v>
      </c>
      <c r="O17" s="185">
        <v>13</v>
      </c>
      <c r="P17" s="185" t="s">
        <v>70</v>
      </c>
      <c r="Q17" s="185" t="s">
        <v>70</v>
      </c>
      <c r="R17" s="185" t="s">
        <v>70</v>
      </c>
      <c r="S17" s="67">
        <v>481</v>
      </c>
    </row>
    <row r="18" spans="1:19">
      <c r="A18" s="68" t="s">
        <v>18</v>
      </c>
      <c r="B18" s="69">
        <v>6660</v>
      </c>
      <c r="C18" s="69">
        <v>9038</v>
      </c>
      <c r="D18" s="69">
        <v>10005</v>
      </c>
      <c r="E18" s="69">
        <v>10691</v>
      </c>
      <c r="F18" s="69">
        <v>11614</v>
      </c>
      <c r="G18" s="69">
        <v>11625</v>
      </c>
      <c r="H18" s="69">
        <v>11958</v>
      </c>
      <c r="I18" s="69">
        <v>11655</v>
      </c>
      <c r="J18" s="69">
        <v>10918</v>
      </c>
      <c r="K18" s="69">
        <v>10456</v>
      </c>
      <c r="L18" s="69">
        <v>9816</v>
      </c>
      <c r="M18" s="69">
        <v>9279</v>
      </c>
      <c r="N18" s="69">
        <v>8373</v>
      </c>
      <c r="O18" s="69">
        <v>3600</v>
      </c>
      <c r="P18" s="69">
        <v>1070</v>
      </c>
      <c r="Q18" s="69">
        <v>524</v>
      </c>
      <c r="R18" s="69">
        <v>287</v>
      </c>
      <c r="S18" s="67">
        <v>137569</v>
      </c>
    </row>
    <row r="20" spans="1:19" ht="16.5">
      <c r="A20" s="246" t="s">
        <v>72</v>
      </c>
      <c r="B20" s="247"/>
      <c r="C20" s="247"/>
      <c r="D20" s="247"/>
      <c r="E20" s="247"/>
      <c r="F20" s="247"/>
      <c r="G20" s="247"/>
      <c r="H20" s="247"/>
      <c r="I20" s="247"/>
      <c r="J20" s="247"/>
      <c r="K20" s="247"/>
      <c r="L20" s="247"/>
      <c r="M20" s="247"/>
      <c r="N20" s="247"/>
      <c r="O20" s="247"/>
      <c r="P20" s="247"/>
      <c r="Q20" s="247"/>
      <c r="R20" s="247"/>
      <c r="S20" s="248"/>
    </row>
    <row r="21" spans="1:19" ht="31.5">
      <c r="A21" s="63" t="s">
        <v>73</v>
      </c>
      <c r="B21" s="61" t="s">
        <v>52</v>
      </c>
      <c r="C21" s="61" t="s">
        <v>53</v>
      </c>
      <c r="D21" s="61" t="s">
        <v>54</v>
      </c>
      <c r="E21" s="61" t="s">
        <v>55</v>
      </c>
      <c r="F21" s="61" t="s">
        <v>56</v>
      </c>
      <c r="G21" s="61" t="s">
        <v>57</v>
      </c>
      <c r="H21" s="61" t="s">
        <v>58</v>
      </c>
      <c r="I21" s="61" t="s">
        <v>59</v>
      </c>
      <c r="J21" s="61" t="s">
        <v>60</v>
      </c>
      <c r="K21" s="61" t="s">
        <v>61</v>
      </c>
      <c r="L21" s="61" t="s">
        <v>62</v>
      </c>
      <c r="M21" s="61" t="s">
        <v>63</v>
      </c>
      <c r="N21" s="61" t="s">
        <v>64</v>
      </c>
      <c r="O21" s="61" t="s">
        <v>65</v>
      </c>
      <c r="P21" s="61" t="s">
        <v>66</v>
      </c>
      <c r="Q21" s="61" t="s">
        <v>67</v>
      </c>
      <c r="R21" s="61" t="s">
        <v>68</v>
      </c>
      <c r="S21" s="64" t="s">
        <v>69</v>
      </c>
    </row>
    <row r="22" spans="1:19">
      <c r="A22" s="65" t="s">
        <v>5</v>
      </c>
      <c r="B22" s="199">
        <f>B5/B$18</f>
        <v>0.11336336336336336</v>
      </c>
      <c r="C22" s="199">
        <f t="shared" ref="C22:R34" si="0">C5/C$18</f>
        <v>0.10710334144722283</v>
      </c>
      <c r="D22" s="199">
        <f t="shared" si="0"/>
        <v>0.11324337831084458</v>
      </c>
      <c r="E22" s="199">
        <f t="shared" si="0"/>
        <v>0.10532223365447572</v>
      </c>
      <c r="F22" s="199">
        <f t="shared" si="0"/>
        <v>0.10254864818322713</v>
      </c>
      <c r="G22" s="199">
        <f t="shared" si="0"/>
        <v>0.10133333333333333</v>
      </c>
      <c r="H22" s="199">
        <f t="shared" si="0"/>
        <v>0.10311088810837933</v>
      </c>
      <c r="I22" s="199">
        <f t="shared" si="0"/>
        <v>0.10167310167310167</v>
      </c>
      <c r="J22" s="199">
        <f t="shared" si="0"/>
        <v>0.10679611650485436</v>
      </c>
      <c r="K22" s="199">
        <f t="shared" si="0"/>
        <v>0.1103672532517215</v>
      </c>
      <c r="L22" s="199">
        <f t="shared" si="0"/>
        <v>0.11369193154034229</v>
      </c>
      <c r="M22" s="199">
        <f t="shared" si="0"/>
        <v>0.11617631210259727</v>
      </c>
      <c r="N22" s="199">
        <f t="shared" si="0"/>
        <v>0.11632628687447749</v>
      </c>
      <c r="O22" s="199">
        <f t="shared" si="0"/>
        <v>0.12805555555555556</v>
      </c>
      <c r="P22" s="199">
        <f t="shared" si="0"/>
        <v>0.16635514018691588</v>
      </c>
      <c r="Q22" s="199">
        <f t="shared" si="0"/>
        <v>0.1965648854961832</v>
      </c>
      <c r="R22" s="199">
        <f t="shared" si="0"/>
        <v>0.20557491289198607</v>
      </c>
      <c r="S22" s="200">
        <v>0.10945779935886718</v>
      </c>
    </row>
    <row r="23" spans="1:19">
      <c r="A23" s="65" t="s">
        <v>6</v>
      </c>
      <c r="B23" s="201" t="s">
        <v>70</v>
      </c>
      <c r="C23" s="201" t="s">
        <v>70</v>
      </c>
      <c r="D23" s="199">
        <f t="shared" ref="B23:L34" si="1">D6/D$18</f>
        <v>1.2993503248375812E-3</v>
      </c>
      <c r="E23" s="201" t="s">
        <v>70</v>
      </c>
      <c r="F23" s="199">
        <f t="shared" si="1"/>
        <v>9.4713277079386943E-4</v>
      </c>
      <c r="G23" s="201" t="s">
        <v>70</v>
      </c>
      <c r="H23" s="201" t="s">
        <v>70</v>
      </c>
      <c r="I23" s="201" t="s">
        <v>70</v>
      </c>
      <c r="J23" s="201" t="s">
        <v>70</v>
      </c>
      <c r="K23" s="199">
        <f t="shared" si="1"/>
        <v>1.3389441469013007E-3</v>
      </c>
      <c r="L23" s="199">
        <f t="shared" si="1"/>
        <v>1.4262428687856561E-3</v>
      </c>
      <c r="M23" s="201" t="s">
        <v>70</v>
      </c>
      <c r="N23" s="201" t="s">
        <v>70</v>
      </c>
      <c r="O23" s="201" t="s">
        <v>70</v>
      </c>
      <c r="P23" s="201" t="s">
        <v>70</v>
      </c>
      <c r="Q23" s="201" t="s">
        <v>70</v>
      </c>
      <c r="R23" s="201" t="s">
        <v>70</v>
      </c>
      <c r="S23" s="200">
        <v>1.0104020527880555E-3</v>
      </c>
    </row>
    <row r="24" spans="1:19" ht="29.25">
      <c r="A24" s="65" t="s">
        <v>7</v>
      </c>
      <c r="B24" s="199">
        <f t="shared" si="1"/>
        <v>0.40900900900900899</v>
      </c>
      <c r="C24" s="199">
        <f t="shared" si="0"/>
        <v>0.31987165302057979</v>
      </c>
      <c r="D24" s="199">
        <f t="shared" si="0"/>
        <v>0.24077961019490254</v>
      </c>
      <c r="E24" s="199">
        <f t="shared" si="0"/>
        <v>0.1283322420727715</v>
      </c>
      <c r="F24" s="199">
        <f t="shared" si="0"/>
        <v>5.4072670914413638E-2</v>
      </c>
      <c r="G24" s="201" t="s">
        <v>70</v>
      </c>
      <c r="H24" s="201" t="s">
        <v>70</v>
      </c>
      <c r="I24" s="201" t="s">
        <v>70</v>
      </c>
      <c r="J24" s="201" t="s">
        <v>70</v>
      </c>
      <c r="K24" s="201" t="s">
        <v>70</v>
      </c>
      <c r="L24" s="201" t="s">
        <v>70</v>
      </c>
      <c r="M24" s="201" t="s">
        <v>70</v>
      </c>
      <c r="N24" s="201" t="s">
        <v>70</v>
      </c>
      <c r="O24" s="201" t="s">
        <v>70</v>
      </c>
      <c r="P24" s="201" t="s">
        <v>70</v>
      </c>
      <c r="Q24" s="201" t="s">
        <v>70</v>
      </c>
      <c r="R24" s="201" t="s">
        <v>70</v>
      </c>
      <c r="S24" s="200">
        <v>7.2865253073003372E-2</v>
      </c>
    </row>
    <row r="25" spans="1:19" ht="29.25">
      <c r="A25" s="65" t="s">
        <v>8</v>
      </c>
      <c r="B25" s="199">
        <f t="shared" si="1"/>
        <v>5.7057057057057058E-3</v>
      </c>
      <c r="C25" s="199">
        <f t="shared" si="0"/>
        <v>1.3830493472007082E-2</v>
      </c>
      <c r="D25" s="199">
        <f t="shared" si="0"/>
        <v>2.3888055972013992E-2</v>
      </c>
      <c r="E25" s="199">
        <f t="shared" si="0"/>
        <v>3.6853428117107845E-2</v>
      </c>
      <c r="F25" s="199">
        <f t="shared" si="0"/>
        <v>4.6237299810573444E-2</v>
      </c>
      <c r="G25" s="199">
        <f t="shared" si="0"/>
        <v>5.436559139784946E-2</v>
      </c>
      <c r="H25" s="199">
        <f t="shared" si="0"/>
        <v>5.9708981435022582E-2</v>
      </c>
      <c r="I25" s="199">
        <f t="shared" si="0"/>
        <v>6.6066066066066062E-2</v>
      </c>
      <c r="J25" s="199">
        <f t="shared" si="0"/>
        <v>7.318190144715149E-2</v>
      </c>
      <c r="K25" s="199">
        <f t="shared" si="0"/>
        <v>7.7754399387911247E-2</v>
      </c>
      <c r="L25" s="199">
        <f t="shared" si="0"/>
        <v>8.2212713936430315E-2</v>
      </c>
      <c r="M25" s="199">
        <f t="shared" si="0"/>
        <v>8.2551999137838131E-2</v>
      </c>
      <c r="N25" s="199">
        <f t="shared" si="0"/>
        <v>8.5990684342529558E-2</v>
      </c>
      <c r="O25" s="199">
        <f t="shared" si="0"/>
        <v>0.08</v>
      </c>
      <c r="P25" s="199">
        <f t="shared" si="0"/>
        <v>7.3831775700934577E-2</v>
      </c>
      <c r="Q25" s="199">
        <f t="shared" si="0"/>
        <v>8.0152671755725186E-2</v>
      </c>
      <c r="R25" s="199">
        <f t="shared" ref="R25" si="2">R8/R$18</f>
        <v>0.10801393728222997</v>
      </c>
      <c r="S25" s="200">
        <v>5.6655205751295713E-2</v>
      </c>
    </row>
    <row r="26" spans="1:19" ht="29.25">
      <c r="A26" s="65" t="s">
        <v>9</v>
      </c>
      <c r="B26" s="199">
        <f t="shared" si="1"/>
        <v>1.2012012012012012E-2</v>
      </c>
      <c r="C26" s="199">
        <f t="shared" si="0"/>
        <v>8.8515158220845314E-3</v>
      </c>
      <c r="D26" s="199">
        <f t="shared" si="0"/>
        <v>1.0694652673663168E-2</v>
      </c>
      <c r="E26" s="199">
        <f t="shared" si="0"/>
        <v>1.0943784491628472E-2</v>
      </c>
      <c r="F26" s="199">
        <f t="shared" si="0"/>
        <v>9.5574306871017735E-3</v>
      </c>
      <c r="G26" s="199">
        <f t="shared" si="0"/>
        <v>9.8924731182795708E-3</v>
      </c>
      <c r="H26" s="199">
        <f t="shared" si="0"/>
        <v>8.9479846128115072E-3</v>
      </c>
      <c r="I26" s="199">
        <f t="shared" si="0"/>
        <v>9.4380094380094384E-3</v>
      </c>
      <c r="J26" s="199">
        <f t="shared" si="0"/>
        <v>9.8919215973621542E-3</v>
      </c>
      <c r="K26" s="199">
        <f t="shared" si="0"/>
        <v>8.7031369548584547E-3</v>
      </c>
      <c r="L26" s="199">
        <f t="shared" si="0"/>
        <v>9.2705786471067638E-3</v>
      </c>
      <c r="M26" s="199">
        <f t="shared" si="0"/>
        <v>7.7594568380213386E-3</v>
      </c>
      <c r="N26" s="199">
        <f t="shared" si="0"/>
        <v>7.5241848799713369E-3</v>
      </c>
      <c r="O26" s="199">
        <f t="shared" si="0"/>
        <v>8.0555555555555554E-3</v>
      </c>
      <c r="P26" s="201" t="s">
        <v>70</v>
      </c>
      <c r="Q26" s="201" t="s">
        <v>70</v>
      </c>
      <c r="R26" s="201" t="s">
        <v>70</v>
      </c>
      <c r="S26" s="200">
        <v>9.3771125762344715E-3</v>
      </c>
    </row>
    <row r="27" spans="1:19" ht="29.25">
      <c r="A27" s="65" t="s">
        <v>10</v>
      </c>
      <c r="B27" s="199">
        <f t="shared" si="1"/>
        <v>2.7027027027027029E-2</v>
      </c>
      <c r="C27" s="199">
        <f t="shared" si="0"/>
        <v>2.7992918787342332E-2</v>
      </c>
      <c r="D27" s="199">
        <f t="shared" si="0"/>
        <v>3.1584207896051972E-2</v>
      </c>
      <c r="E27" s="199">
        <f t="shared" si="0"/>
        <v>3.8256477410906368E-2</v>
      </c>
      <c r="F27" s="199">
        <f t="shared" si="0"/>
        <v>4.382641639400723E-2</v>
      </c>
      <c r="G27" s="199">
        <f t="shared" si="0"/>
        <v>5.1268817204301077E-2</v>
      </c>
      <c r="H27" s="199">
        <f t="shared" si="0"/>
        <v>5.6782070580364608E-2</v>
      </c>
      <c r="I27" s="199">
        <f t="shared" si="0"/>
        <v>6.1003861003861001E-2</v>
      </c>
      <c r="J27" s="199">
        <f t="shared" si="0"/>
        <v>6.0542223850522076E-2</v>
      </c>
      <c r="K27" s="199">
        <f t="shared" si="0"/>
        <v>6.0252486610558528E-2</v>
      </c>
      <c r="L27" s="199">
        <f t="shared" si="0"/>
        <v>6.9172779136104326E-2</v>
      </c>
      <c r="M27" s="199">
        <f t="shared" si="0"/>
        <v>6.9404030606746422E-2</v>
      </c>
      <c r="N27" s="199">
        <f t="shared" si="0"/>
        <v>7.1897766630837218E-2</v>
      </c>
      <c r="O27" s="199">
        <f t="shared" si="0"/>
        <v>0.11333333333333333</v>
      </c>
      <c r="P27" s="199">
        <f t="shared" si="0"/>
        <v>0.18504672897196262</v>
      </c>
      <c r="Q27" s="199">
        <f t="shared" si="0"/>
        <v>0.24236641221374045</v>
      </c>
      <c r="R27" s="199">
        <f t="shared" ref="R27" si="3">R10/R$18</f>
        <v>0.23344947735191637</v>
      </c>
      <c r="S27" s="200">
        <v>5.574657081173811E-2</v>
      </c>
    </row>
    <row r="28" spans="1:19" ht="29.25">
      <c r="A28" s="65" t="s">
        <v>11</v>
      </c>
      <c r="B28" s="199">
        <f t="shared" si="1"/>
        <v>1.006006006006006E-2</v>
      </c>
      <c r="C28" s="199">
        <f t="shared" si="0"/>
        <v>7.8557202921000213E-3</v>
      </c>
      <c r="D28" s="199">
        <f t="shared" si="0"/>
        <v>9.595202398800599E-3</v>
      </c>
      <c r="E28" s="199">
        <f t="shared" si="0"/>
        <v>1.2159760546253858E-2</v>
      </c>
      <c r="F28" s="199">
        <f t="shared" si="0"/>
        <v>9.5574306871017735E-3</v>
      </c>
      <c r="G28" s="199">
        <f t="shared" si="0"/>
        <v>1.3505376344086021E-2</v>
      </c>
      <c r="H28" s="199">
        <f t="shared" si="0"/>
        <v>1.5136310419802642E-2</v>
      </c>
      <c r="I28" s="199">
        <f t="shared" si="0"/>
        <v>1.4242814242814242E-2</v>
      </c>
      <c r="J28" s="199">
        <f t="shared" si="0"/>
        <v>1.6761311595530317E-2</v>
      </c>
      <c r="K28" s="199">
        <f t="shared" si="0"/>
        <v>1.6928079571537875E-2</v>
      </c>
      <c r="L28" s="199">
        <f t="shared" si="0"/>
        <v>1.6503667481662591E-2</v>
      </c>
      <c r="M28" s="199">
        <f t="shared" si="0"/>
        <v>1.8967561159607717E-2</v>
      </c>
      <c r="N28" s="199">
        <f t="shared" si="0"/>
        <v>1.9347903977069151E-2</v>
      </c>
      <c r="O28" s="199">
        <f t="shared" si="0"/>
        <v>3.3888888888888892E-2</v>
      </c>
      <c r="P28" s="199">
        <f t="shared" si="0"/>
        <v>7.6635514018691592E-2</v>
      </c>
      <c r="Q28" s="199">
        <f t="shared" si="0"/>
        <v>0.11068702290076336</v>
      </c>
      <c r="R28" s="199">
        <f t="shared" ref="R28" si="4">R11/R$18</f>
        <v>0.11149825783972125</v>
      </c>
      <c r="S28" s="200">
        <v>1.5504946608610952E-2</v>
      </c>
    </row>
    <row r="29" spans="1:19" ht="29.25">
      <c r="A29" s="65" t="s">
        <v>12</v>
      </c>
      <c r="B29" s="199">
        <f t="shared" si="1"/>
        <v>3.6036036036036037E-3</v>
      </c>
      <c r="C29" s="199">
        <f t="shared" si="0"/>
        <v>4.2044700154901526E-3</v>
      </c>
      <c r="D29" s="199">
        <f t="shared" si="0"/>
        <v>3.9980009995002497E-3</v>
      </c>
      <c r="E29" s="199">
        <f t="shared" si="0"/>
        <v>3.7414647834627256E-3</v>
      </c>
      <c r="F29" s="199">
        <f t="shared" si="0"/>
        <v>4.6495608748062687E-3</v>
      </c>
      <c r="G29" s="199">
        <f t="shared" si="0"/>
        <v>3.182795698924731E-3</v>
      </c>
      <c r="H29" s="199">
        <f t="shared" si="0"/>
        <v>3.5959190500083624E-3</v>
      </c>
      <c r="I29" s="199">
        <f t="shared" si="0"/>
        <v>3.6894036894036895E-3</v>
      </c>
      <c r="J29" s="199">
        <f t="shared" si="0"/>
        <v>4.3964095988276242E-3</v>
      </c>
      <c r="K29" s="199">
        <f t="shared" si="0"/>
        <v>3.538638102524866E-3</v>
      </c>
      <c r="L29" s="199">
        <f t="shared" si="0"/>
        <v>3.4637326813365932E-3</v>
      </c>
      <c r="M29" s="199">
        <f t="shared" si="0"/>
        <v>3.9874986528720766E-3</v>
      </c>
      <c r="N29" s="199">
        <f t="shared" si="0"/>
        <v>4.4189657231577693E-3</v>
      </c>
      <c r="O29" s="199">
        <f t="shared" si="0"/>
        <v>4.4444444444444444E-3</v>
      </c>
      <c r="P29" s="201" t="s">
        <v>70</v>
      </c>
      <c r="Q29" s="201" t="s">
        <v>70</v>
      </c>
      <c r="R29" s="201" t="s">
        <v>70</v>
      </c>
      <c r="S29" s="200">
        <v>3.93984109792177E-3</v>
      </c>
    </row>
    <row r="30" spans="1:19" ht="29.25">
      <c r="A30" s="65" t="s">
        <v>71</v>
      </c>
      <c r="B30" s="199">
        <f t="shared" si="1"/>
        <v>1.0960960960960961E-2</v>
      </c>
      <c r="C30" s="199">
        <f t="shared" si="0"/>
        <v>3.1644169063952204E-2</v>
      </c>
      <c r="D30" s="199">
        <f t="shared" si="0"/>
        <v>5.3773113443278363E-2</v>
      </c>
      <c r="E30" s="199">
        <f t="shared" si="0"/>
        <v>7.9880273126929191E-2</v>
      </c>
      <c r="F30" s="199">
        <f t="shared" si="0"/>
        <v>0.10185982434992251</v>
      </c>
      <c r="G30" s="199">
        <f t="shared" si="0"/>
        <v>0.12137634408602151</v>
      </c>
      <c r="H30" s="199">
        <f t="shared" si="0"/>
        <v>0.12318113396889112</v>
      </c>
      <c r="I30" s="199">
        <f t="shared" si="0"/>
        <v>0.12895752895752896</v>
      </c>
      <c r="J30" s="199">
        <f t="shared" si="0"/>
        <v>0.13006045063198388</v>
      </c>
      <c r="K30" s="199">
        <f t="shared" si="0"/>
        <v>0.13877199693955625</v>
      </c>
      <c r="L30" s="199">
        <f t="shared" si="0"/>
        <v>0.13427057864710676</v>
      </c>
      <c r="M30" s="199">
        <f t="shared" si="0"/>
        <v>0.13546718396378921</v>
      </c>
      <c r="N30" s="199">
        <f t="shared" si="0"/>
        <v>0.13041920458616982</v>
      </c>
      <c r="O30" s="199">
        <f t="shared" si="0"/>
        <v>0.10833333333333334</v>
      </c>
      <c r="P30" s="199">
        <f t="shared" si="0"/>
        <v>7.7570093457943926E-2</v>
      </c>
      <c r="Q30" s="199">
        <f t="shared" si="0"/>
        <v>7.8244274809160311E-2</v>
      </c>
      <c r="R30" s="199">
        <f t="shared" ref="R30" si="5">R13/R$18</f>
        <v>4.1811846689895474E-2</v>
      </c>
      <c r="S30" s="200">
        <v>0.10456570884428905</v>
      </c>
    </row>
    <row r="31" spans="1:19" ht="43.5">
      <c r="A31" s="65" t="s">
        <v>14</v>
      </c>
      <c r="B31" s="199">
        <f t="shared" si="1"/>
        <v>4.2042042042042043E-3</v>
      </c>
      <c r="C31" s="199">
        <f t="shared" si="0"/>
        <v>3.1754813011728257E-2</v>
      </c>
      <c r="D31" s="199">
        <f t="shared" si="0"/>
        <v>0.13073463268365818</v>
      </c>
      <c r="E31" s="199">
        <f t="shared" si="0"/>
        <v>0.28846693480497615</v>
      </c>
      <c r="F31" s="199">
        <f t="shared" si="0"/>
        <v>0.41630790425348718</v>
      </c>
      <c r="G31" s="199">
        <f t="shared" si="0"/>
        <v>0.48989247311827955</v>
      </c>
      <c r="H31" s="199">
        <f t="shared" si="0"/>
        <v>0.51697608295701625</v>
      </c>
      <c r="I31" s="199">
        <f t="shared" si="0"/>
        <v>0.54122694122694126</v>
      </c>
      <c r="J31" s="199">
        <f t="shared" si="0"/>
        <v>0.54497160652134091</v>
      </c>
      <c r="K31" s="199">
        <f t="shared" si="0"/>
        <v>0.55068859984697782</v>
      </c>
      <c r="L31" s="199">
        <f t="shared" si="0"/>
        <v>0.54604726976365114</v>
      </c>
      <c r="M31" s="199">
        <f t="shared" si="0"/>
        <v>0.54294643819377086</v>
      </c>
      <c r="N31" s="199">
        <f t="shared" si="0"/>
        <v>0.54138301683984236</v>
      </c>
      <c r="O31" s="199">
        <f t="shared" si="0"/>
        <v>0.50583333333333336</v>
      </c>
      <c r="P31" s="199">
        <f t="shared" si="0"/>
        <v>0.39719626168224298</v>
      </c>
      <c r="Q31" s="199">
        <f t="shared" si="0"/>
        <v>0.26717557251908397</v>
      </c>
      <c r="R31" s="199">
        <f t="shared" ref="R31" si="6">R14/R$18</f>
        <v>0.26132404181184671</v>
      </c>
      <c r="S31" s="200">
        <v>0.41307998168191962</v>
      </c>
    </row>
    <row r="32" spans="1:19" ht="43.5">
      <c r="A32" s="65" t="s">
        <v>15</v>
      </c>
      <c r="B32" s="199">
        <f t="shared" si="1"/>
        <v>0.39984984984984984</v>
      </c>
      <c r="C32" s="199">
        <f t="shared" si="0"/>
        <v>0.44235450320867448</v>
      </c>
      <c r="D32" s="199">
        <f t="shared" si="0"/>
        <v>0.3748125937031484</v>
      </c>
      <c r="E32" s="199">
        <f t="shared" si="0"/>
        <v>0.29174071649050604</v>
      </c>
      <c r="F32" s="199">
        <f t="shared" si="0"/>
        <v>0.20570001722059583</v>
      </c>
      <c r="G32" s="199">
        <f t="shared" si="0"/>
        <v>0.14898924731182794</v>
      </c>
      <c r="H32" s="199">
        <f t="shared" si="0"/>
        <v>0.10603779896303729</v>
      </c>
      <c r="I32" s="199">
        <f t="shared" si="0"/>
        <v>6.7438867438867442E-2</v>
      </c>
      <c r="J32" s="199">
        <f t="shared" si="0"/>
        <v>4.6253892654332295E-2</v>
      </c>
      <c r="K32" s="199">
        <f t="shared" si="0"/>
        <v>2.5631216526396328E-2</v>
      </c>
      <c r="L32" s="199">
        <f t="shared" si="0"/>
        <v>1.8643031784841075E-2</v>
      </c>
      <c r="M32" s="199">
        <f t="shared" si="0"/>
        <v>1.4441211337428601E-2</v>
      </c>
      <c r="N32" s="199">
        <f t="shared" si="0"/>
        <v>1.3256897169473307E-2</v>
      </c>
      <c r="O32" s="199">
        <f t="shared" si="0"/>
        <v>6.3888888888888893E-3</v>
      </c>
      <c r="P32" s="201" t="s">
        <v>70</v>
      </c>
      <c r="Q32" s="201" t="s">
        <v>70</v>
      </c>
      <c r="R32" s="201" t="s">
        <v>70</v>
      </c>
      <c r="S32" s="200">
        <v>0.15219271783614041</v>
      </c>
    </row>
    <row r="33" spans="1:19" ht="29.25">
      <c r="A33" s="65" t="s">
        <v>16</v>
      </c>
      <c r="B33" s="201" t="s">
        <v>70</v>
      </c>
      <c r="C33" s="201" t="s">
        <v>70</v>
      </c>
      <c r="D33" s="199">
        <f t="shared" si="0"/>
        <v>1.1994002998500749E-3</v>
      </c>
      <c r="E33" s="199">
        <f t="shared" si="0"/>
        <v>1.3095126742119539E-3</v>
      </c>
      <c r="F33" s="199">
        <f t="shared" si="0"/>
        <v>1.2054417082831067E-3</v>
      </c>
      <c r="G33" s="199">
        <f t="shared" si="0"/>
        <v>9.4623655913978497E-4</v>
      </c>
      <c r="H33" s="199">
        <f t="shared" si="0"/>
        <v>2.0906506104699783E-3</v>
      </c>
      <c r="I33" s="199">
        <f t="shared" si="0"/>
        <v>1.9734019734019732E-3</v>
      </c>
      <c r="J33" s="199">
        <f t="shared" si="0"/>
        <v>2.3813885326982964E-3</v>
      </c>
      <c r="K33" s="199">
        <f t="shared" si="0"/>
        <v>3.1560826319816373E-3</v>
      </c>
      <c r="L33" s="199">
        <f t="shared" si="0"/>
        <v>2.4449877750611247E-3</v>
      </c>
      <c r="M33" s="199">
        <f t="shared" si="0"/>
        <v>3.771958185149262E-3</v>
      </c>
      <c r="N33" s="199">
        <f t="shared" si="0"/>
        <v>4.4189657231577693E-3</v>
      </c>
      <c r="O33" s="199">
        <f t="shared" si="0"/>
        <v>5.2777777777777779E-3</v>
      </c>
      <c r="P33" s="201" t="s">
        <v>70</v>
      </c>
      <c r="Q33" s="201" t="s">
        <v>70</v>
      </c>
      <c r="R33" s="201" t="s">
        <v>70</v>
      </c>
      <c r="S33" s="200">
        <v>2.1080330597736409E-3</v>
      </c>
    </row>
    <row r="34" spans="1:19" ht="29.25">
      <c r="A34" s="65" t="s">
        <v>17</v>
      </c>
      <c r="B34" s="199">
        <f t="shared" si="1"/>
        <v>3.4534534534534536E-3</v>
      </c>
      <c r="C34" s="199">
        <f t="shared" si="0"/>
        <v>2.5448107988493029E-3</v>
      </c>
      <c r="D34" s="199">
        <f t="shared" si="0"/>
        <v>4.3978010994502751E-3</v>
      </c>
      <c r="E34" s="199">
        <f t="shared" si="0"/>
        <v>2.5254887288373397E-3</v>
      </c>
      <c r="F34" s="199">
        <f t="shared" si="0"/>
        <v>3.5302221456862408E-3</v>
      </c>
      <c r="G34" s="199">
        <f t="shared" si="0"/>
        <v>4.4731182795698923E-3</v>
      </c>
      <c r="H34" s="199">
        <f t="shared" si="0"/>
        <v>3.5959190500083624E-3</v>
      </c>
      <c r="I34" s="199">
        <f t="shared" si="0"/>
        <v>3.432003432003432E-3</v>
      </c>
      <c r="J34" s="199">
        <f t="shared" si="0"/>
        <v>4.1216339989008973E-3</v>
      </c>
      <c r="K34" s="199">
        <f t="shared" si="0"/>
        <v>2.8691660290742159E-3</v>
      </c>
      <c r="L34" s="199">
        <f t="shared" si="0"/>
        <v>2.8524857375713123E-3</v>
      </c>
      <c r="M34" s="199">
        <f t="shared" si="0"/>
        <v>3.4486474835650391E-3</v>
      </c>
      <c r="N34" s="199">
        <f t="shared" si="0"/>
        <v>4.1801027110951869E-3</v>
      </c>
      <c r="O34" s="199">
        <f t="shared" si="0"/>
        <v>3.6111111111111109E-3</v>
      </c>
      <c r="P34" s="201" t="s">
        <v>70</v>
      </c>
      <c r="Q34" s="201" t="s">
        <v>70</v>
      </c>
      <c r="R34" s="201" t="s">
        <v>70</v>
      </c>
      <c r="S34" s="200">
        <v>3.4964272474176596E-3</v>
      </c>
    </row>
    <row r="35" spans="1:19">
      <c r="A35" s="68" t="s">
        <v>18</v>
      </c>
      <c r="B35" s="200">
        <v>1</v>
      </c>
      <c r="C35" s="200">
        <v>1</v>
      </c>
      <c r="D35" s="200">
        <v>1</v>
      </c>
      <c r="E35" s="200">
        <v>1</v>
      </c>
      <c r="F35" s="200">
        <v>1</v>
      </c>
      <c r="G35" s="200">
        <v>1</v>
      </c>
      <c r="H35" s="200">
        <v>1</v>
      </c>
      <c r="I35" s="200">
        <v>1</v>
      </c>
      <c r="J35" s="200">
        <v>1</v>
      </c>
      <c r="K35" s="200">
        <v>1</v>
      </c>
      <c r="L35" s="200">
        <v>1</v>
      </c>
      <c r="M35" s="200">
        <v>1</v>
      </c>
      <c r="N35" s="200">
        <v>1</v>
      </c>
      <c r="O35" s="200">
        <v>1</v>
      </c>
      <c r="P35" s="200">
        <v>1</v>
      </c>
      <c r="Q35" s="200">
        <v>1</v>
      </c>
      <c r="R35" s="200">
        <v>1</v>
      </c>
      <c r="S35" s="200">
        <v>1</v>
      </c>
    </row>
    <row r="36" spans="1:19" customFormat="1"/>
    <row r="37" spans="1:19" customFormat="1"/>
    <row r="38" spans="1:19" customFormat="1"/>
    <row r="39" spans="1:19" customFormat="1"/>
    <row r="40" spans="1:19" customFormat="1"/>
    <row r="41" spans="1:19" customFormat="1"/>
    <row r="42" spans="1:19" customFormat="1"/>
    <row r="43" spans="1:19" customFormat="1"/>
    <row r="44" spans="1:19" customFormat="1"/>
    <row r="45" spans="1:19" customFormat="1"/>
    <row r="46" spans="1:19" customFormat="1"/>
    <row r="47" spans="1:19" customFormat="1"/>
    <row r="48" spans="1:19"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customFormat="1"/>
    <row r="61" spans="1:9" ht="16.5">
      <c r="A61" s="246" t="s">
        <v>74</v>
      </c>
      <c r="B61" s="247"/>
      <c r="C61" s="247"/>
      <c r="D61" s="247"/>
      <c r="E61" s="247"/>
      <c r="F61" s="247"/>
      <c r="G61" s="247"/>
      <c r="H61" s="247"/>
      <c r="I61" s="248"/>
    </row>
    <row r="62" spans="1:9" ht="78.75">
      <c r="A62" s="63" t="s">
        <v>73</v>
      </c>
      <c r="B62" s="61" t="s">
        <v>75</v>
      </c>
      <c r="C62" s="61" t="s">
        <v>76</v>
      </c>
      <c r="D62" s="61" t="s">
        <v>77</v>
      </c>
      <c r="E62" s="61" t="s">
        <v>78</v>
      </c>
      <c r="F62" s="61" t="s">
        <v>79</v>
      </c>
      <c r="G62" s="61" t="s">
        <v>80</v>
      </c>
      <c r="H62" s="61" t="s">
        <v>81</v>
      </c>
      <c r="I62" s="64" t="s">
        <v>18</v>
      </c>
    </row>
    <row r="63" spans="1:9">
      <c r="A63" s="65" t="s">
        <v>5</v>
      </c>
      <c r="B63" s="66">
        <v>497</v>
      </c>
      <c r="C63" s="66">
        <v>475</v>
      </c>
      <c r="D63" s="66">
        <v>886</v>
      </c>
      <c r="E63" s="66">
        <v>5593</v>
      </c>
      <c r="F63" s="66">
        <v>49</v>
      </c>
      <c r="G63" s="66">
        <v>6847</v>
      </c>
      <c r="H63" s="66">
        <v>711</v>
      </c>
      <c r="I63" s="70">
        <v>15058</v>
      </c>
    </row>
    <row r="64" spans="1:9">
      <c r="A64" s="65" t="s">
        <v>6</v>
      </c>
      <c r="B64" s="66" t="s">
        <v>70</v>
      </c>
      <c r="C64" s="66" t="s">
        <v>70</v>
      </c>
      <c r="D64" s="66" t="s">
        <v>70</v>
      </c>
      <c r="E64" s="66">
        <v>66</v>
      </c>
      <c r="F64" s="66" t="s">
        <v>70</v>
      </c>
      <c r="G64" s="66">
        <v>57</v>
      </c>
      <c r="H64" s="66" t="s">
        <v>70</v>
      </c>
      <c r="I64" s="70">
        <v>139</v>
      </c>
    </row>
    <row r="65" spans="1:9" ht="29.25">
      <c r="A65" s="65" t="s">
        <v>7</v>
      </c>
      <c r="B65" s="66">
        <v>652</v>
      </c>
      <c r="C65" s="66">
        <v>149</v>
      </c>
      <c r="D65" s="66">
        <v>606</v>
      </c>
      <c r="E65" s="66">
        <v>4966</v>
      </c>
      <c r="F65" s="66">
        <v>27</v>
      </c>
      <c r="G65" s="66">
        <v>3036</v>
      </c>
      <c r="H65" s="66">
        <v>588</v>
      </c>
      <c r="I65" s="70">
        <v>10024</v>
      </c>
    </row>
    <row r="66" spans="1:9" ht="29.25">
      <c r="A66" s="65" t="s">
        <v>8</v>
      </c>
      <c r="B66" s="66">
        <v>362</v>
      </c>
      <c r="C66" s="66">
        <v>35</v>
      </c>
      <c r="D66" s="66">
        <v>848</v>
      </c>
      <c r="E66" s="66">
        <v>2545</v>
      </c>
      <c r="F66" s="66">
        <v>12</v>
      </c>
      <c r="G66" s="66">
        <v>3547</v>
      </c>
      <c r="H66" s="66">
        <v>445</v>
      </c>
      <c r="I66" s="70">
        <v>7794</v>
      </c>
    </row>
    <row r="67" spans="1:9" ht="29.25">
      <c r="A67" s="65" t="s">
        <v>9</v>
      </c>
      <c r="B67" s="66">
        <v>77</v>
      </c>
      <c r="C67" s="66">
        <v>35</v>
      </c>
      <c r="D67" s="66">
        <v>50</v>
      </c>
      <c r="E67" s="66">
        <v>701</v>
      </c>
      <c r="F67" s="66" t="s">
        <v>70</v>
      </c>
      <c r="G67" s="66">
        <v>382</v>
      </c>
      <c r="H67" s="66">
        <v>40</v>
      </c>
      <c r="I67" s="70">
        <v>1290</v>
      </c>
    </row>
    <row r="68" spans="1:9" ht="29.25">
      <c r="A68" s="65" t="s">
        <v>10</v>
      </c>
      <c r="B68" s="66">
        <v>517</v>
      </c>
      <c r="C68" s="66">
        <v>124</v>
      </c>
      <c r="D68" s="66">
        <v>708</v>
      </c>
      <c r="E68" s="66">
        <v>3931</v>
      </c>
      <c r="F68" s="66">
        <v>22</v>
      </c>
      <c r="G68" s="66">
        <v>2139</v>
      </c>
      <c r="H68" s="66">
        <v>228</v>
      </c>
      <c r="I68" s="70">
        <v>7669</v>
      </c>
    </row>
    <row r="69" spans="1:9" ht="29.25">
      <c r="A69" s="65" t="s">
        <v>11</v>
      </c>
      <c r="B69" s="66">
        <v>157</v>
      </c>
      <c r="C69" s="66">
        <v>53</v>
      </c>
      <c r="D69" s="66">
        <v>95</v>
      </c>
      <c r="E69" s="66">
        <v>978</v>
      </c>
      <c r="F69" s="66" t="s">
        <v>70</v>
      </c>
      <c r="G69" s="66">
        <v>769</v>
      </c>
      <c r="H69" s="66">
        <v>72</v>
      </c>
      <c r="I69" s="70">
        <v>2133</v>
      </c>
    </row>
    <row r="70" spans="1:9" ht="29.25">
      <c r="A70" s="65" t="s">
        <v>12</v>
      </c>
      <c r="B70" s="66">
        <v>23</v>
      </c>
      <c r="C70" s="66">
        <v>21</v>
      </c>
      <c r="D70" s="66">
        <v>23</v>
      </c>
      <c r="E70" s="66">
        <v>211</v>
      </c>
      <c r="F70" s="66" t="s">
        <v>70</v>
      </c>
      <c r="G70" s="66">
        <v>238</v>
      </c>
      <c r="H70" s="66">
        <v>26</v>
      </c>
      <c r="I70" s="70">
        <v>542</v>
      </c>
    </row>
    <row r="71" spans="1:9" ht="29.25">
      <c r="A71" s="65" t="s">
        <v>71</v>
      </c>
      <c r="B71" s="66">
        <v>456</v>
      </c>
      <c r="C71" s="66">
        <v>123</v>
      </c>
      <c r="D71" s="66">
        <v>1041</v>
      </c>
      <c r="E71" s="66">
        <v>5067</v>
      </c>
      <c r="F71" s="66">
        <v>40</v>
      </c>
      <c r="G71" s="66">
        <v>6962</v>
      </c>
      <c r="H71" s="66">
        <v>696</v>
      </c>
      <c r="I71" s="70">
        <v>14385</v>
      </c>
    </row>
    <row r="72" spans="1:9" ht="43.5">
      <c r="A72" s="65" t="s">
        <v>14</v>
      </c>
      <c r="B72" s="66">
        <v>3983</v>
      </c>
      <c r="C72" s="66">
        <v>355</v>
      </c>
      <c r="D72" s="66">
        <v>3628</v>
      </c>
      <c r="E72" s="66">
        <v>29815</v>
      </c>
      <c r="F72" s="66">
        <v>151</v>
      </c>
      <c r="G72" s="66">
        <v>17076</v>
      </c>
      <c r="H72" s="66">
        <v>1819</v>
      </c>
      <c r="I72" s="70">
        <v>56827</v>
      </c>
    </row>
    <row r="73" spans="1:9" ht="43.5">
      <c r="A73" s="65" t="s">
        <v>15</v>
      </c>
      <c r="B73" s="66">
        <v>976</v>
      </c>
      <c r="C73" s="66">
        <v>346</v>
      </c>
      <c r="D73" s="66">
        <v>837</v>
      </c>
      <c r="E73" s="66">
        <v>9476</v>
      </c>
      <c r="F73" s="66">
        <v>59</v>
      </c>
      <c r="G73" s="66">
        <v>8322</v>
      </c>
      <c r="H73" s="66">
        <v>921</v>
      </c>
      <c r="I73" s="70">
        <v>20937</v>
      </c>
    </row>
    <row r="74" spans="1:9" ht="29.25">
      <c r="A74" s="65" t="s">
        <v>16</v>
      </c>
      <c r="B74" s="66" t="s">
        <v>70</v>
      </c>
      <c r="C74" s="66" t="s">
        <v>70</v>
      </c>
      <c r="D74" s="66" t="s">
        <v>70</v>
      </c>
      <c r="E74" s="66">
        <v>121</v>
      </c>
      <c r="F74" s="66" t="s">
        <v>70</v>
      </c>
      <c r="G74" s="66">
        <v>104</v>
      </c>
      <c r="H74" s="66" t="s">
        <v>70</v>
      </c>
      <c r="I74" s="70">
        <v>290</v>
      </c>
    </row>
    <row r="75" spans="1:9" ht="29.25">
      <c r="A75" s="65" t="s">
        <v>17</v>
      </c>
      <c r="B75" s="66">
        <v>38</v>
      </c>
      <c r="C75" s="66" t="s">
        <v>70</v>
      </c>
      <c r="D75" s="66">
        <v>37</v>
      </c>
      <c r="E75" s="66">
        <v>199</v>
      </c>
      <c r="F75" s="66" t="s">
        <v>70</v>
      </c>
      <c r="G75" s="66">
        <v>179</v>
      </c>
      <c r="H75" s="66">
        <v>12</v>
      </c>
      <c r="I75" s="70">
        <v>481</v>
      </c>
    </row>
    <row r="76" spans="1:9">
      <c r="A76" s="68" t="s">
        <v>18</v>
      </c>
      <c r="B76" s="69">
        <v>7779</v>
      </c>
      <c r="C76" s="69">
        <v>1735</v>
      </c>
      <c r="D76" s="69">
        <v>8782</v>
      </c>
      <c r="E76" s="69">
        <v>63669</v>
      </c>
      <c r="F76" s="69">
        <v>377</v>
      </c>
      <c r="G76" s="69">
        <v>49658</v>
      </c>
      <c r="H76" s="69">
        <v>5569</v>
      </c>
      <c r="I76" s="70">
        <v>137569</v>
      </c>
    </row>
    <row r="78" spans="1:9" ht="16.5">
      <c r="A78" s="249" t="s">
        <v>82</v>
      </c>
      <c r="B78" s="250"/>
      <c r="C78" s="250"/>
      <c r="D78" s="250"/>
      <c r="E78" s="250"/>
      <c r="F78" s="250"/>
      <c r="G78" s="250"/>
      <c r="H78" s="250"/>
      <c r="I78" s="251"/>
    </row>
    <row r="79" spans="1:9" ht="78.75">
      <c r="A79" s="63" t="s">
        <v>20</v>
      </c>
      <c r="B79" s="61" t="s">
        <v>75</v>
      </c>
      <c r="C79" s="61" t="s">
        <v>76</v>
      </c>
      <c r="D79" s="61" t="s">
        <v>77</v>
      </c>
      <c r="E79" s="61" t="s">
        <v>78</v>
      </c>
      <c r="F79" s="61" t="s">
        <v>79</v>
      </c>
      <c r="G79" s="61" t="s">
        <v>81</v>
      </c>
      <c r="H79" s="61" t="s">
        <v>80</v>
      </c>
      <c r="I79" s="64" t="s">
        <v>18</v>
      </c>
    </row>
    <row r="80" spans="1:9">
      <c r="A80" s="65" t="s">
        <v>5</v>
      </c>
      <c r="B80" s="202">
        <f>B63/B$76</f>
        <v>6.3889960149119421E-2</v>
      </c>
      <c r="C80" s="202">
        <f t="shared" ref="C80:H80" si="7">C63/C$76</f>
        <v>0.2737752161383285</v>
      </c>
      <c r="D80" s="202">
        <f t="shared" si="7"/>
        <v>0.10088818036893646</v>
      </c>
      <c r="E80" s="202">
        <f t="shared" si="7"/>
        <v>8.7844948090907662E-2</v>
      </c>
      <c r="F80" s="202">
        <f t="shared" si="7"/>
        <v>0.129973474801061</v>
      </c>
      <c r="G80" s="202">
        <f t="shared" si="7"/>
        <v>0.13788312054452453</v>
      </c>
      <c r="H80" s="202">
        <f t="shared" si="7"/>
        <v>0.12767103609265576</v>
      </c>
      <c r="I80" s="203">
        <v>0.10945779935886718</v>
      </c>
    </row>
    <row r="81" spans="1:9">
      <c r="A81" s="65" t="s">
        <v>6</v>
      </c>
      <c r="B81" s="202" t="s">
        <v>70</v>
      </c>
      <c r="C81" s="202" t="s">
        <v>70</v>
      </c>
      <c r="D81" s="202" t="s">
        <v>70</v>
      </c>
      <c r="E81" s="202">
        <f t="shared" ref="E81:G81" si="8">E64/E$76</f>
        <v>1.0366112236724308E-3</v>
      </c>
      <c r="F81" s="202" t="s">
        <v>70</v>
      </c>
      <c r="G81" s="202">
        <f t="shared" si="8"/>
        <v>1.1478513029119174E-3</v>
      </c>
      <c r="H81" s="202" t="s">
        <v>70</v>
      </c>
      <c r="I81" s="203">
        <v>1.0104020527880555E-3</v>
      </c>
    </row>
    <row r="82" spans="1:9" ht="29.25">
      <c r="A82" s="65" t="s">
        <v>7</v>
      </c>
      <c r="B82" s="202">
        <f>B65/B$76</f>
        <v>8.3815400437074181E-2</v>
      </c>
      <c r="C82" s="202">
        <f t="shared" ref="C82:H82" si="9">C65/C$76</f>
        <v>8.5878962536023049E-2</v>
      </c>
      <c r="D82" s="202">
        <f t="shared" si="9"/>
        <v>6.9004782509678883E-2</v>
      </c>
      <c r="E82" s="202">
        <f t="shared" si="9"/>
        <v>7.7997141466019576E-2</v>
      </c>
      <c r="F82" s="202">
        <f t="shared" si="9"/>
        <v>7.161803713527852E-2</v>
      </c>
      <c r="G82" s="202">
        <f t="shared" si="9"/>
        <v>6.1138185186676873E-2</v>
      </c>
      <c r="H82" s="202">
        <f t="shared" si="9"/>
        <v>0.10558448554498115</v>
      </c>
      <c r="I82" s="203">
        <v>7.2865253073003372E-2</v>
      </c>
    </row>
    <row r="83" spans="1:9" ht="29.25">
      <c r="A83" s="65" t="s">
        <v>8</v>
      </c>
      <c r="B83" s="202">
        <f t="shared" ref="B83:H83" si="10">B66/B$76</f>
        <v>4.6535544414449161E-2</v>
      </c>
      <c r="C83" s="202">
        <f t="shared" si="10"/>
        <v>2.0172910662824207E-2</v>
      </c>
      <c r="D83" s="202">
        <f t="shared" si="10"/>
        <v>9.656114780232293E-2</v>
      </c>
      <c r="E83" s="202">
        <f t="shared" si="10"/>
        <v>3.99723570340354E-2</v>
      </c>
      <c r="F83" s="202">
        <f t="shared" si="10"/>
        <v>3.1830238726790451E-2</v>
      </c>
      <c r="G83" s="202">
        <f t="shared" si="10"/>
        <v>7.1428571428571425E-2</v>
      </c>
      <c r="H83" s="202">
        <f t="shared" si="10"/>
        <v>7.9906625965164305E-2</v>
      </c>
      <c r="I83" s="203">
        <v>5.6655205751295713E-2</v>
      </c>
    </row>
    <row r="84" spans="1:9" ht="29.25">
      <c r="A84" s="65" t="s">
        <v>9</v>
      </c>
      <c r="B84" s="202">
        <f t="shared" ref="B84:H84" si="11">B67/B$76</f>
        <v>9.8984445301452621E-3</v>
      </c>
      <c r="C84" s="202">
        <f t="shared" si="11"/>
        <v>2.0172910662824207E-2</v>
      </c>
      <c r="D84" s="202">
        <f t="shared" si="11"/>
        <v>5.6934639034388525E-3</v>
      </c>
      <c r="E84" s="202">
        <f t="shared" si="11"/>
        <v>1.1010067693854151E-2</v>
      </c>
      <c r="F84" s="202" t="s">
        <v>70</v>
      </c>
      <c r="G84" s="202">
        <f t="shared" si="11"/>
        <v>7.692617503725482E-3</v>
      </c>
      <c r="H84" s="202">
        <f t="shared" si="11"/>
        <v>7.1826180642844319E-3</v>
      </c>
      <c r="I84" s="203">
        <v>9.3771125762344715E-3</v>
      </c>
    </row>
    <row r="85" spans="1:9" ht="29.25">
      <c r="A85" s="65" t="s">
        <v>10</v>
      </c>
      <c r="B85" s="202">
        <f t="shared" ref="B85:H85" si="12">B68/B$76</f>
        <v>6.6460984702403914E-2</v>
      </c>
      <c r="C85" s="202">
        <f t="shared" si="12"/>
        <v>7.1469740634005768E-2</v>
      </c>
      <c r="D85" s="202">
        <f t="shared" si="12"/>
        <v>8.0619448872694149E-2</v>
      </c>
      <c r="E85" s="202">
        <f t="shared" si="12"/>
        <v>6.1741192731156448E-2</v>
      </c>
      <c r="F85" s="202">
        <f t="shared" si="12"/>
        <v>5.8355437665782495E-2</v>
      </c>
      <c r="G85" s="202">
        <f t="shared" si="12"/>
        <v>4.307463047243143E-2</v>
      </c>
      <c r="H85" s="202">
        <f t="shared" si="12"/>
        <v>4.094092296642126E-2</v>
      </c>
      <c r="I85" s="203">
        <v>5.574657081173811E-2</v>
      </c>
    </row>
    <row r="86" spans="1:9" ht="29.25">
      <c r="A86" s="65" t="s">
        <v>11</v>
      </c>
      <c r="B86" s="202">
        <f t="shared" ref="B86:H86" si="13">B69/B$76</f>
        <v>2.0182542743283197E-2</v>
      </c>
      <c r="C86" s="202">
        <f t="shared" si="13"/>
        <v>3.0547550432276659E-2</v>
      </c>
      <c r="D86" s="202">
        <f t="shared" si="13"/>
        <v>1.0817581416533819E-2</v>
      </c>
      <c r="E86" s="202">
        <f t="shared" si="13"/>
        <v>1.5360693587146021E-2</v>
      </c>
      <c r="F86" s="202" t="s">
        <v>70</v>
      </c>
      <c r="G86" s="202">
        <f t="shared" si="13"/>
        <v>1.5485923718232712E-2</v>
      </c>
      <c r="H86" s="202">
        <f t="shared" si="13"/>
        <v>1.2928712515711977E-2</v>
      </c>
      <c r="I86" s="203">
        <v>1.5504946608610952E-2</v>
      </c>
    </row>
    <row r="87" spans="1:9" ht="29.25">
      <c r="A87" s="65" t="s">
        <v>12</v>
      </c>
      <c r="B87" s="202">
        <f t="shared" ref="B87:H87" si="14">B70/B$76</f>
        <v>2.9566782362771566E-3</v>
      </c>
      <c r="C87" s="202">
        <f t="shared" si="14"/>
        <v>1.2103746397694525E-2</v>
      </c>
      <c r="D87" s="202">
        <f t="shared" si="14"/>
        <v>2.618993395581872E-3</v>
      </c>
      <c r="E87" s="202">
        <f t="shared" si="14"/>
        <v>3.3140146696194381E-3</v>
      </c>
      <c r="F87" s="202" t="s">
        <v>70</v>
      </c>
      <c r="G87" s="202">
        <f t="shared" si="14"/>
        <v>4.7927826332111647E-3</v>
      </c>
      <c r="H87" s="202">
        <f t="shared" si="14"/>
        <v>4.6687017417848808E-3</v>
      </c>
      <c r="I87" s="203">
        <v>3.93984109792177E-3</v>
      </c>
    </row>
    <row r="88" spans="1:9" ht="29.25">
      <c r="A88" s="65" t="s">
        <v>71</v>
      </c>
      <c r="B88" s="202">
        <f t="shared" ref="B88:H88" si="15">B71/B$76</f>
        <v>5.8619359814886231E-2</v>
      </c>
      <c r="C88" s="202">
        <f t="shared" si="15"/>
        <v>7.0893371757925067E-2</v>
      </c>
      <c r="D88" s="202">
        <f t="shared" si="15"/>
        <v>0.11853791846959691</v>
      </c>
      <c r="E88" s="202">
        <f t="shared" si="15"/>
        <v>7.9583470762851619E-2</v>
      </c>
      <c r="F88" s="202">
        <f t="shared" si="15"/>
        <v>0.10610079575596817</v>
      </c>
      <c r="G88" s="202">
        <f t="shared" si="15"/>
        <v>0.14019896089250472</v>
      </c>
      <c r="H88" s="202">
        <f t="shared" si="15"/>
        <v>0.12497755431854911</v>
      </c>
      <c r="I88" s="203">
        <v>0.10456570884428905</v>
      </c>
    </row>
    <row r="89" spans="1:9" ht="43.5">
      <c r="A89" s="65" t="s">
        <v>14</v>
      </c>
      <c r="B89" s="202">
        <f t="shared" ref="B89:H89" si="16">B72/B$76</f>
        <v>0.51201953978660497</v>
      </c>
      <c r="C89" s="202">
        <f t="shared" si="16"/>
        <v>0.20461095100864554</v>
      </c>
      <c r="D89" s="202">
        <f t="shared" si="16"/>
        <v>0.41311774083352309</v>
      </c>
      <c r="E89" s="202">
        <f t="shared" si="16"/>
        <v>0.46828126717868979</v>
      </c>
      <c r="F89" s="202">
        <f t="shared" si="16"/>
        <v>0.40053050397877982</v>
      </c>
      <c r="G89" s="202">
        <f t="shared" si="16"/>
        <v>0.34387208506182287</v>
      </c>
      <c r="H89" s="202">
        <f t="shared" si="16"/>
        <v>0.32662955647333453</v>
      </c>
      <c r="I89" s="203">
        <v>0.41307998168191962</v>
      </c>
    </row>
    <row r="90" spans="1:9" ht="43.5">
      <c r="A90" s="65" t="s">
        <v>15</v>
      </c>
      <c r="B90" s="202">
        <f t="shared" ref="B90:H90" si="17">B73/B$76</f>
        <v>0.12546599820028281</v>
      </c>
      <c r="C90" s="202">
        <f t="shared" si="17"/>
        <v>0.19942363112391931</v>
      </c>
      <c r="D90" s="202">
        <f t="shared" si="17"/>
        <v>9.530858574356639E-2</v>
      </c>
      <c r="E90" s="202">
        <f t="shared" si="17"/>
        <v>0.14883224175030235</v>
      </c>
      <c r="F90" s="202">
        <f t="shared" si="17"/>
        <v>0.15649867374005305</v>
      </c>
      <c r="G90" s="202">
        <f t="shared" si="17"/>
        <v>0.16758629022513996</v>
      </c>
      <c r="H90" s="202">
        <f t="shared" si="17"/>
        <v>0.16537978093014905</v>
      </c>
      <c r="I90" s="203">
        <v>0.15219271783614041</v>
      </c>
    </row>
    <row r="91" spans="1:9" ht="29.25">
      <c r="A91" s="65" t="s">
        <v>16</v>
      </c>
      <c r="B91" s="202" t="s">
        <v>70</v>
      </c>
      <c r="C91" s="202" t="s">
        <v>70</v>
      </c>
      <c r="D91" s="202" t="s">
        <v>70</v>
      </c>
      <c r="E91" s="202">
        <f t="shared" ref="E91:G91" si="18">E74/E$76</f>
        <v>1.9004539100661232E-3</v>
      </c>
      <c r="F91" s="202" t="s">
        <v>70</v>
      </c>
      <c r="G91" s="202">
        <f t="shared" si="18"/>
        <v>2.0943251842603407E-3</v>
      </c>
      <c r="H91" s="202" t="s">
        <v>70</v>
      </c>
      <c r="I91" s="203">
        <v>2.1080330597736409E-3</v>
      </c>
    </row>
    <row r="92" spans="1:9" ht="29.25">
      <c r="A92" s="65" t="s">
        <v>17</v>
      </c>
      <c r="B92" s="202">
        <f t="shared" ref="B92:H92" si="19">B75/B$76</f>
        <v>4.8849466512405192E-3</v>
      </c>
      <c r="C92" s="202" t="s">
        <v>70</v>
      </c>
      <c r="D92" s="202">
        <f t="shared" si="19"/>
        <v>4.2131632885447504E-3</v>
      </c>
      <c r="E92" s="202">
        <f t="shared" si="19"/>
        <v>3.1255399016789959E-3</v>
      </c>
      <c r="F92" s="202" t="s">
        <v>70</v>
      </c>
      <c r="G92" s="202">
        <f t="shared" si="19"/>
        <v>3.6046558459865482E-3</v>
      </c>
      <c r="H92" s="202">
        <f t="shared" si="19"/>
        <v>2.1547854192853293E-3</v>
      </c>
      <c r="I92" s="203">
        <v>3.4964272474176596E-3</v>
      </c>
    </row>
    <row r="93" spans="1:9" ht="16.5">
      <c r="A93" s="163" t="s">
        <v>18</v>
      </c>
      <c r="B93" s="204">
        <v>1</v>
      </c>
      <c r="C93" s="204">
        <v>1</v>
      </c>
      <c r="D93" s="204">
        <v>1</v>
      </c>
      <c r="E93" s="204">
        <v>1</v>
      </c>
      <c r="F93" s="204">
        <v>1</v>
      </c>
      <c r="G93" s="204">
        <v>1</v>
      </c>
      <c r="H93" s="204">
        <v>1</v>
      </c>
      <c r="I93" s="204">
        <v>1</v>
      </c>
    </row>
    <row r="95" spans="1:9" ht="16.5">
      <c r="A95" s="252" t="s">
        <v>83</v>
      </c>
      <c r="B95" s="253"/>
      <c r="C95" s="253"/>
      <c r="D95" s="254"/>
    </row>
    <row r="96" spans="1:9" ht="31.5">
      <c r="A96" s="63" t="s">
        <v>20</v>
      </c>
      <c r="B96" s="61" t="s">
        <v>48</v>
      </c>
      <c r="C96" s="61" t="s">
        <v>49</v>
      </c>
      <c r="D96" s="64" t="s">
        <v>84</v>
      </c>
    </row>
    <row r="97" spans="1:4">
      <c r="A97" s="71" t="s">
        <v>5</v>
      </c>
      <c r="B97" s="72">
        <v>2625</v>
      </c>
      <c r="C97" s="72">
        <v>12433</v>
      </c>
      <c r="D97" s="70">
        <v>15058</v>
      </c>
    </row>
    <row r="98" spans="1:4">
      <c r="A98" s="71" t="s">
        <v>6</v>
      </c>
      <c r="B98" s="72">
        <v>63</v>
      </c>
      <c r="C98" s="72">
        <v>76</v>
      </c>
      <c r="D98" s="70">
        <v>139</v>
      </c>
    </row>
    <row r="99" spans="1:4" ht="28.5">
      <c r="A99" s="71" t="s">
        <v>7</v>
      </c>
      <c r="B99" s="72">
        <v>2802</v>
      </c>
      <c r="C99" s="72">
        <v>7222</v>
      </c>
      <c r="D99" s="70">
        <v>10024</v>
      </c>
    </row>
    <row r="100" spans="1:4" ht="28.5">
      <c r="A100" s="71" t="s">
        <v>8</v>
      </c>
      <c r="B100" s="72">
        <v>1991</v>
      </c>
      <c r="C100" s="72">
        <v>5803</v>
      </c>
      <c r="D100" s="70">
        <v>7794</v>
      </c>
    </row>
    <row r="101" spans="1:4" ht="28.5">
      <c r="A101" s="71" t="s">
        <v>9</v>
      </c>
      <c r="B101" s="72">
        <v>595</v>
      </c>
      <c r="C101" s="72">
        <v>695</v>
      </c>
      <c r="D101" s="70">
        <v>1290</v>
      </c>
    </row>
    <row r="102" spans="1:4" ht="28.5">
      <c r="A102" s="71" t="s">
        <v>10</v>
      </c>
      <c r="B102" s="72">
        <v>3386</v>
      </c>
      <c r="C102" s="72">
        <v>4283</v>
      </c>
      <c r="D102" s="70">
        <v>7669</v>
      </c>
    </row>
    <row r="103" spans="1:4" ht="28.5">
      <c r="A103" s="71" t="s">
        <v>11</v>
      </c>
      <c r="B103" s="72">
        <v>961</v>
      </c>
      <c r="C103" s="72">
        <v>1172</v>
      </c>
      <c r="D103" s="70">
        <v>2133</v>
      </c>
    </row>
    <row r="104" spans="1:4" ht="28.5">
      <c r="A104" s="71" t="s">
        <v>12</v>
      </c>
      <c r="B104" s="72">
        <v>232</v>
      </c>
      <c r="C104" s="72">
        <v>310</v>
      </c>
      <c r="D104" s="70">
        <v>542</v>
      </c>
    </row>
    <row r="105" spans="1:4" ht="28.5">
      <c r="A105" s="71" t="s">
        <v>71</v>
      </c>
      <c r="B105" s="72">
        <v>4094</v>
      </c>
      <c r="C105" s="72">
        <v>10291</v>
      </c>
      <c r="D105" s="70">
        <v>14385</v>
      </c>
    </row>
    <row r="106" spans="1:4" ht="42.75">
      <c r="A106" s="71" t="s">
        <v>14</v>
      </c>
      <c r="B106" s="72">
        <v>22533</v>
      </c>
      <c r="C106" s="72">
        <v>34294</v>
      </c>
      <c r="D106" s="70">
        <v>56827</v>
      </c>
    </row>
    <row r="107" spans="1:4" ht="42.75">
      <c r="A107" s="71" t="s">
        <v>15</v>
      </c>
      <c r="B107" s="72">
        <v>7130</v>
      </c>
      <c r="C107" s="72">
        <v>13807</v>
      </c>
      <c r="D107" s="70">
        <v>20937</v>
      </c>
    </row>
    <row r="108" spans="1:4" ht="28.5">
      <c r="A108" s="71" t="s">
        <v>16</v>
      </c>
      <c r="B108" s="72">
        <v>89</v>
      </c>
      <c r="C108" s="72">
        <v>201</v>
      </c>
      <c r="D108" s="70">
        <v>290</v>
      </c>
    </row>
    <row r="109" spans="1:4" ht="28.5">
      <c r="A109" s="71" t="s">
        <v>17</v>
      </c>
      <c r="B109" s="72">
        <v>227</v>
      </c>
      <c r="C109" s="72">
        <v>254</v>
      </c>
      <c r="D109" s="70">
        <v>481</v>
      </c>
    </row>
    <row r="110" spans="1:4" ht="30">
      <c r="A110" s="73" t="s">
        <v>84</v>
      </c>
      <c r="B110" s="74">
        <v>46728</v>
      </c>
      <c r="C110" s="74">
        <v>90841</v>
      </c>
      <c r="D110" s="70">
        <v>137569</v>
      </c>
    </row>
    <row r="112" spans="1:4" ht="16.5">
      <c r="A112" s="246" t="s">
        <v>85</v>
      </c>
      <c r="B112" s="247"/>
      <c r="C112" s="247"/>
      <c r="D112" s="248"/>
    </row>
    <row r="113" spans="1:4" ht="31.5">
      <c r="A113" s="63" t="s">
        <v>20</v>
      </c>
      <c r="B113" s="61" t="s">
        <v>48</v>
      </c>
      <c r="C113" s="61" t="s">
        <v>49</v>
      </c>
      <c r="D113" s="64" t="s">
        <v>84</v>
      </c>
    </row>
    <row r="114" spans="1:4">
      <c r="A114" s="71" t="s">
        <v>5</v>
      </c>
      <c r="B114" s="199">
        <f>B97/B$110</f>
        <v>5.6176168464304059E-2</v>
      </c>
      <c r="C114" s="199">
        <f t="shared" ref="C114" si="20">C97/C$110</f>
        <v>0.13686551226868926</v>
      </c>
      <c r="D114" s="200">
        <v>0.10945779935886718</v>
      </c>
    </row>
    <row r="115" spans="1:4">
      <c r="A115" s="71" t="s">
        <v>6</v>
      </c>
      <c r="B115" s="199">
        <f t="shared" ref="B115:C126" si="21">B98/B$110</f>
        <v>1.3482280431432975E-3</v>
      </c>
      <c r="C115" s="199">
        <f t="shared" si="21"/>
        <v>8.366266333483779E-4</v>
      </c>
      <c r="D115" s="200">
        <v>1.0104020527880555E-3</v>
      </c>
    </row>
    <row r="116" spans="1:4" ht="28.5">
      <c r="A116" s="71" t="s">
        <v>7</v>
      </c>
      <c r="B116" s="199">
        <f t="shared" si="21"/>
        <v>5.9964047252182844E-2</v>
      </c>
      <c r="C116" s="199">
        <f t="shared" si="21"/>
        <v>7.9501546658447178E-2</v>
      </c>
      <c r="D116" s="200">
        <v>7.2865253073003372E-2</v>
      </c>
    </row>
    <row r="117" spans="1:4" ht="28.5">
      <c r="A117" s="71" t="s">
        <v>8</v>
      </c>
      <c r="B117" s="199">
        <f t="shared" si="21"/>
        <v>4.260828625235405E-2</v>
      </c>
      <c r="C117" s="199">
        <f t="shared" si="21"/>
        <v>6.3880846754218915E-2</v>
      </c>
      <c r="D117" s="200">
        <v>5.6655205751295713E-2</v>
      </c>
    </row>
    <row r="118" spans="1:4" ht="28.5">
      <c r="A118" s="71" t="s">
        <v>9</v>
      </c>
      <c r="B118" s="199">
        <f t="shared" si="21"/>
        <v>1.2733264851908919E-2</v>
      </c>
      <c r="C118" s="199">
        <f t="shared" si="21"/>
        <v>7.6507303970674038E-3</v>
      </c>
      <c r="D118" s="200">
        <v>9.3771125762344715E-3</v>
      </c>
    </row>
    <row r="119" spans="1:4" ht="28.5">
      <c r="A119" s="71" t="s">
        <v>10</v>
      </c>
      <c r="B119" s="199">
        <f t="shared" si="21"/>
        <v>7.2461907207669915E-2</v>
      </c>
      <c r="C119" s="199">
        <f t="shared" si="21"/>
        <v>4.7148314087251349E-2</v>
      </c>
      <c r="D119" s="200">
        <v>5.574657081173811E-2</v>
      </c>
    </row>
    <row r="120" spans="1:4" ht="28.5">
      <c r="A120" s="71" t="s">
        <v>11</v>
      </c>
      <c r="B120" s="199">
        <f t="shared" si="21"/>
        <v>2.0565827769217601E-2</v>
      </c>
      <c r="C120" s="199">
        <f t="shared" si="21"/>
        <v>1.2901663345846038E-2</v>
      </c>
      <c r="D120" s="200">
        <v>1.5504946608610952E-2</v>
      </c>
    </row>
    <row r="121" spans="1:4" ht="28.5">
      <c r="A121" s="71" t="s">
        <v>12</v>
      </c>
      <c r="B121" s="199">
        <f t="shared" si="21"/>
        <v>4.964903269988016E-3</v>
      </c>
      <c r="C121" s="199">
        <f t="shared" si="21"/>
        <v>3.4125560044473311E-3</v>
      </c>
      <c r="D121" s="200">
        <v>3.93984109792177E-3</v>
      </c>
    </row>
    <row r="122" spans="1:4" ht="28.5">
      <c r="A122" s="71" t="s">
        <v>71</v>
      </c>
      <c r="B122" s="199">
        <f t="shared" si="21"/>
        <v>8.7613422359185067E-2</v>
      </c>
      <c r="C122" s="199">
        <f t="shared" si="21"/>
        <v>0.11328585110247576</v>
      </c>
      <c r="D122" s="200">
        <v>0.10456570884428905</v>
      </c>
    </row>
    <row r="123" spans="1:4" ht="42.75">
      <c r="A123" s="71" t="s">
        <v>14</v>
      </c>
      <c r="B123" s="199">
        <f t="shared" si="21"/>
        <v>0.48221623009758602</v>
      </c>
      <c r="C123" s="199">
        <f t="shared" si="21"/>
        <v>0.37751676005327989</v>
      </c>
      <c r="D123" s="200">
        <v>0.41307998168191962</v>
      </c>
    </row>
    <row r="124" spans="1:4" ht="42.75">
      <c r="A124" s="71" t="s">
        <v>15</v>
      </c>
      <c r="B124" s="199">
        <f t="shared" si="21"/>
        <v>0.15258517377161446</v>
      </c>
      <c r="C124" s="199">
        <f t="shared" si="21"/>
        <v>0.15199084114001388</v>
      </c>
      <c r="D124" s="200">
        <v>0.15219271783614041</v>
      </c>
    </row>
    <row r="125" spans="1:4" ht="28.5">
      <c r="A125" s="71" t="s">
        <v>16</v>
      </c>
      <c r="B125" s="199">
        <f t="shared" si="21"/>
        <v>1.9046396165040233E-3</v>
      </c>
      <c r="C125" s="199">
        <f t="shared" si="21"/>
        <v>2.2126572803029469E-3</v>
      </c>
      <c r="D125" s="200">
        <v>2.1080330597736409E-3</v>
      </c>
    </row>
    <row r="126" spans="1:4" ht="28.5">
      <c r="A126" s="71" t="s">
        <v>17</v>
      </c>
      <c r="B126" s="199">
        <f t="shared" si="21"/>
        <v>4.8579010443417225E-3</v>
      </c>
      <c r="C126" s="199">
        <f t="shared" si="21"/>
        <v>2.7960942746116844E-3</v>
      </c>
      <c r="D126" s="200">
        <v>3.4964272474176596E-3</v>
      </c>
    </row>
    <row r="127" spans="1:4" ht="30">
      <c r="A127" s="73" t="s">
        <v>84</v>
      </c>
      <c r="B127" s="205">
        <v>1</v>
      </c>
      <c r="C127" s="205">
        <v>1</v>
      </c>
      <c r="D127" s="205">
        <v>1</v>
      </c>
    </row>
    <row r="129" spans="1:4" ht="16.5">
      <c r="A129" s="246" t="s">
        <v>86</v>
      </c>
      <c r="B129" s="247"/>
      <c r="C129" s="247"/>
      <c r="D129" s="248"/>
    </row>
    <row r="130" spans="1:4" ht="31.5">
      <c r="A130" s="63" t="s">
        <v>20</v>
      </c>
      <c r="B130" s="75" t="s">
        <v>87</v>
      </c>
      <c r="C130" s="75" t="s">
        <v>88</v>
      </c>
      <c r="D130" s="76" t="s">
        <v>84</v>
      </c>
    </row>
    <row r="131" spans="1:4">
      <c r="A131" s="71" t="s">
        <v>5</v>
      </c>
      <c r="B131" s="72">
        <v>612</v>
      </c>
      <c r="C131" s="72">
        <v>14446</v>
      </c>
      <c r="D131" s="70">
        <v>15058</v>
      </c>
    </row>
    <row r="132" spans="1:4">
      <c r="A132" s="71" t="s">
        <v>6</v>
      </c>
      <c r="B132" s="72" t="s">
        <v>70</v>
      </c>
      <c r="C132" s="72" t="s">
        <v>70</v>
      </c>
      <c r="D132" s="70">
        <v>139</v>
      </c>
    </row>
    <row r="133" spans="1:4" ht="28.5">
      <c r="A133" s="71" t="s">
        <v>7</v>
      </c>
      <c r="B133" s="72">
        <v>1741</v>
      </c>
      <c r="C133" s="72">
        <v>8283</v>
      </c>
      <c r="D133" s="70">
        <v>10024</v>
      </c>
    </row>
    <row r="134" spans="1:4" ht="28.5">
      <c r="A134" s="71" t="s">
        <v>8</v>
      </c>
      <c r="B134" s="72">
        <v>184</v>
      </c>
      <c r="C134" s="72">
        <v>7610</v>
      </c>
      <c r="D134" s="70">
        <v>7794</v>
      </c>
    </row>
    <row r="135" spans="1:4" ht="28.5">
      <c r="A135" s="71" t="s">
        <v>9</v>
      </c>
      <c r="B135" s="72">
        <v>84</v>
      </c>
      <c r="C135" s="72">
        <v>1206</v>
      </c>
      <c r="D135" s="70">
        <v>1290</v>
      </c>
    </row>
    <row r="136" spans="1:4" ht="28.5">
      <c r="A136" s="71" t="s">
        <v>10</v>
      </c>
      <c r="B136" s="72">
        <v>448</v>
      </c>
      <c r="C136" s="72">
        <v>7221</v>
      </c>
      <c r="D136" s="70">
        <v>7669</v>
      </c>
    </row>
    <row r="137" spans="1:4" ht="28.5">
      <c r="A137" s="71" t="s">
        <v>11</v>
      </c>
      <c r="B137" s="72">
        <v>51</v>
      </c>
      <c r="C137" s="72">
        <v>2082</v>
      </c>
      <c r="D137" s="70">
        <v>2133</v>
      </c>
    </row>
    <row r="138" spans="1:4" ht="28.5">
      <c r="A138" s="71" t="s">
        <v>12</v>
      </c>
      <c r="B138" s="72">
        <v>38</v>
      </c>
      <c r="C138" s="72">
        <v>504</v>
      </c>
      <c r="D138" s="70">
        <v>542</v>
      </c>
    </row>
    <row r="139" spans="1:4" ht="28.5">
      <c r="A139" s="71" t="s">
        <v>71</v>
      </c>
      <c r="B139" s="72">
        <v>584</v>
      </c>
      <c r="C139" s="72">
        <v>13801</v>
      </c>
      <c r="D139" s="70">
        <v>14385</v>
      </c>
    </row>
    <row r="140" spans="1:4" ht="42.75">
      <c r="A140" s="71" t="s">
        <v>14</v>
      </c>
      <c r="B140" s="72">
        <v>5647</v>
      </c>
      <c r="C140" s="72">
        <v>51180</v>
      </c>
      <c r="D140" s="70">
        <v>56827</v>
      </c>
    </row>
    <row r="141" spans="1:4" ht="42.75">
      <c r="A141" s="71" t="s">
        <v>15</v>
      </c>
      <c r="B141" s="72">
        <v>2565</v>
      </c>
      <c r="C141" s="72">
        <v>18372</v>
      </c>
      <c r="D141" s="70">
        <v>20937</v>
      </c>
    </row>
    <row r="142" spans="1:4" ht="28.5">
      <c r="A142" s="71" t="s">
        <v>16</v>
      </c>
      <c r="B142" s="72" t="s">
        <v>70</v>
      </c>
      <c r="C142" s="72" t="s">
        <v>70</v>
      </c>
      <c r="D142" s="70">
        <v>290</v>
      </c>
    </row>
    <row r="143" spans="1:4" ht="28.5">
      <c r="A143" s="71" t="s">
        <v>17</v>
      </c>
      <c r="B143" s="72">
        <v>22</v>
      </c>
      <c r="C143" s="72">
        <v>459</v>
      </c>
      <c r="D143" s="70">
        <v>481</v>
      </c>
    </row>
    <row r="144" spans="1:4" ht="30">
      <c r="A144" s="73" t="s">
        <v>84</v>
      </c>
      <c r="B144" s="74">
        <v>11996</v>
      </c>
      <c r="C144" s="74">
        <v>125573</v>
      </c>
      <c r="D144" s="70">
        <v>137569</v>
      </c>
    </row>
    <row r="146" spans="1:4" ht="16.5">
      <c r="A146" s="246" t="s">
        <v>89</v>
      </c>
      <c r="B146" s="247"/>
      <c r="C146" s="247"/>
      <c r="D146" s="248"/>
    </row>
    <row r="147" spans="1:4" ht="31.5">
      <c r="A147" s="63" t="s">
        <v>73</v>
      </c>
      <c r="B147" s="61" t="s">
        <v>87</v>
      </c>
      <c r="C147" s="61" t="s">
        <v>88</v>
      </c>
      <c r="D147" s="64" t="s">
        <v>84</v>
      </c>
    </row>
    <row r="148" spans="1:4">
      <c r="A148" s="71" t="s">
        <v>5</v>
      </c>
      <c r="B148" s="199">
        <f>B131/B$144</f>
        <v>5.1017005668556187E-2</v>
      </c>
      <c r="C148" s="199">
        <f t="shared" ref="C148" si="22">C131/C$144</f>
        <v>0.1150406536436973</v>
      </c>
      <c r="D148" s="200">
        <v>0.10945779935886718</v>
      </c>
    </row>
    <row r="149" spans="1:4">
      <c r="A149" s="71" t="s">
        <v>6</v>
      </c>
      <c r="B149" s="199" t="s">
        <v>70</v>
      </c>
      <c r="C149" s="199" t="s">
        <v>70</v>
      </c>
      <c r="D149" s="200">
        <v>1.0104020527880555E-3</v>
      </c>
    </row>
    <row r="150" spans="1:4" ht="28.5">
      <c r="A150" s="71" t="s">
        <v>7</v>
      </c>
      <c r="B150" s="199">
        <f t="shared" ref="B150:C150" si="23">B133/B$144</f>
        <v>0.14513171057019006</v>
      </c>
      <c r="C150" s="199">
        <f t="shared" si="23"/>
        <v>6.5961631879464536E-2</v>
      </c>
      <c r="D150" s="200">
        <v>7.2865253073003372E-2</v>
      </c>
    </row>
    <row r="151" spans="1:4" ht="28.5">
      <c r="A151" s="71" t="s">
        <v>8</v>
      </c>
      <c r="B151" s="199">
        <f t="shared" ref="B151:C151" si="24">B134/B$144</f>
        <v>1.5338446148716239E-2</v>
      </c>
      <c r="C151" s="199">
        <f t="shared" si="24"/>
        <v>6.0602199517412185E-2</v>
      </c>
      <c r="D151" s="200">
        <v>5.6655205751295713E-2</v>
      </c>
    </row>
    <row r="152" spans="1:4" ht="28.5">
      <c r="A152" s="71" t="s">
        <v>9</v>
      </c>
      <c r="B152" s="199">
        <f t="shared" ref="B152:C152" si="25">B135/B$144</f>
        <v>7.0023341113704569E-3</v>
      </c>
      <c r="C152" s="199">
        <f t="shared" si="25"/>
        <v>9.6039753768724177E-3</v>
      </c>
      <c r="D152" s="200">
        <v>9.3771125762344715E-3</v>
      </c>
    </row>
    <row r="153" spans="1:4" ht="28.5">
      <c r="A153" s="71" t="s">
        <v>10</v>
      </c>
      <c r="B153" s="199">
        <f t="shared" ref="B153:C153" si="26">B136/B$144</f>
        <v>3.7345781927309106E-2</v>
      </c>
      <c r="C153" s="199">
        <f t="shared" si="26"/>
        <v>5.7504399831173898E-2</v>
      </c>
      <c r="D153" s="200">
        <v>5.574657081173811E-2</v>
      </c>
    </row>
    <row r="154" spans="1:4" ht="28.5">
      <c r="A154" s="71" t="s">
        <v>11</v>
      </c>
      <c r="B154" s="199">
        <f t="shared" ref="B154:C154" si="27">B137/B$144</f>
        <v>4.2514171390463486E-3</v>
      </c>
      <c r="C154" s="199">
        <f t="shared" si="27"/>
        <v>1.6579997292411584E-2</v>
      </c>
      <c r="D154" s="200">
        <v>1.5504946608610952E-2</v>
      </c>
    </row>
    <row r="155" spans="1:4" ht="28.5">
      <c r="A155" s="71" t="s">
        <v>12</v>
      </c>
      <c r="B155" s="199">
        <f t="shared" ref="B155:C155" si="28">B138/B$144</f>
        <v>3.1677225741913971E-3</v>
      </c>
      <c r="C155" s="199">
        <f t="shared" si="28"/>
        <v>4.0136016500362335E-3</v>
      </c>
      <c r="D155" s="200">
        <v>3.93984109792177E-3</v>
      </c>
    </row>
    <row r="156" spans="1:4" ht="28.5">
      <c r="A156" s="71" t="s">
        <v>71</v>
      </c>
      <c r="B156" s="199">
        <f t="shared" ref="B156:C156" si="29">B139/B$144</f>
        <v>4.8682894298099369E-2</v>
      </c>
      <c r="C156" s="199">
        <f t="shared" si="29"/>
        <v>0.1099041991510914</v>
      </c>
      <c r="D156" s="200">
        <v>0.10456570884428905</v>
      </c>
    </row>
    <row r="157" spans="1:4" ht="42.75">
      <c r="A157" s="71" t="s">
        <v>14</v>
      </c>
      <c r="B157" s="199">
        <f t="shared" ref="B157:C157" si="30">B140/B$144</f>
        <v>0.47074024674891629</v>
      </c>
      <c r="C157" s="199">
        <f t="shared" si="30"/>
        <v>0.40757169136677468</v>
      </c>
      <c r="D157" s="200">
        <v>0.41307998168191962</v>
      </c>
    </row>
    <row r="158" spans="1:4" ht="42.75">
      <c r="A158" s="71" t="s">
        <v>15</v>
      </c>
      <c r="B158" s="199">
        <f t="shared" ref="B158:C158" si="31">B141/B$144</f>
        <v>0.21382127375791932</v>
      </c>
      <c r="C158" s="199">
        <f t="shared" si="31"/>
        <v>0.14630533633822557</v>
      </c>
      <c r="D158" s="200">
        <v>0.15219271783614041</v>
      </c>
    </row>
    <row r="159" spans="1:4" ht="28.5">
      <c r="A159" s="71" t="s">
        <v>16</v>
      </c>
      <c r="B159" s="199" t="s">
        <v>70</v>
      </c>
      <c r="C159" s="199" t="s">
        <v>70</v>
      </c>
      <c r="D159" s="200">
        <v>2.1080330597736409E-3</v>
      </c>
    </row>
    <row r="160" spans="1:4" ht="28.5">
      <c r="A160" s="71" t="s">
        <v>17</v>
      </c>
      <c r="B160" s="199">
        <f t="shared" ref="B160:C160" si="32">B143/B$144</f>
        <v>1.8339446482160721E-3</v>
      </c>
      <c r="C160" s="199">
        <f t="shared" si="32"/>
        <v>3.6552443598544273E-3</v>
      </c>
      <c r="D160" s="200">
        <v>3.4964272474176596E-3</v>
      </c>
    </row>
    <row r="161" spans="1:4" ht="30">
      <c r="A161" s="73" t="s">
        <v>84</v>
      </c>
      <c r="B161" s="200">
        <v>1</v>
      </c>
      <c r="C161" s="200">
        <v>1</v>
      </c>
      <c r="D161" s="200">
        <v>1</v>
      </c>
    </row>
  </sheetData>
  <mergeCells count="10">
    <mergeCell ref="E1:O1"/>
    <mergeCell ref="A1:D1"/>
    <mergeCell ref="A3:S3"/>
    <mergeCell ref="A20:S20"/>
    <mergeCell ref="A129:D129"/>
    <mergeCell ref="A146:D146"/>
    <mergeCell ref="A61:I61"/>
    <mergeCell ref="A95:D95"/>
    <mergeCell ref="A112:D112"/>
    <mergeCell ref="A78:I78"/>
  </mergeCells>
  <pageMargins left="0.7" right="0.7" top="0.75" bottom="0.75" header="0.3" footer="0.3"/>
  <pageSetup orientation="portrait" r:id="rId1"/>
  <drawing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2060-CC4A-480A-A12A-C62A916BE72B}">
  <dimension ref="A1:U132"/>
  <sheetViews>
    <sheetView showGridLines="0" zoomScaleNormal="100" workbookViewId="0">
      <selection activeCell="A8" sqref="A8:S8"/>
    </sheetView>
  </sheetViews>
  <sheetFormatPr defaultColWidth="13.28515625" defaultRowHeight="15"/>
  <cols>
    <col min="1" max="1" width="23.140625" style="15" customWidth="1"/>
    <col min="2" max="2" width="16" style="15" customWidth="1"/>
    <col min="3" max="3" width="12" style="15" customWidth="1"/>
    <col min="4" max="4" width="17.5703125" style="15" customWidth="1"/>
    <col min="5" max="5" width="14.85546875" style="15" customWidth="1"/>
    <col min="6" max="7" width="13.85546875" style="15" customWidth="1"/>
    <col min="8" max="16384" width="13.28515625" style="15"/>
  </cols>
  <sheetData>
    <row r="1" spans="1:19">
      <c r="A1" s="229"/>
      <c r="B1" s="229"/>
      <c r="C1" s="229"/>
      <c r="D1" s="229"/>
      <c r="E1" s="229"/>
      <c r="F1" s="243" t="s">
        <v>140</v>
      </c>
      <c r="G1" s="243"/>
      <c r="H1" s="243"/>
      <c r="I1" s="243"/>
      <c r="J1" s="243"/>
      <c r="K1" s="243"/>
      <c r="L1" s="243"/>
      <c r="M1" s="243"/>
      <c r="N1" s="243"/>
    </row>
    <row r="2" spans="1:19">
      <c r="A2" s="229"/>
      <c r="B2" s="229"/>
      <c r="C2" s="229"/>
      <c r="D2" s="229"/>
      <c r="E2" s="229"/>
      <c r="F2" s="243"/>
      <c r="G2" s="243"/>
      <c r="H2" s="243"/>
      <c r="I2" s="243"/>
      <c r="J2" s="243"/>
      <c r="K2" s="243"/>
      <c r="L2" s="243"/>
      <c r="M2" s="243"/>
      <c r="N2" s="243"/>
    </row>
    <row r="3" spans="1:19">
      <c r="A3" s="229"/>
      <c r="B3" s="229"/>
      <c r="C3" s="229"/>
      <c r="D3" s="229"/>
      <c r="E3" s="229"/>
      <c r="F3" s="243"/>
      <c r="G3" s="243"/>
      <c r="H3" s="243"/>
      <c r="I3" s="243"/>
      <c r="J3" s="243"/>
      <c r="K3" s="243"/>
      <c r="L3" s="243"/>
      <c r="M3" s="243"/>
      <c r="N3" s="243"/>
    </row>
    <row r="4" spans="1:19">
      <c r="A4" s="229"/>
      <c r="B4" s="229"/>
      <c r="C4" s="229"/>
      <c r="D4" s="229"/>
      <c r="E4" s="229"/>
      <c r="F4" s="243"/>
      <c r="G4" s="243"/>
      <c r="H4" s="243"/>
      <c r="I4" s="243"/>
      <c r="J4" s="243"/>
      <c r="K4" s="243"/>
      <c r="L4" s="243"/>
      <c r="M4" s="243"/>
      <c r="N4" s="243"/>
    </row>
    <row r="5" spans="1:19">
      <c r="A5" s="229"/>
      <c r="B5" s="229"/>
      <c r="C5" s="229"/>
      <c r="D5" s="229"/>
      <c r="E5" s="229"/>
      <c r="F5" s="243"/>
      <c r="G5" s="243"/>
      <c r="H5" s="243"/>
      <c r="I5" s="243"/>
      <c r="J5" s="243"/>
      <c r="K5" s="243"/>
      <c r="L5" s="243"/>
      <c r="M5" s="243"/>
      <c r="N5" s="243"/>
    </row>
    <row r="6" spans="1:19">
      <c r="A6" s="229"/>
      <c r="B6" s="229"/>
      <c r="C6" s="229"/>
      <c r="D6" s="229"/>
      <c r="E6" s="229"/>
      <c r="F6" s="243"/>
      <c r="G6" s="243"/>
      <c r="H6" s="243"/>
      <c r="I6" s="243"/>
      <c r="J6" s="243"/>
      <c r="K6" s="243"/>
      <c r="L6" s="243"/>
      <c r="M6" s="243"/>
      <c r="N6" s="243"/>
    </row>
    <row r="7" spans="1:19" ht="24" thickBot="1">
      <c r="A7" s="226"/>
      <c r="B7" s="226"/>
      <c r="C7" s="226"/>
      <c r="D7" s="226"/>
      <c r="E7" s="226"/>
      <c r="F7" s="255"/>
      <c r="G7" s="255"/>
      <c r="H7" s="255"/>
      <c r="I7" s="255"/>
      <c r="J7" s="255"/>
      <c r="K7" s="255"/>
      <c r="L7" s="255"/>
      <c r="M7" s="255"/>
      <c r="N7" s="255"/>
    </row>
    <row r="8" spans="1:19" ht="16.5">
      <c r="A8" s="256" t="s">
        <v>90</v>
      </c>
      <c r="B8" s="257"/>
      <c r="C8" s="257"/>
      <c r="D8" s="257"/>
      <c r="E8" s="257"/>
      <c r="F8" s="257"/>
      <c r="G8" s="257"/>
      <c r="H8" s="257"/>
      <c r="I8" s="257"/>
      <c r="J8" s="257"/>
      <c r="K8" s="257"/>
      <c r="L8" s="257"/>
      <c r="M8" s="257"/>
      <c r="N8" s="257"/>
      <c r="O8" s="257"/>
      <c r="P8" s="257"/>
      <c r="Q8" s="257"/>
      <c r="R8" s="257"/>
      <c r="S8" s="258"/>
    </row>
    <row r="9" spans="1:19" ht="47.25">
      <c r="A9" s="88" t="s">
        <v>91</v>
      </c>
      <c r="B9" s="83" t="s">
        <v>52</v>
      </c>
      <c r="C9" s="83" t="s">
        <v>53</v>
      </c>
      <c r="D9" s="83" t="s">
        <v>54</v>
      </c>
      <c r="E9" s="83" t="s">
        <v>55</v>
      </c>
      <c r="F9" s="83" t="s">
        <v>56</v>
      </c>
      <c r="G9" s="83" t="s">
        <v>57</v>
      </c>
      <c r="H9" s="83" t="s">
        <v>58</v>
      </c>
      <c r="I9" s="83" t="s">
        <v>59</v>
      </c>
      <c r="J9" s="83" t="s">
        <v>60</v>
      </c>
      <c r="K9" s="83" t="s">
        <v>61</v>
      </c>
      <c r="L9" s="83" t="s">
        <v>62</v>
      </c>
      <c r="M9" s="83" t="s">
        <v>63</v>
      </c>
      <c r="N9" s="83" t="s">
        <v>64</v>
      </c>
      <c r="O9" s="83" t="s">
        <v>65</v>
      </c>
      <c r="P9" s="83" t="s">
        <v>66</v>
      </c>
      <c r="Q9" s="83" t="s">
        <v>67</v>
      </c>
      <c r="R9" s="83" t="s">
        <v>68</v>
      </c>
      <c r="S9" s="89" t="s">
        <v>84</v>
      </c>
    </row>
    <row r="10" spans="1:19" ht="29.25">
      <c r="A10" s="77" t="s">
        <v>35</v>
      </c>
      <c r="B10" s="66">
        <v>4940</v>
      </c>
      <c r="C10" s="66">
        <v>6858</v>
      </c>
      <c r="D10" s="66">
        <v>7460</v>
      </c>
      <c r="E10" s="66">
        <v>7986</v>
      </c>
      <c r="F10" s="66">
        <v>8510</v>
      </c>
      <c r="G10" s="78">
        <v>8502</v>
      </c>
      <c r="H10" s="78">
        <v>8571</v>
      </c>
      <c r="I10" s="78">
        <v>7959</v>
      </c>
      <c r="J10" s="78">
        <v>7179</v>
      </c>
      <c r="K10" s="78">
        <v>6662</v>
      </c>
      <c r="L10" s="66">
        <v>5910</v>
      </c>
      <c r="M10" s="66">
        <v>5436</v>
      </c>
      <c r="N10" s="78">
        <v>5008</v>
      </c>
      <c r="O10" s="78">
        <v>1926</v>
      </c>
      <c r="P10" s="66">
        <v>439</v>
      </c>
      <c r="Q10" s="78">
        <v>170</v>
      </c>
      <c r="R10" s="78">
        <v>73</v>
      </c>
      <c r="S10" s="79">
        <v>93589</v>
      </c>
    </row>
    <row r="11" spans="1:19" ht="43.5">
      <c r="A11" s="77" t="s">
        <v>36</v>
      </c>
      <c r="B11" s="66">
        <v>384</v>
      </c>
      <c r="C11" s="66">
        <v>603</v>
      </c>
      <c r="D11" s="66">
        <v>935</v>
      </c>
      <c r="E11" s="80">
        <v>1104</v>
      </c>
      <c r="F11" s="66">
        <v>1511</v>
      </c>
      <c r="G11" s="78">
        <v>1468</v>
      </c>
      <c r="H11" s="78">
        <v>1662</v>
      </c>
      <c r="I11" s="78">
        <v>1898</v>
      </c>
      <c r="J11" s="78">
        <v>2007</v>
      </c>
      <c r="K11" s="78">
        <v>2182</v>
      </c>
      <c r="L11" s="66">
        <v>2282</v>
      </c>
      <c r="M11" s="66">
        <v>2170</v>
      </c>
      <c r="N11" s="78">
        <v>1864</v>
      </c>
      <c r="O11" s="78">
        <v>799</v>
      </c>
      <c r="P11" s="66">
        <v>196</v>
      </c>
      <c r="Q11" s="78">
        <v>60</v>
      </c>
      <c r="R11" s="78">
        <v>32</v>
      </c>
      <c r="S11" s="79">
        <v>21157</v>
      </c>
    </row>
    <row r="12" spans="1:19" ht="43.5">
      <c r="A12" s="81" t="s">
        <v>37</v>
      </c>
      <c r="B12" s="66">
        <v>1261</v>
      </c>
      <c r="C12" s="66">
        <v>1465</v>
      </c>
      <c r="D12" s="66">
        <v>1408</v>
      </c>
      <c r="E12" s="66">
        <v>1370</v>
      </c>
      <c r="F12" s="66">
        <v>1346</v>
      </c>
      <c r="G12" s="78">
        <v>1367</v>
      </c>
      <c r="H12" s="78">
        <v>1432</v>
      </c>
      <c r="I12" s="78">
        <v>1453</v>
      </c>
      <c r="J12" s="78">
        <v>1354</v>
      </c>
      <c r="K12" s="78">
        <v>1227</v>
      </c>
      <c r="L12" s="66">
        <v>1281</v>
      </c>
      <c r="M12" s="66">
        <v>1299</v>
      </c>
      <c r="N12" s="78">
        <v>1137</v>
      </c>
      <c r="O12" s="78">
        <v>713</v>
      </c>
      <c r="P12" s="66">
        <v>359</v>
      </c>
      <c r="Q12" s="78">
        <v>235</v>
      </c>
      <c r="R12" s="78">
        <v>124</v>
      </c>
      <c r="S12" s="79">
        <v>18831</v>
      </c>
    </row>
    <row r="13" spans="1:19">
      <c r="A13" s="77" t="s">
        <v>38</v>
      </c>
      <c r="B13" s="66">
        <v>44</v>
      </c>
      <c r="C13" s="66">
        <v>72</v>
      </c>
      <c r="D13" s="66">
        <v>138</v>
      </c>
      <c r="E13" s="66">
        <v>185</v>
      </c>
      <c r="F13" s="66">
        <v>199</v>
      </c>
      <c r="G13" s="78">
        <v>247</v>
      </c>
      <c r="H13" s="78">
        <v>254</v>
      </c>
      <c r="I13" s="78">
        <v>303</v>
      </c>
      <c r="J13" s="78">
        <v>320</v>
      </c>
      <c r="K13" s="78">
        <v>308</v>
      </c>
      <c r="L13" s="66">
        <v>260</v>
      </c>
      <c r="M13" s="66">
        <v>259</v>
      </c>
      <c r="N13" s="78">
        <v>237</v>
      </c>
      <c r="O13" s="78">
        <v>120</v>
      </c>
      <c r="P13" s="66">
        <v>46</v>
      </c>
      <c r="Q13" s="78">
        <v>27</v>
      </c>
      <c r="R13" s="78" t="s">
        <v>70</v>
      </c>
      <c r="S13" s="79">
        <v>3037</v>
      </c>
    </row>
    <row r="14" spans="1:19">
      <c r="A14" s="81" t="s">
        <v>39</v>
      </c>
      <c r="B14" s="66" t="s">
        <v>70</v>
      </c>
      <c r="C14" s="66" t="s">
        <v>70</v>
      </c>
      <c r="D14" s="66" t="s">
        <v>70</v>
      </c>
      <c r="E14" s="66" t="s">
        <v>70</v>
      </c>
      <c r="F14" s="66" t="s">
        <v>70</v>
      </c>
      <c r="G14" s="66" t="s">
        <v>70</v>
      </c>
      <c r="H14" s="66" t="s">
        <v>70</v>
      </c>
      <c r="I14" s="66" t="s">
        <v>70</v>
      </c>
      <c r="J14" s="66" t="s">
        <v>70</v>
      </c>
      <c r="K14" s="78">
        <v>18</v>
      </c>
      <c r="L14" s="66" t="s">
        <v>70</v>
      </c>
      <c r="M14" s="66" t="s">
        <v>70</v>
      </c>
      <c r="N14" s="66" t="s">
        <v>70</v>
      </c>
      <c r="O14" s="66" t="s">
        <v>70</v>
      </c>
      <c r="P14" s="66" t="s">
        <v>70</v>
      </c>
      <c r="Q14" s="66" t="s">
        <v>70</v>
      </c>
      <c r="R14" s="66" t="s">
        <v>70</v>
      </c>
      <c r="S14" s="79" t="s">
        <v>70</v>
      </c>
    </row>
    <row r="15" spans="1:19" ht="29.25">
      <c r="A15" s="77" t="s">
        <v>40</v>
      </c>
      <c r="B15" s="66" t="s">
        <v>70</v>
      </c>
      <c r="C15" s="66" t="s">
        <v>70</v>
      </c>
      <c r="D15" s="66" t="s">
        <v>70</v>
      </c>
      <c r="E15" s="66" t="s">
        <v>70</v>
      </c>
      <c r="F15" s="66" t="s">
        <v>70</v>
      </c>
      <c r="G15" s="66" t="s">
        <v>70</v>
      </c>
      <c r="H15" s="66" t="s">
        <v>70</v>
      </c>
      <c r="I15" s="66">
        <v>19</v>
      </c>
      <c r="J15" s="78">
        <v>32</v>
      </c>
      <c r="K15" s="78">
        <v>33</v>
      </c>
      <c r="L15" s="66">
        <v>32</v>
      </c>
      <c r="M15" s="66">
        <v>40</v>
      </c>
      <c r="N15" s="78">
        <v>27</v>
      </c>
      <c r="O15" s="78">
        <v>23</v>
      </c>
      <c r="P15" s="66" t="s">
        <v>70</v>
      </c>
      <c r="Q15" s="66" t="s">
        <v>70</v>
      </c>
      <c r="R15" s="66" t="s">
        <v>70</v>
      </c>
      <c r="S15" s="79">
        <v>315</v>
      </c>
    </row>
    <row r="16" spans="1:19" ht="29.25">
      <c r="A16" s="77" t="s">
        <v>41</v>
      </c>
      <c r="B16" s="66" t="s">
        <v>70</v>
      </c>
      <c r="C16" s="66" t="s">
        <v>70</v>
      </c>
      <c r="D16" s="66" t="s">
        <v>70</v>
      </c>
      <c r="E16" s="66" t="s">
        <v>70</v>
      </c>
      <c r="F16" s="66" t="s">
        <v>70</v>
      </c>
      <c r="G16" s="66" t="s">
        <v>70</v>
      </c>
      <c r="H16" s="66" t="s">
        <v>70</v>
      </c>
      <c r="I16" s="66" t="s">
        <v>70</v>
      </c>
      <c r="J16" s="66" t="s">
        <v>70</v>
      </c>
      <c r="K16" s="78">
        <v>13</v>
      </c>
      <c r="L16" s="66">
        <v>25</v>
      </c>
      <c r="M16" s="66">
        <v>37</v>
      </c>
      <c r="N16" s="78">
        <v>70</v>
      </c>
      <c r="O16" s="78" t="s">
        <v>70</v>
      </c>
      <c r="P16" s="66" t="s">
        <v>70</v>
      </c>
      <c r="Q16" s="78" t="s">
        <v>70</v>
      </c>
      <c r="R16" s="78">
        <v>37</v>
      </c>
      <c r="S16" s="79">
        <v>251</v>
      </c>
    </row>
    <row r="17" spans="1:21" ht="29.25">
      <c r="A17" s="77" t="s">
        <v>42</v>
      </c>
      <c r="B17" s="66" t="s">
        <v>70</v>
      </c>
      <c r="C17" s="66">
        <v>31</v>
      </c>
      <c r="D17" s="66">
        <v>52</v>
      </c>
      <c r="E17" s="66">
        <v>26</v>
      </c>
      <c r="F17" s="66">
        <v>34</v>
      </c>
      <c r="G17" s="78">
        <v>29</v>
      </c>
      <c r="H17" s="78">
        <v>20</v>
      </c>
      <c r="I17" s="78" t="s">
        <v>70</v>
      </c>
      <c r="J17" s="66">
        <v>14</v>
      </c>
      <c r="K17" s="78">
        <v>13</v>
      </c>
      <c r="L17" s="66" t="s">
        <v>70</v>
      </c>
      <c r="M17" s="66" t="s">
        <v>70</v>
      </c>
      <c r="N17" s="66" t="s">
        <v>70</v>
      </c>
      <c r="O17" s="66" t="s">
        <v>70</v>
      </c>
      <c r="P17" s="66" t="s">
        <v>70</v>
      </c>
      <c r="Q17" s="66" t="s">
        <v>70</v>
      </c>
      <c r="R17" s="66" t="s">
        <v>70</v>
      </c>
      <c r="S17" s="79">
        <v>277</v>
      </c>
    </row>
    <row r="18" spans="1:21" ht="15.75" thickBot="1">
      <c r="A18" s="113" t="s">
        <v>18</v>
      </c>
      <c r="B18" s="165">
        <v>6660</v>
      </c>
      <c r="C18" s="165">
        <v>9038</v>
      </c>
      <c r="D18" s="165">
        <v>10005</v>
      </c>
      <c r="E18" s="165">
        <v>10691</v>
      </c>
      <c r="F18" s="165">
        <v>11614</v>
      </c>
      <c r="G18" s="165">
        <v>11625</v>
      </c>
      <c r="H18" s="165">
        <v>11958</v>
      </c>
      <c r="I18" s="165">
        <v>11655</v>
      </c>
      <c r="J18" s="165">
        <v>10918</v>
      </c>
      <c r="K18" s="165">
        <v>10456</v>
      </c>
      <c r="L18" s="165">
        <v>9816</v>
      </c>
      <c r="M18" s="165">
        <v>9279</v>
      </c>
      <c r="N18" s="165">
        <v>8373</v>
      </c>
      <c r="O18" s="165">
        <v>3600</v>
      </c>
      <c r="P18" s="165">
        <v>1070</v>
      </c>
      <c r="Q18" s="165">
        <v>524</v>
      </c>
      <c r="R18" s="165">
        <v>287</v>
      </c>
      <c r="S18" s="179">
        <v>137569</v>
      </c>
    </row>
    <row r="19" spans="1:21" ht="15.75" thickBot="1">
      <c r="A19" s="16"/>
      <c r="B19" s="17"/>
      <c r="C19" s="17"/>
      <c r="D19" s="17"/>
      <c r="E19" s="17"/>
      <c r="F19" s="17"/>
      <c r="G19" s="16"/>
      <c r="H19" s="16"/>
      <c r="I19" s="17"/>
      <c r="J19" s="17"/>
      <c r="K19" s="17"/>
      <c r="L19" s="17"/>
      <c r="M19" s="17"/>
      <c r="N19" s="17"/>
      <c r="O19" s="17"/>
      <c r="P19" s="17"/>
      <c r="Q19" s="17"/>
      <c r="R19" s="17"/>
      <c r="S19" s="17"/>
      <c r="T19" s="17"/>
      <c r="U19" s="17"/>
    </row>
    <row r="20" spans="1:21" ht="16.5">
      <c r="A20" s="237" t="s">
        <v>92</v>
      </c>
      <c r="B20" s="238"/>
      <c r="C20" s="238"/>
      <c r="D20" s="238"/>
      <c r="E20" s="238"/>
      <c r="F20" s="238"/>
      <c r="G20" s="238"/>
      <c r="H20" s="238"/>
      <c r="I20" s="238"/>
      <c r="J20" s="238"/>
      <c r="K20" s="238"/>
      <c r="L20" s="238"/>
      <c r="M20" s="238"/>
      <c r="N20" s="238"/>
      <c r="O20" s="238"/>
      <c r="P20" s="238"/>
      <c r="Q20" s="238"/>
      <c r="R20" s="238"/>
      <c r="S20" s="239"/>
    </row>
    <row r="21" spans="1:21" ht="31.5">
      <c r="A21" s="88" t="s">
        <v>91</v>
      </c>
      <c r="B21" s="83" t="s">
        <v>93</v>
      </c>
      <c r="C21" s="83" t="s">
        <v>53</v>
      </c>
      <c r="D21" s="83" t="s">
        <v>54</v>
      </c>
      <c r="E21" s="83" t="s">
        <v>55</v>
      </c>
      <c r="F21" s="83" t="s">
        <v>56</v>
      </c>
      <c r="G21" s="83" t="s">
        <v>57</v>
      </c>
      <c r="H21" s="83" t="s">
        <v>58</v>
      </c>
      <c r="I21" s="83" t="s">
        <v>59</v>
      </c>
      <c r="J21" s="83" t="s">
        <v>60</v>
      </c>
      <c r="K21" s="83" t="s">
        <v>61</v>
      </c>
      <c r="L21" s="83" t="s">
        <v>62</v>
      </c>
      <c r="M21" s="83" t="s">
        <v>63</v>
      </c>
      <c r="N21" s="83" t="s">
        <v>64</v>
      </c>
      <c r="O21" s="83" t="s">
        <v>65</v>
      </c>
      <c r="P21" s="83" t="s">
        <v>66</v>
      </c>
      <c r="Q21" s="83" t="s">
        <v>67</v>
      </c>
      <c r="R21" s="83" t="s">
        <v>68</v>
      </c>
      <c r="S21" s="89" t="s">
        <v>84</v>
      </c>
    </row>
    <row r="22" spans="1:21" ht="29.25">
      <c r="A22" s="77" t="s">
        <v>35</v>
      </c>
      <c r="B22" s="202">
        <f>B10/B$18</f>
        <v>0.74174174174174179</v>
      </c>
      <c r="C22" s="202">
        <f t="shared" ref="C22:R29" si="0">C10/C$18</f>
        <v>0.75879619384819652</v>
      </c>
      <c r="D22" s="202">
        <f t="shared" si="0"/>
        <v>0.74562718640679659</v>
      </c>
      <c r="E22" s="202">
        <f t="shared" si="0"/>
        <v>0.74698344401833316</v>
      </c>
      <c r="F22" s="202">
        <f t="shared" si="0"/>
        <v>0.73273635267780268</v>
      </c>
      <c r="G22" s="202">
        <f t="shared" si="0"/>
        <v>0.73135483870967744</v>
      </c>
      <c r="H22" s="202">
        <f t="shared" si="0"/>
        <v>0.71675865529352734</v>
      </c>
      <c r="I22" s="202">
        <f t="shared" si="0"/>
        <v>0.6828828828828829</v>
      </c>
      <c r="J22" s="202">
        <f t="shared" si="0"/>
        <v>0.65753801062465655</v>
      </c>
      <c r="K22" s="202">
        <f t="shared" si="0"/>
        <v>0.63714613618974747</v>
      </c>
      <c r="L22" s="202">
        <f t="shared" si="0"/>
        <v>0.60207823960880191</v>
      </c>
      <c r="M22" s="202">
        <f t="shared" si="0"/>
        <v>0.58583899127061101</v>
      </c>
      <c r="N22" s="202">
        <f t="shared" si="0"/>
        <v>0.59811298220470566</v>
      </c>
      <c r="O22" s="202">
        <f t="shared" si="0"/>
        <v>0.53500000000000003</v>
      </c>
      <c r="P22" s="202">
        <f t="shared" si="0"/>
        <v>0.41028037383177568</v>
      </c>
      <c r="Q22" s="202">
        <f t="shared" si="0"/>
        <v>0.32442748091603052</v>
      </c>
      <c r="R22" s="202">
        <f t="shared" si="0"/>
        <v>0.25435540069686413</v>
      </c>
      <c r="S22" s="203">
        <f t="shared" ref="S22:S29" si="1">S10/S$18</f>
        <v>0.68030588286605265</v>
      </c>
    </row>
    <row r="23" spans="1:21" ht="43.5">
      <c r="A23" s="77" t="s">
        <v>36</v>
      </c>
      <c r="B23" s="202">
        <f t="shared" ref="B23:Q25" si="2">B11/B$18</f>
        <v>5.7657657657657659E-2</v>
      </c>
      <c r="C23" s="202">
        <f t="shared" si="2"/>
        <v>6.6718300508962158E-2</v>
      </c>
      <c r="D23" s="202">
        <f t="shared" si="2"/>
        <v>9.3453273363318337E-2</v>
      </c>
      <c r="E23" s="202">
        <f t="shared" si="2"/>
        <v>0.10326442802357123</v>
      </c>
      <c r="F23" s="202">
        <f t="shared" si="2"/>
        <v>0.13010160151541245</v>
      </c>
      <c r="G23" s="202">
        <f t="shared" si="2"/>
        <v>0.12627956989247313</v>
      </c>
      <c r="H23" s="202">
        <f t="shared" si="2"/>
        <v>0.13898645258404416</v>
      </c>
      <c r="I23" s="202">
        <f t="shared" si="2"/>
        <v>0.16284856284856286</v>
      </c>
      <c r="J23" s="202">
        <f t="shared" si="2"/>
        <v>0.18382487635098002</v>
      </c>
      <c r="K23" s="202">
        <f t="shared" si="2"/>
        <v>0.20868400918133129</v>
      </c>
      <c r="L23" s="202">
        <f t="shared" si="2"/>
        <v>0.23247758761206194</v>
      </c>
      <c r="M23" s="202">
        <f t="shared" si="2"/>
        <v>0.23386140747925424</v>
      </c>
      <c r="N23" s="202">
        <f t="shared" si="2"/>
        <v>0.22262032724232653</v>
      </c>
      <c r="O23" s="202">
        <f t="shared" si="2"/>
        <v>0.22194444444444444</v>
      </c>
      <c r="P23" s="202">
        <f t="shared" si="2"/>
        <v>0.18317757009345795</v>
      </c>
      <c r="Q23" s="202">
        <f t="shared" si="2"/>
        <v>0.11450381679389313</v>
      </c>
      <c r="R23" s="202">
        <f t="shared" si="0"/>
        <v>0.11149825783972125</v>
      </c>
      <c r="S23" s="203">
        <f t="shared" si="1"/>
        <v>0.1537919153297618</v>
      </c>
    </row>
    <row r="24" spans="1:21" ht="43.5">
      <c r="A24" s="81" t="s">
        <v>37</v>
      </c>
      <c r="B24" s="202">
        <f t="shared" si="2"/>
        <v>0.18933933933933933</v>
      </c>
      <c r="C24" s="202">
        <f t="shared" si="0"/>
        <v>0.16209338349192298</v>
      </c>
      <c r="D24" s="202">
        <f t="shared" si="0"/>
        <v>0.1407296351824088</v>
      </c>
      <c r="E24" s="202">
        <f t="shared" si="0"/>
        <v>0.12814516883359836</v>
      </c>
      <c r="F24" s="202">
        <f t="shared" si="0"/>
        <v>0.1158946099535044</v>
      </c>
      <c r="G24" s="202">
        <f t="shared" si="0"/>
        <v>0.11759139784946236</v>
      </c>
      <c r="H24" s="202">
        <f t="shared" si="0"/>
        <v>0.11975246696772035</v>
      </c>
      <c r="I24" s="202">
        <f t="shared" si="0"/>
        <v>0.12466752466752466</v>
      </c>
      <c r="J24" s="202">
        <f t="shared" si="0"/>
        <v>0.1240153874335959</v>
      </c>
      <c r="K24" s="202">
        <f t="shared" si="0"/>
        <v>0.11734889058913542</v>
      </c>
      <c r="L24" s="202">
        <f t="shared" si="0"/>
        <v>0.13050122249388754</v>
      </c>
      <c r="M24" s="202">
        <f t="shared" si="0"/>
        <v>0.13999353378596832</v>
      </c>
      <c r="N24" s="202">
        <f t="shared" si="0"/>
        <v>0.13579362235757794</v>
      </c>
      <c r="O24" s="202">
        <f t="shared" si="0"/>
        <v>0.19805555555555557</v>
      </c>
      <c r="P24" s="202">
        <f t="shared" si="0"/>
        <v>0.33551401869158881</v>
      </c>
      <c r="Q24" s="202">
        <f t="shared" si="0"/>
        <v>0.44847328244274809</v>
      </c>
      <c r="R24" s="202">
        <f t="shared" si="0"/>
        <v>0.43205574912891986</v>
      </c>
      <c r="S24" s="203">
        <f t="shared" si="1"/>
        <v>0.13688403637447391</v>
      </c>
    </row>
    <row r="25" spans="1:21">
      <c r="A25" s="77" t="s">
        <v>38</v>
      </c>
      <c r="B25" s="202">
        <f t="shared" si="2"/>
        <v>6.6066066066066062E-3</v>
      </c>
      <c r="C25" s="202">
        <f t="shared" si="0"/>
        <v>7.9663642398760792E-3</v>
      </c>
      <c r="D25" s="202">
        <f t="shared" si="0"/>
        <v>1.3793103448275862E-2</v>
      </c>
      <c r="E25" s="202">
        <f t="shared" si="0"/>
        <v>1.7304274623515106E-2</v>
      </c>
      <c r="F25" s="202">
        <f t="shared" si="0"/>
        <v>1.713449285345273E-2</v>
      </c>
      <c r="G25" s="202">
        <f t="shared" si="0"/>
        <v>2.1247311827956989E-2</v>
      </c>
      <c r="H25" s="202">
        <f t="shared" si="0"/>
        <v>2.1241010202374979E-2</v>
      </c>
      <c r="I25" s="202">
        <f t="shared" si="0"/>
        <v>2.5997425997425997E-2</v>
      </c>
      <c r="J25" s="202">
        <f t="shared" si="0"/>
        <v>2.9309397325517492E-2</v>
      </c>
      <c r="K25" s="202">
        <f t="shared" si="0"/>
        <v>2.9456771231828615E-2</v>
      </c>
      <c r="L25" s="202">
        <f t="shared" si="0"/>
        <v>2.6487367563162185E-2</v>
      </c>
      <c r="M25" s="202">
        <f t="shared" si="0"/>
        <v>2.7912490570104538E-2</v>
      </c>
      <c r="N25" s="202">
        <f t="shared" si="0"/>
        <v>2.8305266929415981E-2</v>
      </c>
      <c r="O25" s="202">
        <f t="shared" si="0"/>
        <v>3.3333333333333333E-2</v>
      </c>
      <c r="P25" s="202">
        <f t="shared" si="0"/>
        <v>4.2990654205607479E-2</v>
      </c>
      <c r="Q25" s="202">
        <f t="shared" si="0"/>
        <v>5.1526717557251911E-2</v>
      </c>
      <c r="R25" s="202" t="s">
        <v>70</v>
      </c>
      <c r="S25" s="203">
        <f t="shared" si="1"/>
        <v>2.2076194491491542E-2</v>
      </c>
    </row>
    <row r="26" spans="1:21">
      <c r="A26" s="81" t="s">
        <v>39</v>
      </c>
      <c r="B26" s="202" t="s">
        <v>70</v>
      </c>
      <c r="C26" s="202" t="s">
        <v>70</v>
      </c>
      <c r="D26" s="202" t="s">
        <v>70</v>
      </c>
      <c r="E26" s="202" t="s">
        <v>70</v>
      </c>
      <c r="F26" s="202" t="s">
        <v>70</v>
      </c>
      <c r="G26" s="202" t="s">
        <v>70</v>
      </c>
      <c r="H26" s="202" t="s">
        <v>70</v>
      </c>
      <c r="I26" s="202" t="s">
        <v>70</v>
      </c>
      <c r="J26" s="202" t="s">
        <v>70</v>
      </c>
      <c r="K26" s="202">
        <f t="shared" si="0"/>
        <v>1.7214996174445293E-3</v>
      </c>
      <c r="L26" s="202" t="s">
        <v>70</v>
      </c>
      <c r="M26" s="202" t="s">
        <v>70</v>
      </c>
      <c r="N26" s="202" t="s">
        <v>70</v>
      </c>
      <c r="O26" s="202" t="s">
        <v>70</v>
      </c>
      <c r="P26" s="202" t="s">
        <v>70</v>
      </c>
      <c r="Q26" s="202" t="s">
        <v>70</v>
      </c>
      <c r="R26" s="202" t="s">
        <v>70</v>
      </c>
      <c r="S26" s="202" t="s">
        <v>70</v>
      </c>
    </row>
    <row r="27" spans="1:21" ht="29.25">
      <c r="A27" s="77" t="s">
        <v>40</v>
      </c>
      <c r="B27" s="202" t="s">
        <v>70</v>
      </c>
      <c r="C27" s="202" t="s">
        <v>70</v>
      </c>
      <c r="D27" s="202" t="s">
        <v>70</v>
      </c>
      <c r="E27" s="202" t="s">
        <v>70</v>
      </c>
      <c r="F27" s="202" t="s">
        <v>70</v>
      </c>
      <c r="G27" s="202" t="s">
        <v>70</v>
      </c>
      <c r="H27" s="202" t="s">
        <v>70</v>
      </c>
      <c r="I27" s="202">
        <f t="shared" si="0"/>
        <v>1.6302016302016302E-3</v>
      </c>
      <c r="J27" s="202">
        <f t="shared" si="0"/>
        <v>2.9309397325517493E-3</v>
      </c>
      <c r="K27" s="202">
        <f t="shared" si="0"/>
        <v>3.1560826319816373E-3</v>
      </c>
      <c r="L27" s="202">
        <f t="shared" si="0"/>
        <v>3.2599837000814994E-3</v>
      </c>
      <c r="M27" s="202">
        <f t="shared" si="0"/>
        <v>4.310809354456299E-3</v>
      </c>
      <c r="N27" s="202">
        <f t="shared" si="0"/>
        <v>3.2246506628448583E-3</v>
      </c>
      <c r="O27" s="202">
        <f t="shared" si="0"/>
        <v>6.3888888888888893E-3</v>
      </c>
      <c r="P27" s="202" t="s">
        <v>70</v>
      </c>
      <c r="Q27" s="202" t="s">
        <v>70</v>
      </c>
      <c r="R27" s="202" t="e">
        <f t="shared" si="0"/>
        <v>#VALUE!</v>
      </c>
      <c r="S27" s="203">
        <f t="shared" si="1"/>
        <v>2.2897600476851614E-3</v>
      </c>
    </row>
    <row r="28" spans="1:21" ht="29.25">
      <c r="A28" s="77" t="s">
        <v>41</v>
      </c>
      <c r="B28" s="202" t="s">
        <v>70</v>
      </c>
      <c r="C28" s="202" t="s">
        <v>70</v>
      </c>
      <c r="D28" s="202" t="s">
        <v>70</v>
      </c>
      <c r="E28" s="202" t="s">
        <v>70</v>
      </c>
      <c r="F28" s="202" t="s">
        <v>70</v>
      </c>
      <c r="G28" s="202" t="s">
        <v>70</v>
      </c>
      <c r="H28" s="202" t="s">
        <v>70</v>
      </c>
      <c r="I28" s="202" t="s">
        <v>70</v>
      </c>
      <c r="J28" s="202" t="s">
        <v>70</v>
      </c>
      <c r="K28" s="202">
        <f t="shared" si="0"/>
        <v>1.2433052792654934E-3</v>
      </c>
      <c r="L28" s="202">
        <f t="shared" si="0"/>
        <v>2.5468622656886716E-3</v>
      </c>
      <c r="M28" s="202">
        <f t="shared" si="0"/>
        <v>3.9874986528720766E-3</v>
      </c>
      <c r="N28" s="202">
        <f t="shared" si="0"/>
        <v>8.3602054221903737E-3</v>
      </c>
      <c r="O28" s="202" t="s">
        <v>70</v>
      </c>
      <c r="P28" s="202" t="s">
        <v>70</v>
      </c>
      <c r="Q28" s="202" t="s">
        <v>70</v>
      </c>
      <c r="R28" s="202">
        <f t="shared" si="0"/>
        <v>0.1289198606271777</v>
      </c>
      <c r="S28" s="203">
        <f t="shared" si="1"/>
        <v>1.8245389586316685E-3</v>
      </c>
    </row>
    <row r="29" spans="1:21" ht="29.25">
      <c r="A29" s="77" t="s">
        <v>42</v>
      </c>
      <c r="B29" s="202" t="s">
        <v>70</v>
      </c>
      <c r="C29" s="202">
        <f t="shared" si="0"/>
        <v>3.429962381057756E-3</v>
      </c>
      <c r="D29" s="202">
        <f t="shared" si="0"/>
        <v>5.1974012993503248E-3</v>
      </c>
      <c r="E29" s="202">
        <f t="shared" si="0"/>
        <v>2.4319521092507719E-3</v>
      </c>
      <c r="F29" s="202">
        <f t="shared" si="0"/>
        <v>2.9275012915446876E-3</v>
      </c>
      <c r="G29" s="202">
        <f t="shared" si="0"/>
        <v>2.4946236559139786E-3</v>
      </c>
      <c r="H29" s="202">
        <f t="shared" si="0"/>
        <v>1.6725204883759827E-3</v>
      </c>
      <c r="I29" s="202" t="s">
        <v>70</v>
      </c>
      <c r="J29" s="202">
        <f t="shared" si="0"/>
        <v>1.2822861329913904E-3</v>
      </c>
      <c r="K29" s="202">
        <f t="shared" si="0"/>
        <v>1.2433052792654934E-3</v>
      </c>
      <c r="L29" s="202" t="s">
        <v>70</v>
      </c>
      <c r="M29" s="202" t="s">
        <v>70</v>
      </c>
      <c r="N29" s="202" t="s">
        <v>70</v>
      </c>
      <c r="O29" s="202" t="s">
        <v>70</v>
      </c>
      <c r="P29" s="202" t="s">
        <v>70</v>
      </c>
      <c r="Q29" s="202" t="s">
        <v>70</v>
      </c>
      <c r="R29" s="202" t="s">
        <v>70</v>
      </c>
      <c r="S29" s="203">
        <f t="shared" si="1"/>
        <v>2.01353502605965E-3</v>
      </c>
    </row>
    <row r="30" spans="1:21" ht="15.75" thickBot="1">
      <c r="A30" s="113" t="s">
        <v>18</v>
      </c>
      <c r="B30" s="206">
        <f t="shared" ref="B30:R30" si="3">B18/B$18</f>
        <v>1</v>
      </c>
      <c r="C30" s="206">
        <f t="shared" si="3"/>
        <v>1</v>
      </c>
      <c r="D30" s="206">
        <f t="shared" si="3"/>
        <v>1</v>
      </c>
      <c r="E30" s="206">
        <f t="shared" si="3"/>
        <v>1</v>
      </c>
      <c r="F30" s="206">
        <f t="shared" si="3"/>
        <v>1</v>
      </c>
      <c r="G30" s="206">
        <f t="shared" si="3"/>
        <v>1</v>
      </c>
      <c r="H30" s="206">
        <f t="shared" si="3"/>
        <v>1</v>
      </c>
      <c r="I30" s="206">
        <f t="shared" si="3"/>
        <v>1</v>
      </c>
      <c r="J30" s="206">
        <f t="shared" si="3"/>
        <v>1</v>
      </c>
      <c r="K30" s="206">
        <f t="shared" si="3"/>
        <v>1</v>
      </c>
      <c r="L30" s="206">
        <f t="shared" si="3"/>
        <v>1</v>
      </c>
      <c r="M30" s="206">
        <f t="shared" si="3"/>
        <v>1</v>
      </c>
      <c r="N30" s="206">
        <f t="shared" si="3"/>
        <v>1</v>
      </c>
      <c r="O30" s="206">
        <f t="shared" si="3"/>
        <v>1</v>
      </c>
      <c r="P30" s="206">
        <f t="shared" si="3"/>
        <v>1</v>
      </c>
      <c r="Q30" s="206">
        <f t="shared" si="3"/>
        <v>1</v>
      </c>
      <c r="R30" s="206">
        <f t="shared" si="3"/>
        <v>1</v>
      </c>
      <c r="S30" s="206">
        <f>S18/S18</f>
        <v>1</v>
      </c>
    </row>
    <row r="31" spans="1:21" customFormat="1"/>
    <row r="32" spans="1:21"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customFormat="1"/>
    <row r="61" spans="1:9" ht="16.5">
      <c r="A61" s="259" t="s">
        <v>94</v>
      </c>
      <c r="B61" s="259"/>
      <c r="C61" s="259"/>
      <c r="D61" s="259"/>
      <c r="E61" s="259"/>
      <c r="F61" s="259"/>
      <c r="G61" s="259"/>
      <c r="H61" s="259"/>
      <c r="I61" s="259"/>
    </row>
    <row r="62" spans="1:9" ht="78.75">
      <c r="A62" s="82" t="s">
        <v>95</v>
      </c>
      <c r="B62" s="83" t="s">
        <v>75</v>
      </c>
      <c r="C62" s="83" t="s">
        <v>76</v>
      </c>
      <c r="D62" s="83" t="s">
        <v>77</v>
      </c>
      <c r="E62" s="83" t="s">
        <v>78</v>
      </c>
      <c r="F62" s="83" t="s">
        <v>79</v>
      </c>
      <c r="G62" s="83" t="s">
        <v>81</v>
      </c>
      <c r="H62" s="83" t="s">
        <v>80</v>
      </c>
      <c r="I62" s="83" t="s">
        <v>84</v>
      </c>
    </row>
    <row r="63" spans="1:9" ht="29.25">
      <c r="A63" s="90" t="s">
        <v>35</v>
      </c>
      <c r="B63" s="66">
        <v>5370</v>
      </c>
      <c r="C63" s="66">
        <v>1025</v>
      </c>
      <c r="D63" s="66">
        <v>5165</v>
      </c>
      <c r="E63" s="66">
        <v>43306</v>
      </c>
      <c r="F63" s="66">
        <v>238</v>
      </c>
      <c r="G63" s="66">
        <v>3809</v>
      </c>
      <c r="H63" s="66">
        <v>34676</v>
      </c>
      <c r="I63" s="85">
        <v>93589</v>
      </c>
    </row>
    <row r="64" spans="1:9" ht="43.5">
      <c r="A64" s="90" t="s">
        <v>36</v>
      </c>
      <c r="B64" s="66">
        <v>1198</v>
      </c>
      <c r="C64" s="66">
        <v>235</v>
      </c>
      <c r="D64" s="66">
        <v>1578</v>
      </c>
      <c r="E64" s="66">
        <v>10193</v>
      </c>
      <c r="F64" s="66">
        <v>65</v>
      </c>
      <c r="G64" s="66">
        <v>785</v>
      </c>
      <c r="H64" s="66">
        <v>7103</v>
      </c>
      <c r="I64" s="86">
        <v>21157</v>
      </c>
    </row>
    <row r="65" spans="1:9" ht="43.5">
      <c r="A65" s="92" t="s">
        <v>37</v>
      </c>
      <c r="B65" s="66">
        <v>1025</v>
      </c>
      <c r="C65" s="66">
        <v>426</v>
      </c>
      <c r="D65" s="66">
        <v>1540</v>
      </c>
      <c r="E65" s="66">
        <v>8763</v>
      </c>
      <c r="F65" s="66">
        <v>59</v>
      </c>
      <c r="G65" s="66">
        <v>784</v>
      </c>
      <c r="H65" s="66">
        <v>6234</v>
      </c>
      <c r="I65" s="85">
        <v>18831</v>
      </c>
    </row>
    <row r="66" spans="1:9">
      <c r="A66" s="90" t="s">
        <v>38</v>
      </c>
      <c r="B66" s="66">
        <v>129</v>
      </c>
      <c r="C66" s="66" t="s">
        <v>70</v>
      </c>
      <c r="D66" s="66">
        <v>404</v>
      </c>
      <c r="E66" s="66">
        <v>994</v>
      </c>
      <c r="F66" s="66" t="s">
        <v>70</v>
      </c>
      <c r="G66" s="66">
        <v>167</v>
      </c>
      <c r="H66" s="66">
        <v>1295</v>
      </c>
      <c r="I66" s="86">
        <v>3037</v>
      </c>
    </row>
    <row r="67" spans="1:9">
      <c r="A67" s="92" t="s">
        <v>39</v>
      </c>
      <c r="B67" s="66" t="s">
        <v>70</v>
      </c>
      <c r="C67" s="66" t="s">
        <v>70</v>
      </c>
      <c r="D67" s="66">
        <v>18</v>
      </c>
      <c r="E67" s="66">
        <v>37</v>
      </c>
      <c r="F67" s="66" t="s">
        <v>70</v>
      </c>
      <c r="G67" s="66" t="s">
        <v>70</v>
      </c>
      <c r="H67" s="66">
        <v>44</v>
      </c>
      <c r="I67" s="85">
        <v>112</v>
      </c>
    </row>
    <row r="68" spans="1:9" ht="29.25">
      <c r="A68" s="90" t="s">
        <v>40</v>
      </c>
      <c r="B68" s="66">
        <v>18</v>
      </c>
      <c r="C68" s="66" t="s">
        <v>70</v>
      </c>
      <c r="D68" s="66" t="s">
        <v>70</v>
      </c>
      <c r="E68" s="66">
        <v>137</v>
      </c>
      <c r="F68" s="66" t="s">
        <v>70</v>
      </c>
      <c r="G68" s="66" t="s">
        <v>70</v>
      </c>
      <c r="H68" s="66">
        <v>127</v>
      </c>
      <c r="I68" s="86">
        <v>315</v>
      </c>
    </row>
    <row r="69" spans="1:9" ht="29.25">
      <c r="A69" s="90" t="s">
        <v>41</v>
      </c>
      <c r="B69" s="66" t="s">
        <v>70</v>
      </c>
      <c r="C69" s="66" t="s">
        <v>70</v>
      </c>
      <c r="D69" s="66">
        <v>54</v>
      </c>
      <c r="E69" s="66">
        <v>133</v>
      </c>
      <c r="F69" s="66" t="s">
        <v>70</v>
      </c>
      <c r="G69" s="66" t="s">
        <v>70</v>
      </c>
      <c r="H69" s="66">
        <v>47</v>
      </c>
      <c r="I69" s="85">
        <v>251</v>
      </c>
    </row>
    <row r="70" spans="1:9" ht="29.25">
      <c r="A70" s="90" t="s">
        <v>42</v>
      </c>
      <c r="B70" s="66">
        <v>18</v>
      </c>
      <c r="C70" s="66" t="s">
        <v>70</v>
      </c>
      <c r="D70" s="66" t="s">
        <v>70</v>
      </c>
      <c r="E70" s="66">
        <v>106</v>
      </c>
      <c r="F70" s="66" t="s">
        <v>70</v>
      </c>
      <c r="G70" s="66" t="s">
        <v>70</v>
      </c>
      <c r="H70" s="66">
        <v>132</v>
      </c>
      <c r="I70" s="86">
        <v>277</v>
      </c>
    </row>
    <row r="71" spans="1:9">
      <c r="A71" s="178" t="s">
        <v>18</v>
      </c>
      <c r="B71" s="167">
        <v>7779</v>
      </c>
      <c r="C71" s="167">
        <v>1735</v>
      </c>
      <c r="D71" s="167">
        <v>8782</v>
      </c>
      <c r="E71" s="167">
        <v>63669</v>
      </c>
      <c r="F71" s="167">
        <v>377</v>
      </c>
      <c r="G71" s="167">
        <v>5569</v>
      </c>
      <c r="H71" s="167">
        <v>49658</v>
      </c>
      <c r="I71" s="167">
        <v>137569</v>
      </c>
    </row>
    <row r="72" spans="1:9" ht="15.75" thickBot="1"/>
    <row r="73" spans="1:9" ht="16.5">
      <c r="A73" s="237" t="s">
        <v>96</v>
      </c>
      <c r="B73" s="238"/>
      <c r="C73" s="238"/>
      <c r="D73" s="238"/>
      <c r="E73" s="238"/>
      <c r="F73" s="238"/>
      <c r="G73" s="238"/>
      <c r="H73" s="238"/>
      <c r="I73" s="239"/>
    </row>
    <row r="74" spans="1:9" ht="78.75">
      <c r="A74" s="88" t="s">
        <v>95</v>
      </c>
      <c r="B74" s="83" t="s">
        <v>75</v>
      </c>
      <c r="C74" s="83" t="s">
        <v>77</v>
      </c>
      <c r="D74" s="83" t="s">
        <v>76</v>
      </c>
      <c r="E74" s="83" t="s">
        <v>78</v>
      </c>
      <c r="F74" s="83" t="s">
        <v>79</v>
      </c>
      <c r="G74" s="83" t="s">
        <v>81</v>
      </c>
      <c r="H74" s="83" t="s">
        <v>80</v>
      </c>
      <c r="I74" s="89" t="s">
        <v>84</v>
      </c>
    </row>
    <row r="75" spans="1:9" ht="29.25">
      <c r="A75" s="77" t="s">
        <v>35</v>
      </c>
      <c r="B75" s="202">
        <f>B63/B$71</f>
        <v>0.69032009255688387</v>
      </c>
      <c r="C75" s="202">
        <f t="shared" ref="C75:H75" si="4">C63/C$71</f>
        <v>0.59077809798270897</v>
      </c>
      <c r="D75" s="202">
        <f t="shared" si="4"/>
        <v>0.58813482122523342</v>
      </c>
      <c r="E75" s="202">
        <f t="shared" si="4"/>
        <v>0.68017402503573166</v>
      </c>
      <c r="F75" s="202">
        <f t="shared" si="4"/>
        <v>0.6312997347480106</v>
      </c>
      <c r="G75" s="202">
        <f t="shared" si="4"/>
        <v>0.68396480517148506</v>
      </c>
      <c r="H75" s="202">
        <f t="shared" si="4"/>
        <v>0.69829634701357279</v>
      </c>
      <c r="I75" s="203">
        <v>0.68030588286605265</v>
      </c>
    </row>
    <row r="76" spans="1:9" ht="43.5">
      <c r="A76" s="77" t="s">
        <v>36</v>
      </c>
      <c r="B76" s="202">
        <f t="shared" ref="B76:H82" si="5">B64/B$71</f>
        <v>0.15400437074174059</v>
      </c>
      <c r="C76" s="202">
        <f t="shared" si="5"/>
        <v>0.13544668587896252</v>
      </c>
      <c r="D76" s="202">
        <f t="shared" si="5"/>
        <v>0.17968572079253017</v>
      </c>
      <c r="E76" s="202">
        <f t="shared" si="5"/>
        <v>0.16009360913474374</v>
      </c>
      <c r="F76" s="202">
        <f t="shared" si="5"/>
        <v>0.17241379310344829</v>
      </c>
      <c r="G76" s="202">
        <f t="shared" si="5"/>
        <v>0.14095887951158198</v>
      </c>
      <c r="H76" s="202">
        <f t="shared" si="5"/>
        <v>0.14303838253654999</v>
      </c>
      <c r="I76" s="203">
        <v>0.1537919153297618</v>
      </c>
    </row>
    <row r="77" spans="1:9" ht="43.5">
      <c r="A77" s="81" t="s">
        <v>37</v>
      </c>
      <c r="B77" s="202">
        <f t="shared" si="5"/>
        <v>0.1317650083558298</v>
      </c>
      <c r="C77" s="202">
        <f t="shared" si="5"/>
        <v>0.24553314121037464</v>
      </c>
      <c r="D77" s="202">
        <f t="shared" si="5"/>
        <v>0.17535868822591666</v>
      </c>
      <c r="E77" s="202">
        <f t="shared" si="5"/>
        <v>0.13763369928850774</v>
      </c>
      <c r="F77" s="202">
        <f t="shared" si="5"/>
        <v>0.15649867374005305</v>
      </c>
      <c r="G77" s="202">
        <f t="shared" si="5"/>
        <v>0.14077931405997485</v>
      </c>
      <c r="H77" s="202">
        <f t="shared" si="5"/>
        <v>0.12553868460268236</v>
      </c>
      <c r="I77" s="203">
        <v>0.13688403637447391</v>
      </c>
    </row>
    <row r="78" spans="1:9">
      <c r="A78" s="77" t="s">
        <v>38</v>
      </c>
      <c r="B78" s="202">
        <f t="shared" si="5"/>
        <v>1.6583108368684922E-2</v>
      </c>
      <c r="C78" s="202" t="s">
        <v>70</v>
      </c>
      <c r="D78" s="202">
        <f t="shared" si="5"/>
        <v>4.6003188339785929E-2</v>
      </c>
      <c r="E78" s="202">
        <f t="shared" si="5"/>
        <v>1.5611993277733277E-2</v>
      </c>
      <c r="F78" s="202" t="s">
        <v>70</v>
      </c>
      <c r="G78" s="202">
        <f t="shared" si="5"/>
        <v>2.9987430418387501E-2</v>
      </c>
      <c r="H78" s="202">
        <f t="shared" si="5"/>
        <v>2.6078376092472513E-2</v>
      </c>
      <c r="I78" s="203">
        <v>2.2076194491491542E-2</v>
      </c>
    </row>
    <row r="79" spans="1:9">
      <c r="A79" s="81" t="s">
        <v>39</v>
      </c>
      <c r="B79" s="202" t="s">
        <v>70</v>
      </c>
      <c r="C79" s="202" t="s">
        <v>70</v>
      </c>
      <c r="D79" s="202">
        <f t="shared" si="5"/>
        <v>2.0496470052379866E-3</v>
      </c>
      <c r="E79" s="202">
        <f t="shared" si="5"/>
        <v>5.8113053448302946E-4</v>
      </c>
      <c r="F79" s="202" t="s">
        <v>70</v>
      </c>
      <c r="G79" s="202" t="s">
        <v>70</v>
      </c>
      <c r="H79" s="202">
        <f t="shared" si="5"/>
        <v>8.8606065487937494E-4</v>
      </c>
      <c r="I79" s="203">
        <v>8.1413690584361304E-4</v>
      </c>
    </row>
    <row r="80" spans="1:9" ht="29.25">
      <c r="A80" s="77" t="s">
        <v>40</v>
      </c>
      <c r="B80" s="202">
        <f t="shared" si="5"/>
        <v>2.3139220979560356E-3</v>
      </c>
      <c r="C80" s="202" t="s">
        <v>70</v>
      </c>
      <c r="D80" s="202" t="s">
        <v>70</v>
      </c>
      <c r="E80" s="202">
        <f t="shared" si="5"/>
        <v>2.1517536006533792E-3</v>
      </c>
      <c r="F80" s="202" t="s">
        <v>70</v>
      </c>
      <c r="G80" s="202" t="s">
        <v>70</v>
      </c>
      <c r="H80" s="202">
        <f t="shared" si="5"/>
        <v>2.5574932538563774E-3</v>
      </c>
      <c r="I80" s="203">
        <v>2.2897600476851614E-3</v>
      </c>
    </row>
    <row r="81" spans="1:9" ht="29.25">
      <c r="A81" s="77" t="s">
        <v>41</v>
      </c>
      <c r="B81" s="202" t="s">
        <v>70</v>
      </c>
      <c r="C81" s="202" t="s">
        <v>70</v>
      </c>
      <c r="D81" s="202">
        <f t="shared" si="5"/>
        <v>6.1489410157139603E-3</v>
      </c>
      <c r="E81" s="202">
        <f t="shared" si="5"/>
        <v>2.0889286780065653E-3</v>
      </c>
      <c r="F81" s="202" t="s">
        <v>70</v>
      </c>
      <c r="G81" s="202" t="s">
        <v>70</v>
      </c>
      <c r="H81" s="202">
        <f t="shared" si="5"/>
        <v>9.4647388134842326E-4</v>
      </c>
      <c r="I81" s="203">
        <v>1.8245389586316685E-3</v>
      </c>
    </row>
    <row r="82" spans="1:9" ht="29.25">
      <c r="A82" s="77" t="s">
        <v>42</v>
      </c>
      <c r="B82" s="202">
        <f t="shared" si="5"/>
        <v>2.3139220979560356E-3</v>
      </c>
      <c r="C82" s="202" t="s">
        <v>70</v>
      </c>
      <c r="D82" s="202" t="s">
        <v>70</v>
      </c>
      <c r="E82" s="202">
        <f t="shared" si="5"/>
        <v>1.6648604501405709E-3</v>
      </c>
      <c r="F82" s="202" t="s">
        <v>70</v>
      </c>
      <c r="G82" s="202" t="s">
        <v>70</v>
      </c>
      <c r="H82" s="202">
        <f t="shared" si="5"/>
        <v>2.6581819646381249E-3</v>
      </c>
      <c r="I82" s="203">
        <v>2.01353502605965E-3</v>
      </c>
    </row>
    <row r="83" spans="1:9" ht="15.75" thickBot="1">
      <c r="A83" s="113" t="s">
        <v>18</v>
      </c>
      <c r="B83" s="203">
        <v>1</v>
      </c>
      <c r="C83" s="203">
        <v>1</v>
      </c>
      <c r="D83" s="203">
        <v>1</v>
      </c>
      <c r="E83" s="203">
        <v>1</v>
      </c>
      <c r="F83" s="203">
        <v>1</v>
      </c>
      <c r="G83" s="203">
        <v>1</v>
      </c>
      <c r="H83" s="203">
        <v>1</v>
      </c>
      <c r="I83" s="203">
        <v>1</v>
      </c>
    </row>
    <row r="85" spans="1:9" ht="16.5">
      <c r="A85" s="259" t="s">
        <v>97</v>
      </c>
      <c r="B85" s="259"/>
      <c r="C85" s="259"/>
      <c r="D85" s="259"/>
      <c r="E85" s="259"/>
      <c r="F85" s="259"/>
      <c r="G85" s="259"/>
    </row>
    <row r="86" spans="1:9" ht="47.25">
      <c r="A86" s="82" t="s">
        <v>95</v>
      </c>
      <c r="B86" s="83" t="s">
        <v>98</v>
      </c>
      <c r="C86" s="83" t="s">
        <v>99</v>
      </c>
      <c r="D86" s="83" t="s">
        <v>84</v>
      </c>
      <c r="E86" s="83" t="s">
        <v>100</v>
      </c>
      <c r="F86" s="83" t="s">
        <v>101</v>
      </c>
      <c r="G86" s="83" t="s">
        <v>102</v>
      </c>
    </row>
    <row r="87" spans="1:9" ht="29.25">
      <c r="A87" s="90" t="s">
        <v>35</v>
      </c>
      <c r="B87" s="66">
        <v>33107</v>
      </c>
      <c r="C87" s="66">
        <v>60482</v>
      </c>
      <c r="D87" s="91">
        <v>93589</v>
      </c>
      <c r="E87" s="202">
        <f>B87/B$95</f>
        <v>0.70850453689436743</v>
      </c>
      <c r="F87" s="202">
        <f t="shared" ref="F87:F94" si="6">C87/C$95</f>
        <v>0.66580068471284992</v>
      </c>
      <c r="G87" s="207">
        <v>0.68030588286605265</v>
      </c>
    </row>
    <row r="88" spans="1:9" ht="43.5">
      <c r="A88" s="90" t="s">
        <v>36</v>
      </c>
      <c r="B88" s="66">
        <v>7043</v>
      </c>
      <c r="C88" s="66">
        <v>14114</v>
      </c>
      <c r="D88" s="91">
        <v>21157</v>
      </c>
      <c r="E88" s="202">
        <f t="shared" ref="E88:E94" si="7">B88/B$95</f>
        <v>0.15072333504536894</v>
      </c>
      <c r="F88" s="202">
        <f t="shared" si="6"/>
        <v>0.15537037240893428</v>
      </c>
      <c r="G88" s="207">
        <v>0.1537919153297618</v>
      </c>
    </row>
    <row r="89" spans="1:9" ht="43.5">
      <c r="A89" s="92" t="s">
        <v>37</v>
      </c>
      <c r="B89" s="66">
        <v>5708</v>
      </c>
      <c r="C89" s="66">
        <v>13123</v>
      </c>
      <c r="D89" s="91">
        <v>18831</v>
      </c>
      <c r="E89" s="202">
        <f t="shared" si="7"/>
        <v>0.12215374079780859</v>
      </c>
      <c r="F89" s="202">
        <f t="shared" si="6"/>
        <v>0.14446120143987848</v>
      </c>
      <c r="G89" s="207">
        <v>0.13688403637447391</v>
      </c>
    </row>
    <row r="90" spans="1:9">
      <c r="A90" s="90" t="s">
        <v>38</v>
      </c>
      <c r="B90" s="66">
        <v>593</v>
      </c>
      <c r="C90" s="66">
        <v>2444</v>
      </c>
      <c r="D90" s="91">
        <v>3037</v>
      </c>
      <c r="E90" s="202">
        <f t="shared" si="7"/>
        <v>1.2690463961650402E-2</v>
      </c>
      <c r="F90" s="202">
        <f t="shared" si="6"/>
        <v>2.6904151209255732E-2</v>
      </c>
      <c r="G90" s="207">
        <v>2.2076194491491542E-2</v>
      </c>
    </row>
    <row r="91" spans="1:9">
      <c r="A91" s="92" t="s">
        <v>39</v>
      </c>
      <c r="B91" s="66">
        <v>26</v>
      </c>
      <c r="C91" s="66">
        <v>86</v>
      </c>
      <c r="D91" s="91">
        <v>112</v>
      </c>
      <c r="E91" s="202">
        <f t="shared" si="7"/>
        <v>5.564115733607259E-4</v>
      </c>
      <c r="F91" s="202">
        <f t="shared" si="6"/>
        <v>9.4670908510474346E-4</v>
      </c>
      <c r="G91" s="207">
        <v>8.1413690584361304E-4</v>
      </c>
    </row>
    <row r="92" spans="1:9" ht="29.25">
      <c r="A92" s="90" t="s">
        <v>40</v>
      </c>
      <c r="B92" s="66">
        <v>126</v>
      </c>
      <c r="C92" s="66">
        <v>189</v>
      </c>
      <c r="D92" s="91">
        <v>315</v>
      </c>
      <c r="E92" s="202">
        <f t="shared" si="7"/>
        <v>2.6964560862865949E-3</v>
      </c>
      <c r="F92" s="202">
        <f t="shared" si="6"/>
        <v>2.0805583381953083E-3</v>
      </c>
      <c r="G92" s="207">
        <v>2.2897600476851614E-3</v>
      </c>
    </row>
    <row r="93" spans="1:9" ht="29.25">
      <c r="A93" s="90" t="s">
        <v>41</v>
      </c>
      <c r="B93" s="66">
        <v>22</v>
      </c>
      <c r="C93" s="66">
        <v>229</v>
      </c>
      <c r="D93" s="91">
        <v>251</v>
      </c>
      <c r="E93" s="202">
        <f t="shared" si="7"/>
        <v>4.7080979284369113E-4</v>
      </c>
      <c r="F93" s="202">
        <f t="shared" si="6"/>
        <v>2.5208881452207705E-3</v>
      </c>
      <c r="G93" s="207">
        <v>1.8245389586316685E-3</v>
      </c>
    </row>
    <row r="94" spans="1:9" ht="29.25">
      <c r="A94" s="90" t="s">
        <v>42</v>
      </c>
      <c r="B94" s="66">
        <v>103</v>
      </c>
      <c r="C94" s="66">
        <v>174</v>
      </c>
      <c r="D94" s="91">
        <v>277</v>
      </c>
      <c r="E94" s="202">
        <f t="shared" si="7"/>
        <v>2.2042458483136451E-3</v>
      </c>
      <c r="F94" s="202">
        <f t="shared" si="6"/>
        <v>1.9154346605607601E-3</v>
      </c>
      <c r="G94" s="207">
        <v>2.01353502605965E-3</v>
      </c>
    </row>
    <row r="95" spans="1:9">
      <c r="A95" s="166" t="s">
        <v>18</v>
      </c>
      <c r="B95" s="167">
        <v>46728</v>
      </c>
      <c r="C95" s="167">
        <v>90841</v>
      </c>
      <c r="D95" s="167">
        <v>137569</v>
      </c>
      <c r="E95" s="203">
        <v>1</v>
      </c>
      <c r="F95" s="203">
        <v>1</v>
      </c>
      <c r="G95" s="207">
        <v>1</v>
      </c>
    </row>
    <row r="96" spans="1:9" ht="15.75" thickBot="1"/>
    <row r="97" spans="1:15" ht="16.5">
      <c r="A97" s="237" t="s">
        <v>103</v>
      </c>
      <c r="B97" s="238"/>
      <c r="C97" s="238"/>
      <c r="D97" s="238"/>
      <c r="E97" s="238"/>
      <c r="F97" s="238"/>
      <c r="G97" s="239"/>
    </row>
    <row r="98" spans="1:15" ht="63">
      <c r="A98" s="88" t="s">
        <v>95</v>
      </c>
      <c r="B98" s="83" t="s">
        <v>30</v>
      </c>
      <c r="C98" s="83" t="s">
        <v>104</v>
      </c>
      <c r="D98" s="83" t="s">
        <v>84</v>
      </c>
      <c r="E98" s="83" t="s">
        <v>105</v>
      </c>
      <c r="F98" s="83" t="s">
        <v>106</v>
      </c>
      <c r="G98" s="89" t="s">
        <v>107</v>
      </c>
    </row>
    <row r="99" spans="1:15" ht="29.25">
      <c r="A99" s="222" t="s">
        <v>35</v>
      </c>
      <c r="B99" s="66">
        <v>8947</v>
      </c>
      <c r="C99" s="66">
        <v>84642</v>
      </c>
      <c r="D99" s="91">
        <v>93589</v>
      </c>
      <c r="E99" s="202">
        <f>B99/B$107</f>
        <v>0.74583194398132713</v>
      </c>
      <c r="F99" s="202">
        <f>C99/C$107</f>
        <v>0.67404617234596609</v>
      </c>
      <c r="G99" s="208">
        <v>0.68030588286605265</v>
      </c>
    </row>
    <row r="100" spans="1:15" ht="43.5">
      <c r="A100" s="222" t="s">
        <v>36</v>
      </c>
      <c r="B100" s="66">
        <v>1872</v>
      </c>
      <c r="C100" s="66">
        <v>19285</v>
      </c>
      <c r="D100" s="91">
        <v>21157</v>
      </c>
      <c r="E100" s="202">
        <f t="shared" ref="E100:E102" si="8">B100/B$107</f>
        <v>0.15605201733911303</v>
      </c>
      <c r="F100" s="202">
        <f t="shared" ref="F100:F102" si="9">C100/C$107</f>
        <v>0.15357600758124756</v>
      </c>
      <c r="G100" s="208">
        <v>0.1537919153297618</v>
      </c>
    </row>
    <row r="101" spans="1:15" ht="43.5">
      <c r="A101" s="223" t="s">
        <v>37</v>
      </c>
      <c r="B101" s="66">
        <v>1131</v>
      </c>
      <c r="C101" s="66">
        <v>17700</v>
      </c>
      <c r="D101" s="91">
        <v>18831</v>
      </c>
      <c r="E101" s="202">
        <f t="shared" si="8"/>
        <v>9.4281427142380789E-2</v>
      </c>
      <c r="F101" s="202">
        <f t="shared" si="9"/>
        <v>0.14095386747151059</v>
      </c>
      <c r="G101" s="208">
        <v>0.13688403637447391</v>
      </c>
    </row>
    <row r="102" spans="1:15">
      <c r="A102" s="222" t="s">
        <v>38</v>
      </c>
      <c r="B102" s="66">
        <v>32</v>
      </c>
      <c r="C102" s="66">
        <v>3005</v>
      </c>
      <c r="D102" s="91">
        <v>3037</v>
      </c>
      <c r="E102" s="202">
        <f t="shared" si="8"/>
        <v>2.6675558519506501E-3</v>
      </c>
      <c r="F102" s="202">
        <f t="shared" si="9"/>
        <v>2.3930303488807307E-2</v>
      </c>
      <c r="G102" s="208">
        <v>2.2076194491491542E-2</v>
      </c>
    </row>
    <row r="103" spans="1:15">
      <c r="A103" s="223" t="s">
        <v>39</v>
      </c>
      <c r="B103" s="66" t="s">
        <v>70</v>
      </c>
      <c r="C103" s="66" t="s">
        <v>70</v>
      </c>
      <c r="D103" s="91">
        <v>112</v>
      </c>
      <c r="E103" s="202" t="s">
        <v>70</v>
      </c>
      <c r="F103" s="202" t="s">
        <v>70</v>
      </c>
      <c r="G103" s="208">
        <v>8.1413690584361304E-4</v>
      </c>
    </row>
    <row r="104" spans="1:15" ht="29.25">
      <c r="A104" s="222" t="s">
        <v>40</v>
      </c>
      <c r="B104" s="66" t="s">
        <v>70</v>
      </c>
      <c r="C104" s="66" t="s">
        <v>70</v>
      </c>
      <c r="D104" s="91">
        <v>315</v>
      </c>
      <c r="E104" s="202" t="s">
        <v>70</v>
      </c>
      <c r="F104" s="202" t="s">
        <v>70</v>
      </c>
      <c r="G104" s="208">
        <v>2.2897600476851614E-3</v>
      </c>
    </row>
    <row r="105" spans="1:15" ht="29.25">
      <c r="A105" s="222" t="s">
        <v>41</v>
      </c>
      <c r="B105" s="66" t="s">
        <v>70</v>
      </c>
      <c r="C105" s="66" t="s">
        <v>70</v>
      </c>
      <c r="D105" s="91">
        <v>251</v>
      </c>
      <c r="E105" s="202" t="s">
        <v>70</v>
      </c>
      <c r="F105" s="202" t="s">
        <v>70</v>
      </c>
      <c r="G105" s="208">
        <v>1.8245389586316685E-3</v>
      </c>
    </row>
    <row r="106" spans="1:15" ht="29.25">
      <c r="A106" s="222" t="s">
        <v>42</v>
      </c>
      <c r="B106" s="66" t="s">
        <v>70</v>
      </c>
      <c r="C106" s="66" t="s">
        <v>70</v>
      </c>
      <c r="D106" s="91">
        <v>277</v>
      </c>
      <c r="E106" s="202" t="s">
        <v>70</v>
      </c>
      <c r="F106" s="202" t="s">
        <v>70</v>
      </c>
      <c r="G106" s="208">
        <v>2.01353502605965E-3</v>
      </c>
    </row>
    <row r="107" spans="1:15" ht="15.75" thickBot="1">
      <c r="A107" s="113" t="s">
        <v>18</v>
      </c>
      <c r="B107" s="165">
        <v>11996</v>
      </c>
      <c r="C107" s="165">
        <v>125573</v>
      </c>
      <c r="D107" s="91">
        <v>137569</v>
      </c>
      <c r="E107" s="202">
        <v>1</v>
      </c>
      <c r="F107" s="202">
        <v>1</v>
      </c>
      <c r="G107" s="208">
        <v>1</v>
      </c>
    </row>
    <row r="109" spans="1:15" ht="16.5">
      <c r="A109" s="259" t="s">
        <v>108</v>
      </c>
      <c r="B109" s="259"/>
      <c r="C109" s="259"/>
      <c r="D109" s="259"/>
      <c r="E109" s="259"/>
      <c r="F109" s="259"/>
      <c r="G109" s="259"/>
      <c r="H109" s="259"/>
      <c r="I109" s="259"/>
      <c r="J109" s="259"/>
      <c r="K109" s="259"/>
      <c r="L109" s="259"/>
      <c r="M109" s="259"/>
      <c r="N109" s="259"/>
      <c r="O109" s="259"/>
    </row>
    <row r="110" spans="1:15" ht="63">
      <c r="A110" s="82" t="s">
        <v>95</v>
      </c>
      <c r="B110" s="93" t="s">
        <v>5</v>
      </c>
      <c r="C110" s="93" t="s">
        <v>6</v>
      </c>
      <c r="D110" s="93" t="s">
        <v>7</v>
      </c>
      <c r="E110" s="93" t="s">
        <v>8</v>
      </c>
      <c r="F110" s="93" t="s">
        <v>9</v>
      </c>
      <c r="G110" s="93" t="s">
        <v>10</v>
      </c>
      <c r="H110" s="93" t="s">
        <v>11</v>
      </c>
      <c r="I110" s="93" t="s">
        <v>12</v>
      </c>
      <c r="J110" s="93" t="s">
        <v>71</v>
      </c>
      <c r="K110" s="93" t="s">
        <v>14</v>
      </c>
      <c r="L110" s="93" t="s">
        <v>15</v>
      </c>
      <c r="M110" s="93" t="s">
        <v>16</v>
      </c>
      <c r="N110" s="93" t="s">
        <v>17</v>
      </c>
      <c r="O110" s="93" t="s">
        <v>84</v>
      </c>
    </row>
    <row r="111" spans="1:15" ht="28.5">
      <c r="A111" s="84" t="s">
        <v>35</v>
      </c>
      <c r="B111" s="190">
        <v>5998</v>
      </c>
      <c r="C111" s="190">
        <v>37</v>
      </c>
      <c r="D111" s="190">
        <v>6878</v>
      </c>
      <c r="E111" s="190">
        <v>3463</v>
      </c>
      <c r="F111" s="190">
        <v>1119</v>
      </c>
      <c r="G111" s="190">
        <v>741</v>
      </c>
      <c r="H111" s="190">
        <v>346</v>
      </c>
      <c r="I111" s="190">
        <v>304</v>
      </c>
      <c r="J111" s="190">
        <v>10287</v>
      </c>
      <c r="K111" s="190">
        <v>43467</v>
      </c>
      <c r="L111" s="190">
        <v>20399</v>
      </c>
      <c r="M111" s="190">
        <v>158</v>
      </c>
      <c r="N111" s="190">
        <v>392</v>
      </c>
      <c r="O111" s="164">
        <v>93589</v>
      </c>
    </row>
    <row r="112" spans="1:15" ht="42.75">
      <c r="A112" s="84" t="s">
        <v>36</v>
      </c>
      <c r="B112" s="190">
        <v>2398</v>
      </c>
      <c r="C112" s="190" t="s">
        <v>70</v>
      </c>
      <c r="D112" s="190">
        <v>1400</v>
      </c>
      <c r="E112" s="190">
        <v>1144</v>
      </c>
      <c r="F112" s="190">
        <v>96</v>
      </c>
      <c r="G112" s="190">
        <v>1312</v>
      </c>
      <c r="H112" s="190">
        <v>244</v>
      </c>
      <c r="I112" s="190">
        <v>104</v>
      </c>
      <c r="J112" s="190">
        <v>2741</v>
      </c>
      <c r="K112" s="190">
        <v>11333</v>
      </c>
      <c r="L112" s="190">
        <v>274</v>
      </c>
      <c r="M112" s="190" t="s">
        <v>70</v>
      </c>
      <c r="N112" s="190" t="s">
        <v>70</v>
      </c>
      <c r="O112" s="164">
        <v>21157</v>
      </c>
    </row>
    <row r="113" spans="1:15" ht="42.75">
      <c r="A113" s="87" t="s">
        <v>37</v>
      </c>
      <c r="B113" s="190">
        <v>5781</v>
      </c>
      <c r="C113" s="190">
        <v>78</v>
      </c>
      <c r="D113" s="190">
        <v>1641</v>
      </c>
      <c r="E113" s="190">
        <v>1508</v>
      </c>
      <c r="F113" s="190" t="s">
        <v>70</v>
      </c>
      <c r="G113" s="190">
        <v>5336</v>
      </c>
      <c r="H113" s="190">
        <v>1341</v>
      </c>
      <c r="I113" s="190">
        <v>118</v>
      </c>
      <c r="J113" s="190">
        <v>1044</v>
      </c>
      <c r="K113" s="190">
        <v>1684</v>
      </c>
      <c r="L113" s="190" t="s">
        <v>70</v>
      </c>
      <c r="M113" s="190">
        <v>71</v>
      </c>
      <c r="N113" s="190" t="s">
        <v>70</v>
      </c>
      <c r="O113" s="164">
        <v>18831</v>
      </c>
    </row>
    <row r="114" spans="1:15">
      <c r="A114" s="84" t="s">
        <v>38</v>
      </c>
      <c r="B114" s="190">
        <v>843</v>
      </c>
      <c r="C114" s="190">
        <v>13</v>
      </c>
      <c r="D114" s="190">
        <v>80</v>
      </c>
      <c r="E114" s="190">
        <v>1463</v>
      </c>
      <c r="F114" s="190" t="s">
        <v>70</v>
      </c>
      <c r="G114" s="190">
        <v>226</v>
      </c>
      <c r="H114" s="190">
        <v>124</v>
      </c>
      <c r="I114" s="190" t="s">
        <v>70</v>
      </c>
      <c r="J114" s="190">
        <v>182</v>
      </c>
      <c r="K114" s="190">
        <v>76</v>
      </c>
      <c r="L114" s="190" t="s">
        <v>70</v>
      </c>
      <c r="M114" s="190" t="s">
        <v>70</v>
      </c>
      <c r="N114" s="190" t="s">
        <v>70</v>
      </c>
      <c r="O114" s="164">
        <v>3037</v>
      </c>
    </row>
    <row r="115" spans="1:15">
      <c r="A115" s="87" t="s">
        <v>39</v>
      </c>
      <c r="B115" s="190" t="s">
        <v>70</v>
      </c>
      <c r="C115" s="190" t="s">
        <v>70</v>
      </c>
      <c r="D115" s="190" t="s">
        <v>70</v>
      </c>
      <c r="E115" s="190">
        <v>63</v>
      </c>
      <c r="F115" s="190" t="s">
        <v>70</v>
      </c>
      <c r="G115" s="190" t="s">
        <v>70</v>
      </c>
      <c r="H115" s="190" t="s">
        <v>70</v>
      </c>
      <c r="I115" s="190" t="s">
        <v>70</v>
      </c>
      <c r="J115" s="190">
        <v>19</v>
      </c>
      <c r="K115" s="190">
        <v>24</v>
      </c>
      <c r="L115" s="190" t="s">
        <v>70</v>
      </c>
      <c r="M115" s="190" t="s">
        <v>70</v>
      </c>
      <c r="N115" s="190" t="s">
        <v>70</v>
      </c>
      <c r="O115" s="164">
        <v>112</v>
      </c>
    </row>
    <row r="116" spans="1:15" ht="28.5">
      <c r="A116" s="84" t="s">
        <v>40</v>
      </c>
      <c r="B116" s="190">
        <v>23</v>
      </c>
      <c r="C116" s="190" t="s">
        <v>70</v>
      </c>
      <c r="D116" s="190" t="s">
        <v>70</v>
      </c>
      <c r="E116" s="190" t="s">
        <v>70</v>
      </c>
      <c r="F116" s="190" t="s">
        <v>70</v>
      </c>
      <c r="G116" s="190">
        <v>38</v>
      </c>
      <c r="H116" s="190" t="s">
        <v>70</v>
      </c>
      <c r="I116" s="190" t="s">
        <v>70</v>
      </c>
      <c r="J116" s="190">
        <v>55</v>
      </c>
      <c r="K116" s="190">
        <v>49</v>
      </c>
      <c r="L116" s="190" t="s">
        <v>70</v>
      </c>
      <c r="M116" s="190" t="s">
        <v>70</v>
      </c>
      <c r="N116" s="190" t="s">
        <v>70</v>
      </c>
      <c r="O116" s="164">
        <v>315</v>
      </c>
    </row>
    <row r="117" spans="1:15" ht="28.5">
      <c r="A117" s="84" t="s">
        <v>41</v>
      </c>
      <c r="B117" s="190" t="s">
        <v>70</v>
      </c>
      <c r="C117" s="190" t="s">
        <v>70</v>
      </c>
      <c r="D117" s="190" t="s">
        <v>70</v>
      </c>
      <c r="E117" s="190">
        <v>105</v>
      </c>
      <c r="F117" s="190" t="s">
        <v>70</v>
      </c>
      <c r="G117" s="190" t="s">
        <v>70</v>
      </c>
      <c r="H117" s="190" t="s">
        <v>70</v>
      </c>
      <c r="I117" s="190" t="s">
        <v>70</v>
      </c>
      <c r="J117" s="190">
        <v>27</v>
      </c>
      <c r="K117" s="190">
        <v>103</v>
      </c>
      <c r="L117" s="190" t="s">
        <v>70</v>
      </c>
      <c r="M117" s="190" t="s">
        <v>70</v>
      </c>
      <c r="N117" s="190" t="s">
        <v>70</v>
      </c>
      <c r="O117" s="164">
        <v>251</v>
      </c>
    </row>
    <row r="118" spans="1:15" ht="28.5">
      <c r="A118" s="84" t="s">
        <v>42</v>
      </c>
      <c r="B118" s="190" t="s">
        <v>70</v>
      </c>
      <c r="C118" s="190" t="s">
        <v>70</v>
      </c>
      <c r="D118" s="190" t="s">
        <v>70</v>
      </c>
      <c r="E118" s="190" t="s">
        <v>70</v>
      </c>
      <c r="F118" s="191" t="s">
        <v>70</v>
      </c>
      <c r="G118" s="190" t="s">
        <v>70</v>
      </c>
      <c r="H118" s="190" t="s">
        <v>70</v>
      </c>
      <c r="I118" s="190" t="s">
        <v>70</v>
      </c>
      <c r="J118" s="190">
        <v>30</v>
      </c>
      <c r="K118" s="190">
        <v>91</v>
      </c>
      <c r="L118" s="190">
        <v>117</v>
      </c>
      <c r="M118" s="190" t="s">
        <v>70</v>
      </c>
      <c r="N118" s="190" t="s">
        <v>70</v>
      </c>
      <c r="O118" s="164">
        <v>277</v>
      </c>
    </row>
    <row r="119" spans="1:15">
      <c r="A119" s="94" t="s">
        <v>18</v>
      </c>
      <c r="B119" s="164">
        <v>15058</v>
      </c>
      <c r="C119" s="164">
        <v>139</v>
      </c>
      <c r="D119" s="164">
        <v>10024</v>
      </c>
      <c r="E119" s="164">
        <v>7794</v>
      </c>
      <c r="F119" s="164">
        <v>1290</v>
      </c>
      <c r="G119" s="164">
        <v>7669</v>
      </c>
      <c r="H119" s="164">
        <v>2133</v>
      </c>
      <c r="I119" s="164">
        <v>542</v>
      </c>
      <c r="J119" s="164">
        <v>14385</v>
      </c>
      <c r="K119" s="164">
        <v>56827</v>
      </c>
      <c r="L119" s="164">
        <v>20937</v>
      </c>
      <c r="M119" s="164">
        <v>290</v>
      </c>
      <c r="N119" s="164">
        <v>481</v>
      </c>
      <c r="O119" s="164">
        <v>137569</v>
      </c>
    </row>
    <row r="121" spans="1:15" ht="16.5">
      <c r="A121" s="259" t="s">
        <v>109</v>
      </c>
      <c r="B121" s="259"/>
      <c r="C121" s="259"/>
      <c r="D121" s="259"/>
      <c r="E121" s="259"/>
      <c r="F121" s="259"/>
      <c r="G121" s="259"/>
      <c r="H121" s="259"/>
      <c r="I121" s="259"/>
      <c r="J121" s="259"/>
      <c r="K121" s="259"/>
      <c r="L121" s="259"/>
      <c r="M121" s="259"/>
      <c r="N121" s="259"/>
      <c r="O121" s="259"/>
    </row>
    <row r="122" spans="1:15" ht="63">
      <c r="A122" s="82" t="s">
        <v>95</v>
      </c>
      <c r="B122" s="93" t="s">
        <v>5</v>
      </c>
      <c r="C122" s="93" t="s">
        <v>6</v>
      </c>
      <c r="D122" s="93" t="s">
        <v>7</v>
      </c>
      <c r="E122" s="93" t="s">
        <v>8</v>
      </c>
      <c r="F122" s="93" t="s">
        <v>9</v>
      </c>
      <c r="G122" s="93" t="s">
        <v>10</v>
      </c>
      <c r="H122" s="93" t="s">
        <v>11</v>
      </c>
      <c r="I122" s="93" t="s">
        <v>12</v>
      </c>
      <c r="J122" s="93" t="s">
        <v>71</v>
      </c>
      <c r="K122" s="93" t="s">
        <v>14</v>
      </c>
      <c r="L122" s="93" t="s">
        <v>15</v>
      </c>
      <c r="M122" s="93" t="s">
        <v>16</v>
      </c>
      <c r="N122" s="93" t="s">
        <v>17</v>
      </c>
      <c r="O122" s="95" t="s">
        <v>84</v>
      </c>
    </row>
    <row r="123" spans="1:15" ht="29.25">
      <c r="A123" s="220" t="s">
        <v>35</v>
      </c>
      <c r="B123" s="199">
        <f>B111/B$119</f>
        <v>0.39832647097888163</v>
      </c>
      <c r="C123" s="199">
        <f t="shared" ref="C123:N123" si="10">C111/C$119</f>
        <v>0.26618705035971224</v>
      </c>
      <c r="D123" s="199">
        <f t="shared" si="10"/>
        <v>0.68615323224261771</v>
      </c>
      <c r="E123" s="199">
        <f t="shared" si="10"/>
        <v>0.44431614062099051</v>
      </c>
      <c r="F123" s="199">
        <f t="shared" si="10"/>
        <v>0.86744186046511629</v>
      </c>
      <c r="G123" s="199">
        <f t="shared" si="10"/>
        <v>9.6622766983961397E-2</v>
      </c>
      <c r="H123" s="199">
        <f t="shared" si="10"/>
        <v>0.16221284575714956</v>
      </c>
      <c r="I123" s="199">
        <f t="shared" si="10"/>
        <v>0.56088560885608851</v>
      </c>
      <c r="J123" s="199">
        <f t="shared" si="10"/>
        <v>0.71511991657977059</v>
      </c>
      <c r="K123" s="199">
        <f t="shared" si="10"/>
        <v>0.76490048744434869</v>
      </c>
      <c r="L123" s="199">
        <f t="shared" si="10"/>
        <v>0.97430386397287094</v>
      </c>
      <c r="M123" s="199">
        <f t="shared" si="10"/>
        <v>0.54482758620689653</v>
      </c>
      <c r="N123" s="199">
        <f t="shared" si="10"/>
        <v>0.81496881496881501</v>
      </c>
      <c r="O123" s="200">
        <f t="shared" ref="O123:O130" si="11">O111/O$119</f>
        <v>0.68030588286605265</v>
      </c>
    </row>
    <row r="124" spans="1:15" ht="43.5">
      <c r="A124" s="220" t="s">
        <v>36</v>
      </c>
      <c r="B124" s="199">
        <f t="shared" ref="B124:M130" si="12">B112/B$119</f>
        <v>0.15925089653340416</v>
      </c>
      <c r="C124" s="199" t="s">
        <v>70</v>
      </c>
      <c r="D124" s="199">
        <f t="shared" si="12"/>
        <v>0.13966480446927373</v>
      </c>
      <c r="E124" s="199">
        <f t="shared" si="12"/>
        <v>0.14677957403130612</v>
      </c>
      <c r="F124" s="199">
        <f t="shared" si="12"/>
        <v>7.441860465116279E-2</v>
      </c>
      <c r="G124" s="199">
        <f t="shared" si="12"/>
        <v>0.17107836745338376</v>
      </c>
      <c r="H124" s="199">
        <f t="shared" si="12"/>
        <v>0.11439287388654477</v>
      </c>
      <c r="I124" s="199">
        <f t="shared" si="12"/>
        <v>0.1918819188191882</v>
      </c>
      <c r="J124" s="199">
        <f t="shared" si="12"/>
        <v>0.19054570733402851</v>
      </c>
      <c r="K124" s="199">
        <f t="shared" si="12"/>
        <v>0.19942984848751474</v>
      </c>
      <c r="L124" s="199">
        <f t="shared" si="12"/>
        <v>1.3086879686679084E-2</v>
      </c>
      <c r="M124" s="199" t="s">
        <v>70</v>
      </c>
      <c r="N124" s="199" t="s">
        <v>70</v>
      </c>
      <c r="O124" s="200">
        <f t="shared" si="11"/>
        <v>0.1537919153297618</v>
      </c>
    </row>
    <row r="125" spans="1:15" ht="43.5">
      <c r="A125" s="221" t="s">
        <v>37</v>
      </c>
      <c r="B125" s="199">
        <f t="shared" si="12"/>
        <v>0.3839155266303626</v>
      </c>
      <c r="C125" s="199">
        <f t="shared" si="12"/>
        <v>0.5611510791366906</v>
      </c>
      <c r="D125" s="199">
        <f t="shared" si="12"/>
        <v>0.16370710295291302</v>
      </c>
      <c r="E125" s="199">
        <f t="shared" si="12"/>
        <v>0.19348216576853991</v>
      </c>
      <c r="F125" s="199" t="s">
        <v>70</v>
      </c>
      <c r="G125" s="199">
        <f t="shared" si="12"/>
        <v>0.69578823836223758</v>
      </c>
      <c r="H125" s="199">
        <f t="shared" si="12"/>
        <v>0.62869198312236285</v>
      </c>
      <c r="I125" s="199">
        <f t="shared" si="12"/>
        <v>0.21771217712177121</v>
      </c>
      <c r="J125" s="199">
        <f t="shared" si="12"/>
        <v>7.2575599582898859E-2</v>
      </c>
      <c r="K125" s="199">
        <f t="shared" si="12"/>
        <v>2.9633800834110546E-2</v>
      </c>
      <c r="L125" s="199" t="s">
        <v>70</v>
      </c>
      <c r="M125" s="199">
        <f t="shared" si="12"/>
        <v>0.24482758620689654</v>
      </c>
      <c r="N125" s="199" t="s">
        <v>70</v>
      </c>
      <c r="O125" s="200">
        <f t="shared" si="11"/>
        <v>0.13688403637447391</v>
      </c>
    </row>
    <row r="126" spans="1:15">
      <c r="A126" s="220" t="s">
        <v>38</v>
      </c>
      <c r="B126" s="199">
        <f t="shared" si="12"/>
        <v>5.5983530349315976E-2</v>
      </c>
      <c r="C126" s="199">
        <f t="shared" si="12"/>
        <v>9.3525179856115109E-2</v>
      </c>
      <c r="D126" s="199">
        <f t="shared" si="12"/>
        <v>7.9808459696727851E-3</v>
      </c>
      <c r="E126" s="199">
        <f t="shared" si="12"/>
        <v>0.18770849371311266</v>
      </c>
      <c r="F126" s="199" t="s">
        <v>70</v>
      </c>
      <c r="G126" s="199">
        <f t="shared" si="12"/>
        <v>2.9469291954622508E-2</v>
      </c>
      <c r="H126" s="199">
        <f t="shared" si="12"/>
        <v>5.8134083450539144E-2</v>
      </c>
      <c r="I126" s="199" t="s">
        <v>70</v>
      </c>
      <c r="J126" s="199">
        <f t="shared" si="12"/>
        <v>1.2652068126520682E-2</v>
      </c>
      <c r="K126" s="199">
        <f t="shared" si="12"/>
        <v>1.3373924366938252E-3</v>
      </c>
      <c r="L126" s="199" t="s">
        <v>70</v>
      </c>
      <c r="M126" s="199" t="s">
        <v>70</v>
      </c>
      <c r="N126" s="199" t="s">
        <v>70</v>
      </c>
      <c r="O126" s="200">
        <f t="shared" si="11"/>
        <v>2.2076194491491542E-2</v>
      </c>
    </row>
    <row r="127" spans="1:15">
      <c r="A127" s="221" t="s">
        <v>39</v>
      </c>
      <c r="B127" s="199" t="s">
        <v>70</v>
      </c>
      <c r="C127" s="199" t="s">
        <v>70</v>
      </c>
      <c r="D127" s="199" t="s">
        <v>70</v>
      </c>
      <c r="E127" s="199">
        <f t="shared" si="12"/>
        <v>8.0831408775981529E-3</v>
      </c>
      <c r="F127" s="199" t="s">
        <v>70</v>
      </c>
      <c r="G127" s="199" t="s">
        <v>70</v>
      </c>
      <c r="H127" s="199" t="s">
        <v>70</v>
      </c>
      <c r="I127" s="199" t="s">
        <v>70</v>
      </c>
      <c r="J127" s="199">
        <f t="shared" si="12"/>
        <v>1.3208202989224887E-3</v>
      </c>
      <c r="K127" s="199">
        <f t="shared" si="12"/>
        <v>4.2233445369278686E-4</v>
      </c>
      <c r="L127" s="199" t="s">
        <v>70</v>
      </c>
      <c r="M127" s="199" t="s">
        <v>70</v>
      </c>
      <c r="N127" s="199" t="s">
        <v>70</v>
      </c>
      <c r="O127" s="200">
        <f t="shared" si="11"/>
        <v>8.1413690584361304E-4</v>
      </c>
    </row>
    <row r="128" spans="1:15" ht="29.25">
      <c r="A128" s="220" t="s">
        <v>40</v>
      </c>
      <c r="B128" s="199">
        <f t="shared" si="12"/>
        <v>1.5274272811794396E-3</v>
      </c>
      <c r="C128" s="199" t="s">
        <v>70</v>
      </c>
      <c r="D128" s="199" t="s">
        <v>70</v>
      </c>
      <c r="E128" s="199" t="s">
        <v>70</v>
      </c>
      <c r="F128" s="199" t="s">
        <v>70</v>
      </c>
      <c r="G128" s="199">
        <f t="shared" si="12"/>
        <v>4.9550136914852001E-3</v>
      </c>
      <c r="H128" s="199" t="s">
        <v>70</v>
      </c>
      <c r="I128" s="199" t="s">
        <v>70</v>
      </c>
      <c r="J128" s="199">
        <f t="shared" si="12"/>
        <v>3.8234271810914148E-3</v>
      </c>
      <c r="K128" s="199">
        <f t="shared" si="12"/>
        <v>8.6226617628943985E-4</v>
      </c>
      <c r="L128" s="199" t="s">
        <v>70</v>
      </c>
      <c r="M128" s="199" t="s">
        <v>70</v>
      </c>
      <c r="N128" s="199" t="s">
        <v>70</v>
      </c>
      <c r="O128" s="200">
        <f t="shared" si="11"/>
        <v>2.2897600476851614E-3</v>
      </c>
    </row>
    <row r="129" spans="1:15" ht="29.25">
      <c r="A129" s="220" t="s">
        <v>41</v>
      </c>
      <c r="B129" s="199" t="s">
        <v>70</v>
      </c>
      <c r="C129" s="199" t="s">
        <v>70</v>
      </c>
      <c r="D129" s="199" t="s">
        <v>70</v>
      </c>
      <c r="E129" s="199">
        <f t="shared" si="12"/>
        <v>1.3471901462663588E-2</v>
      </c>
      <c r="F129" s="199" t="s">
        <v>70</v>
      </c>
      <c r="G129" s="199" t="s">
        <v>70</v>
      </c>
      <c r="H129" s="199" t="s">
        <v>70</v>
      </c>
      <c r="I129" s="199" t="s">
        <v>70</v>
      </c>
      <c r="J129" s="199">
        <f t="shared" si="12"/>
        <v>1.8769551616266945E-3</v>
      </c>
      <c r="K129" s="199">
        <f t="shared" si="12"/>
        <v>1.8125186970982103E-3</v>
      </c>
      <c r="L129" s="199" t="s">
        <v>70</v>
      </c>
      <c r="M129" s="199" t="s">
        <v>70</v>
      </c>
      <c r="N129" s="199" t="s">
        <v>70</v>
      </c>
      <c r="O129" s="200">
        <f t="shared" si="11"/>
        <v>1.8245389586316685E-3</v>
      </c>
    </row>
    <row r="130" spans="1:15" ht="29.25">
      <c r="A130" s="220" t="s">
        <v>42</v>
      </c>
      <c r="B130" s="199" t="s">
        <v>70</v>
      </c>
      <c r="C130" s="199" t="s">
        <v>70</v>
      </c>
      <c r="D130" s="199" t="s">
        <v>70</v>
      </c>
      <c r="E130" s="199" t="s">
        <v>70</v>
      </c>
      <c r="F130" s="199" t="s">
        <v>70</v>
      </c>
      <c r="G130" s="199" t="s">
        <v>70</v>
      </c>
      <c r="H130" s="199" t="s">
        <v>70</v>
      </c>
      <c r="I130" s="199" t="s">
        <v>70</v>
      </c>
      <c r="J130" s="199">
        <f t="shared" si="12"/>
        <v>2.0855057351407717E-3</v>
      </c>
      <c r="K130" s="199">
        <f t="shared" si="12"/>
        <v>1.6013514702518169E-3</v>
      </c>
      <c r="L130" s="199">
        <f t="shared" si="12"/>
        <v>5.5881931508812155E-3</v>
      </c>
      <c r="M130" s="199" t="s">
        <v>70</v>
      </c>
      <c r="N130" s="199" t="s">
        <v>70</v>
      </c>
      <c r="O130" s="200">
        <f t="shared" si="11"/>
        <v>2.01353502605965E-3</v>
      </c>
    </row>
    <row r="131" spans="1:15">
      <c r="A131" s="184" t="s">
        <v>18</v>
      </c>
      <c r="B131" s="200">
        <v>1</v>
      </c>
      <c r="C131" s="200">
        <v>1</v>
      </c>
      <c r="D131" s="200">
        <v>1</v>
      </c>
      <c r="E131" s="200">
        <v>1</v>
      </c>
      <c r="F131" s="200">
        <v>1</v>
      </c>
      <c r="G131" s="200">
        <v>1</v>
      </c>
      <c r="H131" s="200">
        <v>1</v>
      </c>
      <c r="I131" s="200">
        <v>1</v>
      </c>
      <c r="J131" s="200">
        <v>1</v>
      </c>
      <c r="K131" s="200">
        <v>1</v>
      </c>
      <c r="L131" s="200">
        <v>1</v>
      </c>
      <c r="M131" s="200">
        <v>1</v>
      </c>
      <c r="N131" s="200">
        <v>1</v>
      </c>
      <c r="O131" s="200">
        <v>1</v>
      </c>
    </row>
    <row r="132" spans="1:15">
      <c r="D132" s="96"/>
    </row>
  </sheetData>
  <mergeCells count="10">
    <mergeCell ref="A1:E6"/>
    <mergeCell ref="F1:N6"/>
    <mergeCell ref="A121:O121"/>
    <mergeCell ref="A8:S8"/>
    <mergeCell ref="A20:S20"/>
    <mergeCell ref="A61:I61"/>
    <mergeCell ref="A73:I73"/>
    <mergeCell ref="A85:G85"/>
    <mergeCell ref="A97:G97"/>
    <mergeCell ref="A109:O109"/>
  </mergeCells>
  <pageMargins left="0.7" right="0.7" top="0.75" bottom="0.75" header="0.3" footer="0.3"/>
  <pageSetup orientation="portrait" horizontalDpi="300" verticalDpi="300" r:id="rId1"/>
  <drawing r:id="rId2"/>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32FF-1B25-49F6-BD2D-2E842F8D5B64}">
  <dimension ref="A1:L60"/>
  <sheetViews>
    <sheetView showGridLines="0" workbookViewId="0">
      <selection activeCell="N5" sqref="N5"/>
    </sheetView>
  </sheetViews>
  <sheetFormatPr defaultRowHeight="15"/>
  <cols>
    <col min="1" max="1" width="49.28515625" style="15" customWidth="1"/>
    <col min="2" max="2" width="26.5703125" customWidth="1"/>
    <col min="3" max="3" width="13.85546875" customWidth="1"/>
    <col min="4" max="4" width="11.5703125" customWidth="1"/>
  </cols>
  <sheetData>
    <row r="1" spans="1:12">
      <c r="A1" s="229"/>
      <c r="B1" s="229"/>
      <c r="C1" s="243" t="s">
        <v>141</v>
      </c>
      <c r="D1" s="228"/>
      <c r="E1" s="228"/>
      <c r="F1" s="228"/>
      <c r="G1" s="228"/>
      <c r="H1" s="228"/>
      <c r="I1" s="228"/>
      <c r="J1" s="228"/>
      <c r="K1" s="228"/>
      <c r="L1" s="228"/>
    </row>
    <row r="2" spans="1:12">
      <c r="A2" s="229"/>
      <c r="B2" s="229"/>
      <c r="C2" s="228"/>
      <c r="D2" s="228"/>
      <c r="E2" s="228"/>
      <c r="F2" s="228"/>
      <c r="G2" s="228"/>
      <c r="H2" s="228"/>
      <c r="I2" s="228"/>
      <c r="J2" s="228"/>
      <c r="K2" s="228"/>
      <c r="L2" s="228"/>
    </row>
    <row r="3" spans="1:12">
      <c r="A3" s="229"/>
      <c r="B3" s="229"/>
      <c r="C3" s="228"/>
      <c r="D3" s="228"/>
      <c r="E3" s="228"/>
      <c r="F3" s="228"/>
      <c r="G3" s="228"/>
      <c r="H3" s="228"/>
      <c r="I3" s="228"/>
      <c r="J3" s="228"/>
      <c r="K3" s="228"/>
      <c r="L3" s="228"/>
    </row>
    <row r="4" spans="1:12">
      <c r="A4" s="229"/>
      <c r="B4" s="229"/>
      <c r="C4" s="228"/>
      <c r="D4" s="228"/>
      <c r="E4" s="228"/>
      <c r="F4" s="228"/>
      <c r="G4" s="228"/>
      <c r="H4" s="228"/>
      <c r="I4" s="228"/>
      <c r="J4" s="228"/>
      <c r="K4" s="228"/>
      <c r="L4" s="228"/>
    </row>
    <row r="5" spans="1:12">
      <c r="A5" s="229"/>
      <c r="B5" s="229"/>
      <c r="C5" s="228"/>
      <c r="D5" s="228"/>
      <c r="E5" s="228"/>
      <c r="F5" s="228"/>
      <c r="G5" s="228"/>
      <c r="H5" s="228"/>
      <c r="I5" s="228"/>
      <c r="J5" s="228"/>
      <c r="K5" s="228"/>
      <c r="L5" s="228"/>
    </row>
    <row r="6" spans="1:12">
      <c r="A6" s="229"/>
      <c r="B6" s="229"/>
      <c r="C6" s="228"/>
      <c r="D6" s="228"/>
      <c r="E6" s="228"/>
      <c r="F6" s="228"/>
      <c r="G6" s="228"/>
      <c r="H6" s="228"/>
      <c r="I6" s="228"/>
      <c r="J6" s="228"/>
      <c r="K6" s="228"/>
      <c r="L6" s="228"/>
    </row>
    <row r="7" spans="1:12" ht="24" thickBot="1">
      <c r="A7" s="226"/>
      <c r="B7" s="226"/>
      <c r="C7" s="225"/>
      <c r="D7" s="225"/>
      <c r="E7" s="225"/>
      <c r="F7" s="225"/>
      <c r="G7" s="225"/>
      <c r="H7" s="225"/>
      <c r="I7" s="225"/>
      <c r="J7" s="225"/>
      <c r="K7" s="225"/>
      <c r="L7" s="225"/>
    </row>
    <row r="8" spans="1:12" ht="36" customHeight="1">
      <c r="A8" s="240" t="s">
        <v>110</v>
      </c>
      <c r="B8" s="241"/>
      <c r="C8" s="242"/>
    </row>
    <row r="9" spans="1:12" ht="31.5">
      <c r="A9" s="88" t="s">
        <v>2</v>
      </c>
      <c r="B9" s="83" t="s">
        <v>3</v>
      </c>
      <c r="C9" s="97" t="s">
        <v>4</v>
      </c>
    </row>
    <row r="10" spans="1:12">
      <c r="A10" s="98" t="s">
        <v>5</v>
      </c>
      <c r="B10" s="99" t="s">
        <v>70</v>
      </c>
      <c r="C10" s="100" t="s">
        <v>70</v>
      </c>
    </row>
    <row r="11" spans="1:12">
      <c r="A11" s="98" t="s">
        <v>6</v>
      </c>
      <c r="B11" s="99" t="s">
        <v>70</v>
      </c>
      <c r="C11" s="100" t="s">
        <v>70</v>
      </c>
    </row>
    <row r="12" spans="1:12">
      <c r="A12" s="98" t="s">
        <v>7</v>
      </c>
      <c r="B12" s="99">
        <v>6674</v>
      </c>
      <c r="C12" s="100">
        <v>0.6324867323730099</v>
      </c>
    </row>
    <row r="13" spans="1:12">
      <c r="A13" s="98" t="s">
        <v>8</v>
      </c>
      <c r="B13" s="99" t="s">
        <v>70</v>
      </c>
      <c r="C13" s="100" t="s">
        <v>70</v>
      </c>
    </row>
    <row r="14" spans="1:12">
      <c r="A14" s="98" t="s">
        <v>9</v>
      </c>
      <c r="B14" s="99">
        <v>187</v>
      </c>
      <c r="C14" s="100">
        <v>1.7721758908263836E-2</v>
      </c>
    </row>
    <row r="15" spans="1:12">
      <c r="A15" s="98" t="s">
        <v>10</v>
      </c>
      <c r="B15" s="99" t="s">
        <v>70</v>
      </c>
      <c r="C15" s="100" t="s">
        <v>70</v>
      </c>
    </row>
    <row r="16" spans="1:12">
      <c r="A16" s="98" t="s">
        <v>11</v>
      </c>
      <c r="B16" s="99" t="s">
        <v>70</v>
      </c>
      <c r="C16" s="100" t="s">
        <v>70</v>
      </c>
    </row>
    <row r="17" spans="1:3">
      <c r="A17" s="98" t="s">
        <v>12</v>
      </c>
      <c r="B17" s="99" t="s">
        <v>70</v>
      </c>
      <c r="C17" s="100" t="s">
        <v>70</v>
      </c>
    </row>
    <row r="18" spans="1:3">
      <c r="A18" s="98" t="s">
        <v>13</v>
      </c>
      <c r="B18" s="99" t="s">
        <v>70</v>
      </c>
      <c r="C18" s="100" t="s">
        <v>70</v>
      </c>
    </row>
    <row r="19" spans="1:3">
      <c r="A19" s="98" t="s">
        <v>14</v>
      </c>
      <c r="B19" s="99" t="s">
        <v>70</v>
      </c>
      <c r="C19" s="100" t="s">
        <v>70</v>
      </c>
    </row>
    <row r="20" spans="1:3">
      <c r="A20" s="98" t="s">
        <v>15</v>
      </c>
      <c r="B20" s="99">
        <v>3593</v>
      </c>
      <c r="C20" s="100">
        <v>0.34050416982562548</v>
      </c>
    </row>
    <row r="21" spans="1:3">
      <c r="A21" s="98" t="s">
        <v>16</v>
      </c>
      <c r="B21" s="99" t="s">
        <v>70</v>
      </c>
      <c r="C21" s="100" t="s">
        <v>70</v>
      </c>
    </row>
    <row r="22" spans="1:3">
      <c r="A22" s="98" t="s">
        <v>17</v>
      </c>
      <c r="B22" s="99" t="s">
        <v>70</v>
      </c>
      <c r="C22" s="100" t="s">
        <v>70</v>
      </c>
    </row>
    <row r="23" spans="1:3" ht="15.75" thickBot="1">
      <c r="A23" s="172" t="s">
        <v>18</v>
      </c>
      <c r="B23" s="173">
        <v>10552</v>
      </c>
      <c r="C23" s="174">
        <v>1</v>
      </c>
    </row>
    <row r="25" spans="1:3" ht="21">
      <c r="A25" s="260" t="s">
        <v>111</v>
      </c>
      <c r="B25" s="261"/>
      <c r="C25" s="262"/>
    </row>
    <row r="26" spans="1:3" ht="31.5">
      <c r="A26" s="101" t="s">
        <v>112</v>
      </c>
      <c r="B26" s="102" t="s">
        <v>3</v>
      </c>
      <c r="C26" s="103" t="s">
        <v>4</v>
      </c>
    </row>
    <row r="27" spans="1:3" ht="30.75" customHeight="1">
      <c r="A27" s="104" t="s">
        <v>21</v>
      </c>
      <c r="B27" s="99">
        <v>475</v>
      </c>
      <c r="C27" s="209">
        <v>4.5015163002274448E-2</v>
      </c>
    </row>
    <row r="28" spans="1:3" ht="30.75" customHeight="1">
      <c r="A28" s="104" t="s">
        <v>22</v>
      </c>
      <c r="B28" s="99">
        <v>239</v>
      </c>
      <c r="C28" s="209">
        <v>2.2649734647460198E-2</v>
      </c>
    </row>
    <row r="29" spans="1:3" ht="30.75" customHeight="1">
      <c r="A29" s="104" t="s">
        <v>23</v>
      </c>
      <c r="B29" s="99">
        <v>414</v>
      </c>
      <c r="C29" s="209">
        <v>3.9234268385140256E-2</v>
      </c>
    </row>
    <row r="30" spans="1:3" ht="30.75" customHeight="1">
      <c r="A30" s="104" t="s">
        <v>24</v>
      </c>
      <c r="B30" s="105">
        <v>4388</v>
      </c>
      <c r="C30" s="209">
        <v>0.41584533737680063</v>
      </c>
    </row>
    <row r="31" spans="1:3" ht="30.75" customHeight="1">
      <c r="A31" s="104" t="s">
        <v>25</v>
      </c>
      <c r="B31" s="99">
        <v>30</v>
      </c>
      <c r="C31" s="209">
        <v>2.843062926459439E-3</v>
      </c>
    </row>
    <row r="32" spans="1:3" ht="30.75" customHeight="1">
      <c r="A32" s="104" t="s">
        <v>81</v>
      </c>
      <c r="B32" s="99">
        <v>467</v>
      </c>
      <c r="C32" s="209">
        <v>4.4257012888551932E-2</v>
      </c>
    </row>
    <row r="33" spans="1:3" ht="30.75" customHeight="1">
      <c r="A33" s="104" t="s">
        <v>27</v>
      </c>
      <c r="B33" s="99">
        <v>4539</v>
      </c>
      <c r="C33" s="209">
        <v>0.43015542077331309</v>
      </c>
    </row>
    <row r="34" spans="1:3">
      <c r="A34" s="170" t="s">
        <v>32</v>
      </c>
      <c r="B34" s="171">
        <v>10552</v>
      </c>
      <c r="C34" s="209">
        <v>1</v>
      </c>
    </row>
    <row r="35" spans="1:3" ht="15.75" thickBot="1"/>
    <row r="36" spans="1:3" ht="16.5">
      <c r="A36" s="244" t="s">
        <v>113</v>
      </c>
      <c r="B36" s="245"/>
      <c r="C36" s="245"/>
    </row>
    <row r="37" spans="1:3" ht="31.5">
      <c r="A37" s="63" t="s">
        <v>91</v>
      </c>
      <c r="B37" s="61" t="s">
        <v>3</v>
      </c>
      <c r="C37" s="64" t="s">
        <v>4</v>
      </c>
    </row>
    <row r="38" spans="1:3" ht="72">
      <c r="A38" s="106" t="s">
        <v>114</v>
      </c>
      <c r="B38" s="105">
        <v>2977</v>
      </c>
      <c r="C38" s="210">
        <v>0.28212661106899167</v>
      </c>
    </row>
    <row r="39" spans="1:3" ht="57.75">
      <c r="A39" s="106" t="s">
        <v>115</v>
      </c>
      <c r="B39" s="105">
        <v>363</v>
      </c>
      <c r="C39" s="210">
        <v>3.4401061410159209E-2</v>
      </c>
    </row>
    <row r="40" spans="1:3" ht="72">
      <c r="A40" s="90" t="s">
        <v>116</v>
      </c>
      <c r="B40" s="105">
        <v>213</v>
      </c>
      <c r="C40" s="210">
        <v>2.0185746777862015E-2</v>
      </c>
    </row>
    <row r="41" spans="1:3" ht="57.75">
      <c r="A41" s="90" t="s">
        <v>117</v>
      </c>
      <c r="B41" s="105">
        <v>121</v>
      </c>
      <c r="C41" s="210">
        <v>1.1467020470053071E-2</v>
      </c>
    </row>
    <row r="42" spans="1:3" ht="39.75" customHeight="1">
      <c r="A42" s="90" t="s">
        <v>118</v>
      </c>
      <c r="B42" s="105">
        <v>6332</v>
      </c>
      <c r="C42" s="210">
        <v>0.6000758150113723</v>
      </c>
    </row>
    <row r="43" spans="1:3" ht="43.5">
      <c r="A43" s="90" t="s">
        <v>119</v>
      </c>
      <c r="B43" s="105">
        <v>43</v>
      </c>
      <c r="C43" s="210">
        <v>4.0750568612585294E-3</v>
      </c>
    </row>
    <row r="44" spans="1:3" ht="43.5">
      <c r="A44" s="90" t="s">
        <v>120</v>
      </c>
      <c r="B44" s="105" t="s">
        <v>70</v>
      </c>
      <c r="C44" s="210" t="s">
        <v>70</v>
      </c>
    </row>
    <row r="45" spans="1:3" ht="39.75" customHeight="1">
      <c r="A45" s="90" t="s">
        <v>121</v>
      </c>
      <c r="B45" s="105" t="s">
        <v>70</v>
      </c>
      <c r="C45" s="210" t="s">
        <v>70</v>
      </c>
    </row>
    <row r="46" spans="1:3" ht="100.5">
      <c r="A46" s="90" t="s">
        <v>122</v>
      </c>
      <c r="B46" s="105">
        <v>481</v>
      </c>
      <c r="C46" s="210">
        <v>4.5583775587566336E-2</v>
      </c>
    </row>
    <row r="47" spans="1:3">
      <c r="A47" s="168" t="s">
        <v>32</v>
      </c>
      <c r="B47" s="169">
        <v>10552</v>
      </c>
      <c r="C47" s="211">
        <v>1</v>
      </c>
    </row>
    <row r="48" spans="1:3" ht="15.75" thickBot="1"/>
    <row r="49" spans="1:3" ht="16.5">
      <c r="A49" s="263" t="s">
        <v>43</v>
      </c>
      <c r="B49" s="264"/>
      <c r="C49" s="265"/>
    </row>
    <row r="50" spans="1:3" ht="31.5">
      <c r="A50" s="88" t="s">
        <v>44</v>
      </c>
      <c r="B50" s="83" t="s">
        <v>3</v>
      </c>
      <c r="C50" s="89" t="s">
        <v>4</v>
      </c>
    </row>
    <row r="51" spans="1:3" ht="30" customHeight="1">
      <c r="A51" s="110">
        <v>3</v>
      </c>
      <c r="B51" s="111">
        <v>3943</v>
      </c>
      <c r="C51" s="212">
        <v>0.37367323730098562</v>
      </c>
    </row>
    <row r="52" spans="1:3" ht="30" customHeight="1">
      <c r="A52" s="109">
        <v>4</v>
      </c>
      <c r="B52" s="105">
        <v>6018</v>
      </c>
      <c r="C52" s="213">
        <v>0.57031842304776348</v>
      </c>
    </row>
    <row r="53" spans="1:3" ht="30" customHeight="1">
      <c r="A53" s="112" t="s">
        <v>123</v>
      </c>
      <c r="B53" s="111">
        <v>591</v>
      </c>
      <c r="C53" s="212">
        <v>5.6008339651250946E-2</v>
      </c>
    </row>
    <row r="54" spans="1:3" ht="15.75" thickBot="1">
      <c r="A54" s="113" t="s">
        <v>32</v>
      </c>
      <c r="B54" s="114">
        <v>10552</v>
      </c>
      <c r="C54" s="186">
        <v>1</v>
      </c>
    </row>
    <row r="55" spans="1:3">
      <c r="A55" s="107"/>
      <c r="B55" s="108"/>
      <c r="C55" s="108"/>
    </row>
    <row r="56" spans="1:3" ht="16.5">
      <c r="A56" s="266" t="s">
        <v>124</v>
      </c>
      <c r="B56" s="267"/>
      <c r="C56" s="268"/>
    </row>
    <row r="57" spans="1:3" ht="48" customHeight="1">
      <c r="A57" s="82" t="s">
        <v>47</v>
      </c>
      <c r="B57" s="115" t="s">
        <v>125</v>
      </c>
      <c r="C57" s="116" t="s">
        <v>4</v>
      </c>
    </row>
    <row r="58" spans="1:3" ht="48" customHeight="1">
      <c r="A58" s="90" t="s">
        <v>49</v>
      </c>
      <c r="B58" s="117">
        <v>7312</v>
      </c>
      <c r="C58" s="118">
        <v>0.69294920394238058</v>
      </c>
    </row>
    <row r="59" spans="1:3" ht="48" customHeight="1">
      <c r="A59" s="106" t="s">
        <v>48</v>
      </c>
      <c r="B59" s="117">
        <v>3240</v>
      </c>
      <c r="C59" s="118">
        <v>0.30705079605761942</v>
      </c>
    </row>
    <row r="60" spans="1:3">
      <c r="A60" s="175" t="s">
        <v>32</v>
      </c>
      <c r="B60" s="176">
        <v>10552</v>
      </c>
      <c r="C60" s="177">
        <v>1</v>
      </c>
    </row>
  </sheetData>
  <mergeCells count="7">
    <mergeCell ref="A1:B6"/>
    <mergeCell ref="C1:L6"/>
    <mergeCell ref="A56:C56"/>
    <mergeCell ref="A49:C49"/>
    <mergeCell ref="A8:C8"/>
    <mergeCell ref="A25:C25"/>
    <mergeCell ref="A36:C36"/>
  </mergeCells>
  <pageMargins left="0.7" right="0.7" top="0.75" bottom="0.75" header="0.3" footer="0.3"/>
  <pageSetup orientation="portrait" horizontalDpi="300" verticalDpi="300"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6DF8-BC9D-4F04-BBA9-9F18AA6A803C}">
  <dimension ref="A1:I74"/>
  <sheetViews>
    <sheetView showGridLines="0" zoomScaleNormal="100" workbookViewId="0">
      <selection activeCell="A25" sqref="A25:E25"/>
    </sheetView>
  </sheetViews>
  <sheetFormatPr defaultRowHeight="15"/>
  <cols>
    <col min="1" max="1" width="28.28515625" customWidth="1"/>
    <col min="2" max="2" width="18.42578125" customWidth="1"/>
    <col min="3" max="3" width="14.7109375" customWidth="1"/>
    <col min="4" max="4" width="26.85546875" customWidth="1"/>
    <col min="5" max="5" width="13.28515625" customWidth="1"/>
    <col min="6" max="6" width="22.85546875" customWidth="1"/>
    <col min="7" max="7" width="11.7109375" customWidth="1"/>
    <col min="8" max="8" width="17.85546875" customWidth="1"/>
    <col min="9" max="9" width="12.5703125" customWidth="1"/>
  </cols>
  <sheetData>
    <row r="1" spans="1:8" ht="15" customHeight="1">
      <c r="A1" s="230"/>
      <c r="B1" s="230"/>
      <c r="C1" s="23"/>
      <c r="D1" s="269" t="s">
        <v>142</v>
      </c>
      <c r="E1" s="231"/>
      <c r="F1" s="231"/>
      <c r="G1" s="231"/>
      <c r="H1" s="231"/>
    </row>
    <row r="2" spans="1:8" ht="15" customHeight="1">
      <c r="A2" s="230"/>
      <c r="B2" s="230"/>
      <c r="C2" s="23"/>
      <c r="D2" s="231"/>
      <c r="E2" s="231"/>
      <c r="F2" s="231"/>
      <c r="G2" s="231"/>
      <c r="H2" s="231"/>
    </row>
    <row r="3" spans="1:8" ht="15" customHeight="1">
      <c r="A3" s="230"/>
      <c r="B3" s="230"/>
      <c r="C3" s="23"/>
      <c r="D3" s="231"/>
      <c r="E3" s="231"/>
      <c r="F3" s="231"/>
      <c r="G3" s="231"/>
      <c r="H3" s="231"/>
    </row>
    <row r="4" spans="1:8" ht="15" customHeight="1">
      <c r="A4" s="230"/>
      <c r="B4" s="230"/>
      <c r="C4" s="23"/>
      <c r="D4" s="231"/>
      <c r="E4" s="231"/>
      <c r="F4" s="231"/>
      <c r="G4" s="231"/>
      <c r="H4" s="231"/>
    </row>
    <row r="5" spans="1:8" ht="15" customHeight="1">
      <c r="A5" s="230"/>
      <c r="B5" s="230"/>
      <c r="C5" s="23"/>
      <c r="D5" s="231"/>
      <c r="E5" s="231"/>
      <c r="F5" s="231"/>
      <c r="G5" s="231"/>
      <c r="H5" s="231"/>
    </row>
    <row r="6" spans="1:8" ht="15" customHeight="1">
      <c r="A6" s="21"/>
      <c r="B6" s="21"/>
      <c r="C6" s="22"/>
      <c r="D6" s="231"/>
      <c r="E6" s="231"/>
      <c r="F6" s="231"/>
      <c r="G6" s="231"/>
      <c r="H6" s="231"/>
    </row>
    <row r="7" spans="1:8" ht="15" customHeight="1" thickBot="1">
      <c r="A7" s="21"/>
      <c r="B7" s="21"/>
      <c r="C7" s="22"/>
      <c r="D7" s="227"/>
      <c r="E7" s="227"/>
      <c r="F7" s="227"/>
      <c r="G7" s="227"/>
      <c r="H7" s="227"/>
    </row>
    <row r="8" spans="1:8" ht="18">
      <c r="A8" s="270" t="s">
        <v>126</v>
      </c>
      <c r="B8" s="271"/>
      <c r="C8" s="271"/>
      <c r="D8" s="271"/>
      <c r="E8" s="272"/>
    </row>
    <row r="9" spans="1:8" ht="31.5">
      <c r="A9" s="119" t="s">
        <v>20</v>
      </c>
      <c r="B9" s="115" t="s">
        <v>127</v>
      </c>
      <c r="C9" s="115" t="s">
        <v>128</v>
      </c>
      <c r="D9" s="115" t="s">
        <v>129</v>
      </c>
      <c r="E9" s="89" t="s">
        <v>84</v>
      </c>
    </row>
    <row r="10" spans="1:8">
      <c r="A10" s="109" t="s">
        <v>5</v>
      </c>
      <c r="B10" s="120" t="s">
        <v>70</v>
      </c>
      <c r="C10" s="120" t="s">
        <v>70</v>
      </c>
      <c r="D10" s="120" t="s">
        <v>70</v>
      </c>
      <c r="E10" s="120" t="s">
        <v>70</v>
      </c>
    </row>
    <row r="11" spans="1:8">
      <c r="A11" s="109" t="s">
        <v>6</v>
      </c>
      <c r="B11" s="120" t="s">
        <v>70</v>
      </c>
      <c r="C11" s="120" t="s">
        <v>70</v>
      </c>
      <c r="D11" s="120" t="s">
        <v>70</v>
      </c>
      <c r="E11" s="120" t="s">
        <v>70</v>
      </c>
      <c r="F11" s="18"/>
    </row>
    <row r="12" spans="1:8">
      <c r="A12" s="109" t="s">
        <v>7</v>
      </c>
      <c r="B12" s="120">
        <v>2567</v>
      </c>
      <c r="C12" s="120">
        <v>3719</v>
      </c>
      <c r="D12" s="120">
        <v>388</v>
      </c>
      <c r="E12" s="187">
        <v>6674</v>
      </c>
    </row>
    <row r="13" spans="1:8">
      <c r="A13" s="65" t="s">
        <v>8</v>
      </c>
      <c r="B13" s="120" t="s">
        <v>70</v>
      </c>
      <c r="C13" s="120" t="s">
        <v>70</v>
      </c>
      <c r="D13" s="120" t="s">
        <v>70</v>
      </c>
      <c r="E13" s="120" t="s">
        <v>70</v>
      </c>
    </row>
    <row r="14" spans="1:8">
      <c r="A14" s="109" t="s">
        <v>9</v>
      </c>
      <c r="B14" s="120" t="s">
        <v>70</v>
      </c>
      <c r="C14" s="120">
        <v>92</v>
      </c>
      <c r="D14" s="120" t="s">
        <v>70</v>
      </c>
      <c r="E14" s="187">
        <v>187</v>
      </c>
    </row>
    <row r="15" spans="1:8">
      <c r="A15" s="109" t="s">
        <v>10</v>
      </c>
      <c r="B15" s="120" t="s">
        <v>70</v>
      </c>
      <c r="C15" s="120" t="s">
        <v>70</v>
      </c>
      <c r="D15" s="120" t="s">
        <v>70</v>
      </c>
      <c r="E15" s="120" t="s">
        <v>70</v>
      </c>
    </row>
    <row r="16" spans="1:8">
      <c r="A16" s="109" t="s">
        <v>11</v>
      </c>
      <c r="B16" s="120" t="s">
        <v>70</v>
      </c>
      <c r="C16" s="120" t="s">
        <v>70</v>
      </c>
      <c r="D16" s="120" t="s">
        <v>70</v>
      </c>
      <c r="E16" s="120" t="s">
        <v>70</v>
      </c>
    </row>
    <row r="17" spans="1:5">
      <c r="A17" s="109" t="s">
        <v>12</v>
      </c>
      <c r="B17" s="120" t="s">
        <v>70</v>
      </c>
      <c r="C17" s="120" t="s">
        <v>70</v>
      </c>
      <c r="D17" s="120" t="s">
        <v>70</v>
      </c>
      <c r="E17" s="120" t="s">
        <v>70</v>
      </c>
    </row>
    <row r="18" spans="1:5">
      <c r="A18" s="109" t="s">
        <v>71</v>
      </c>
      <c r="B18" s="120" t="s">
        <v>70</v>
      </c>
      <c r="C18" s="120" t="s">
        <v>70</v>
      </c>
      <c r="D18" s="120" t="s">
        <v>70</v>
      </c>
      <c r="E18" s="120" t="s">
        <v>70</v>
      </c>
    </row>
    <row r="19" spans="1:5">
      <c r="A19" s="109" t="s">
        <v>14</v>
      </c>
      <c r="B19" s="120" t="s">
        <v>70</v>
      </c>
      <c r="C19" s="120" t="s">
        <v>70</v>
      </c>
      <c r="D19" s="120" t="s">
        <v>70</v>
      </c>
      <c r="E19" s="120" t="s">
        <v>70</v>
      </c>
    </row>
    <row r="20" spans="1:5" ht="29.25">
      <c r="A20" s="109" t="s">
        <v>15</v>
      </c>
      <c r="B20" s="120">
        <v>1242</v>
      </c>
      <c r="C20" s="120">
        <v>2159</v>
      </c>
      <c r="D20" s="120">
        <v>192</v>
      </c>
      <c r="E20" s="187">
        <v>3593</v>
      </c>
    </row>
    <row r="21" spans="1:5">
      <c r="A21" s="109" t="s">
        <v>16</v>
      </c>
      <c r="B21" s="120" t="s">
        <v>70</v>
      </c>
      <c r="C21" s="120" t="s">
        <v>70</v>
      </c>
      <c r="D21" s="120" t="s">
        <v>70</v>
      </c>
      <c r="E21" s="120" t="s">
        <v>70</v>
      </c>
    </row>
    <row r="22" spans="1:5">
      <c r="A22" s="109" t="s">
        <v>17</v>
      </c>
      <c r="B22" s="120" t="s">
        <v>70</v>
      </c>
      <c r="C22" s="120">
        <v>45</v>
      </c>
      <c r="D22" s="120" t="s">
        <v>70</v>
      </c>
      <c r="E22" s="187">
        <v>91</v>
      </c>
    </row>
    <row r="23" spans="1:5" ht="15.75" thickBot="1">
      <c r="A23" s="122" t="s">
        <v>18</v>
      </c>
      <c r="B23" s="123">
        <v>3943</v>
      </c>
      <c r="C23" s="123">
        <v>6018</v>
      </c>
      <c r="D23" s="123">
        <v>591</v>
      </c>
      <c r="E23" s="123">
        <v>10552</v>
      </c>
    </row>
    <row r="25" spans="1:5" ht="16.5">
      <c r="A25" s="259" t="s">
        <v>72</v>
      </c>
      <c r="B25" s="259"/>
      <c r="C25" s="259"/>
      <c r="D25" s="259"/>
      <c r="E25" s="259"/>
    </row>
    <row r="26" spans="1:5" ht="31.5">
      <c r="A26" s="82" t="s">
        <v>20</v>
      </c>
      <c r="B26" s="115" t="s">
        <v>127</v>
      </c>
      <c r="C26" s="115" t="s">
        <v>128</v>
      </c>
      <c r="D26" s="115" t="s">
        <v>123</v>
      </c>
      <c r="E26" s="89" t="s">
        <v>84</v>
      </c>
    </row>
    <row r="27" spans="1:5">
      <c r="A27" s="121" t="s">
        <v>5</v>
      </c>
      <c r="B27" s="214" t="s">
        <v>70</v>
      </c>
      <c r="C27" s="214" t="s">
        <v>70</v>
      </c>
      <c r="D27" s="214" t="s">
        <v>70</v>
      </c>
      <c r="E27" s="214" t="s">
        <v>70</v>
      </c>
    </row>
    <row r="28" spans="1:5">
      <c r="A28" s="121" t="s">
        <v>6</v>
      </c>
      <c r="B28" s="214" t="s">
        <v>70</v>
      </c>
      <c r="C28" s="214" t="s">
        <v>70</v>
      </c>
      <c r="D28" s="214" t="s">
        <v>70</v>
      </c>
      <c r="E28" s="214" t="s">
        <v>70</v>
      </c>
    </row>
    <row r="29" spans="1:5">
      <c r="A29" s="121" t="s">
        <v>7</v>
      </c>
      <c r="B29" s="214">
        <f t="shared" ref="B29:D29" si="0">B12/B$23</f>
        <v>0.65102713669794576</v>
      </c>
      <c r="C29" s="214">
        <f t="shared" si="0"/>
        <v>0.61797939514788969</v>
      </c>
      <c r="D29" s="214">
        <f t="shared" si="0"/>
        <v>0.65651438240270732</v>
      </c>
      <c r="E29" s="215">
        <v>0.6324867323730099</v>
      </c>
    </row>
    <row r="30" spans="1:5">
      <c r="A30" s="121" t="s">
        <v>8</v>
      </c>
      <c r="B30" s="214" t="s">
        <v>70</v>
      </c>
      <c r="C30" s="214" t="s">
        <v>70</v>
      </c>
      <c r="D30" s="214" t="s">
        <v>70</v>
      </c>
      <c r="E30" s="214" t="s">
        <v>70</v>
      </c>
    </row>
    <row r="31" spans="1:5">
      <c r="A31" s="121" t="s">
        <v>9</v>
      </c>
      <c r="B31" s="214" t="s">
        <v>70</v>
      </c>
      <c r="C31" s="214">
        <f t="shared" ref="C31" si="1">C14/C$23</f>
        <v>1.5287470920571618E-2</v>
      </c>
      <c r="D31" s="214" t="s">
        <v>70</v>
      </c>
      <c r="E31" s="215">
        <v>1.7721758908263836E-2</v>
      </c>
    </row>
    <row r="32" spans="1:5">
      <c r="A32" s="121" t="s">
        <v>10</v>
      </c>
      <c r="B32" s="214" t="s">
        <v>70</v>
      </c>
      <c r="C32" s="214" t="s">
        <v>70</v>
      </c>
      <c r="D32" s="214" t="s">
        <v>70</v>
      </c>
      <c r="E32" s="214" t="s">
        <v>70</v>
      </c>
    </row>
    <row r="33" spans="1:9">
      <c r="A33" s="121" t="s">
        <v>11</v>
      </c>
      <c r="B33" s="214" t="s">
        <v>70</v>
      </c>
      <c r="C33" s="214" t="s">
        <v>70</v>
      </c>
      <c r="D33" s="214" t="s">
        <v>70</v>
      </c>
      <c r="E33" s="214" t="s">
        <v>70</v>
      </c>
    </row>
    <row r="34" spans="1:9">
      <c r="A34" s="121" t="s">
        <v>12</v>
      </c>
      <c r="B34" s="214" t="s">
        <v>70</v>
      </c>
      <c r="C34" s="214" t="s">
        <v>70</v>
      </c>
      <c r="D34" s="214" t="s">
        <v>70</v>
      </c>
      <c r="E34" s="214" t="s">
        <v>70</v>
      </c>
    </row>
    <row r="35" spans="1:9">
      <c r="A35" s="121" t="s">
        <v>71</v>
      </c>
      <c r="B35" s="214" t="s">
        <v>70</v>
      </c>
      <c r="C35" s="214" t="s">
        <v>70</v>
      </c>
      <c r="D35" s="214" t="s">
        <v>70</v>
      </c>
      <c r="E35" s="214" t="s">
        <v>70</v>
      </c>
    </row>
    <row r="36" spans="1:9">
      <c r="A36" s="121" t="s">
        <v>14</v>
      </c>
      <c r="B36" s="214" t="s">
        <v>70</v>
      </c>
      <c r="C36" s="214" t="s">
        <v>70</v>
      </c>
      <c r="D36" s="214" t="s">
        <v>70</v>
      </c>
      <c r="E36" s="214" t="s">
        <v>70</v>
      </c>
    </row>
    <row r="37" spans="1:9" ht="29.25">
      <c r="A37" s="121" t="s">
        <v>15</v>
      </c>
      <c r="B37" s="214">
        <f t="shared" ref="B37:D37" si="2">B20/B$23</f>
        <v>0.31498858737002283</v>
      </c>
      <c r="C37" s="214">
        <f t="shared" si="2"/>
        <v>0.35875706214689268</v>
      </c>
      <c r="D37" s="214">
        <f t="shared" si="2"/>
        <v>0.32487309644670048</v>
      </c>
      <c r="E37" s="215">
        <v>0.34050416982562548</v>
      </c>
    </row>
    <row r="38" spans="1:9">
      <c r="A38" s="121" t="s">
        <v>16</v>
      </c>
      <c r="B38" s="214" t="s">
        <v>70</v>
      </c>
      <c r="C38" s="214" t="s">
        <v>70</v>
      </c>
      <c r="D38" s="214" t="s">
        <v>70</v>
      </c>
      <c r="E38" s="215">
        <v>0</v>
      </c>
    </row>
    <row r="39" spans="1:9">
      <c r="A39" s="121" t="s">
        <v>17</v>
      </c>
      <c r="B39" s="214" t="s">
        <v>70</v>
      </c>
      <c r="C39" s="214">
        <f t="shared" ref="C39" si="3">C22/C$23</f>
        <v>7.4775672981056826E-3</v>
      </c>
      <c r="D39" s="214" t="s">
        <v>70</v>
      </c>
      <c r="E39" s="215">
        <v>8.6239575435936317E-3</v>
      </c>
    </row>
    <row r="40" spans="1:9">
      <c r="A40" s="124" t="s">
        <v>102</v>
      </c>
      <c r="B40" s="216">
        <v>1</v>
      </c>
      <c r="C40" s="216">
        <v>1</v>
      </c>
      <c r="D40" s="216">
        <v>1</v>
      </c>
      <c r="E40" s="216">
        <v>1</v>
      </c>
    </row>
    <row r="42" spans="1:9" ht="16.5">
      <c r="A42" s="259" t="s">
        <v>130</v>
      </c>
      <c r="B42" s="259"/>
      <c r="C42" s="259"/>
      <c r="D42" s="259"/>
      <c r="E42" s="259"/>
      <c r="F42" s="259"/>
      <c r="G42" s="259"/>
      <c r="H42" s="259"/>
      <c r="I42" s="259"/>
    </row>
    <row r="43" spans="1:9" ht="47.25">
      <c r="A43" s="125" t="s">
        <v>20</v>
      </c>
      <c r="B43" s="126" t="s">
        <v>75</v>
      </c>
      <c r="C43" s="126" t="s">
        <v>76</v>
      </c>
      <c r="D43" s="126" t="s">
        <v>77</v>
      </c>
      <c r="E43" s="126" t="s">
        <v>78</v>
      </c>
      <c r="F43" s="126" t="s">
        <v>79</v>
      </c>
      <c r="G43" s="126" t="s">
        <v>80</v>
      </c>
      <c r="H43" s="126" t="s">
        <v>81</v>
      </c>
      <c r="I43" s="89" t="s">
        <v>84</v>
      </c>
    </row>
    <row r="44" spans="1:9">
      <c r="A44" s="127" t="s">
        <v>5</v>
      </c>
      <c r="B44" s="120" t="s">
        <v>70</v>
      </c>
      <c r="C44" s="120" t="s">
        <v>70</v>
      </c>
      <c r="D44" s="120" t="s">
        <v>70</v>
      </c>
      <c r="E44" s="120" t="s">
        <v>70</v>
      </c>
      <c r="F44" s="120" t="s">
        <v>70</v>
      </c>
      <c r="G44" s="120" t="s">
        <v>70</v>
      </c>
      <c r="H44" s="120" t="s">
        <v>70</v>
      </c>
      <c r="I44" s="120" t="s">
        <v>70</v>
      </c>
    </row>
    <row r="45" spans="1:9">
      <c r="A45" s="127" t="s">
        <v>6</v>
      </c>
      <c r="B45" s="120" t="s">
        <v>70</v>
      </c>
      <c r="C45" s="120" t="s">
        <v>70</v>
      </c>
      <c r="D45" s="120" t="s">
        <v>70</v>
      </c>
      <c r="E45" s="120" t="s">
        <v>70</v>
      </c>
      <c r="F45" s="120" t="s">
        <v>70</v>
      </c>
      <c r="G45" s="120" t="s">
        <v>70</v>
      </c>
      <c r="H45" s="120" t="s">
        <v>70</v>
      </c>
      <c r="I45" s="120" t="s">
        <v>70</v>
      </c>
    </row>
    <row r="46" spans="1:9">
      <c r="A46" s="127" t="s">
        <v>7</v>
      </c>
      <c r="B46" s="120">
        <v>323</v>
      </c>
      <c r="C46" s="120">
        <v>188</v>
      </c>
      <c r="D46" s="128">
        <v>312</v>
      </c>
      <c r="E46" s="120">
        <v>2796</v>
      </c>
      <c r="F46" s="129" t="s">
        <v>70</v>
      </c>
      <c r="G46" s="128">
        <v>2722</v>
      </c>
      <c r="H46" s="129">
        <v>311</v>
      </c>
      <c r="I46" s="187">
        <v>6674</v>
      </c>
    </row>
    <row r="47" spans="1:9">
      <c r="A47" s="127" t="s">
        <v>8</v>
      </c>
      <c r="B47" s="120" t="s">
        <v>70</v>
      </c>
      <c r="C47" s="120" t="s">
        <v>70</v>
      </c>
      <c r="D47" s="120" t="s">
        <v>70</v>
      </c>
      <c r="E47" s="120" t="s">
        <v>70</v>
      </c>
      <c r="F47" s="120" t="s">
        <v>70</v>
      </c>
      <c r="G47" s="120" t="s">
        <v>70</v>
      </c>
      <c r="H47" s="120" t="s">
        <v>70</v>
      </c>
      <c r="I47" s="120" t="s">
        <v>70</v>
      </c>
    </row>
    <row r="48" spans="1:9">
      <c r="A48" s="127" t="s">
        <v>9</v>
      </c>
      <c r="B48" s="120" t="s">
        <v>70</v>
      </c>
      <c r="C48" s="120" t="s">
        <v>70</v>
      </c>
      <c r="D48" s="120" t="s">
        <v>70</v>
      </c>
      <c r="E48" s="120">
        <v>98</v>
      </c>
      <c r="F48" s="120" t="s">
        <v>70</v>
      </c>
      <c r="G48" s="128">
        <v>73</v>
      </c>
      <c r="H48" s="120" t="s">
        <v>70</v>
      </c>
      <c r="I48" s="187">
        <v>187</v>
      </c>
    </row>
    <row r="49" spans="1:9">
      <c r="A49" s="127" t="s">
        <v>10</v>
      </c>
      <c r="B49" s="120" t="s">
        <v>70</v>
      </c>
      <c r="C49" s="120" t="s">
        <v>70</v>
      </c>
      <c r="D49" s="120" t="s">
        <v>70</v>
      </c>
      <c r="E49" s="120" t="s">
        <v>70</v>
      </c>
      <c r="F49" s="120" t="s">
        <v>70</v>
      </c>
      <c r="G49" s="120" t="s">
        <v>70</v>
      </c>
      <c r="H49" s="120" t="s">
        <v>70</v>
      </c>
      <c r="I49" s="120" t="s">
        <v>70</v>
      </c>
    </row>
    <row r="50" spans="1:9">
      <c r="A50" s="127" t="s">
        <v>11</v>
      </c>
      <c r="B50" s="120" t="s">
        <v>70</v>
      </c>
      <c r="C50" s="120" t="s">
        <v>70</v>
      </c>
      <c r="D50" s="120" t="s">
        <v>70</v>
      </c>
      <c r="E50" s="120" t="s">
        <v>70</v>
      </c>
      <c r="F50" s="120" t="s">
        <v>70</v>
      </c>
      <c r="G50" s="120" t="s">
        <v>70</v>
      </c>
      <c r="H50" s="120" t="s">
        <v>70</v>
      </c>
      <c r="I50" s="120" t="s">
        <v>70</v>
      </c>
    </row>
    <row r="51" spans="1:9">
      <c r="A51" s="127" t="s">
        <v>12</v>
      </c>
      <c r="B51" s="120" t="s">
        <v>70</v>
      </c>
      <c r="C51" s="120" t="s">
        <v>70</v>
      </c>
      <c r="D51" s="120" t="s">
        <v>70</v>
      </c>
      <c r="E51" s="120" t="s">
        <v>70</v>
      </c>
      <c r="F51" s="120" t="s">
        <v>70</v>
      </c>
      <c r="G51" s="120" t="s">
        <v>70</v>
      </c>
      <c r="H51" s="120" t="s">
        <v>70</v>
      </c>
      <c r="I51" s="120" t="s">
        <v>70</v>
      </c>
    </row>
    <row r="52" spans="1:9">
      <c r="A52" s="127" t="s">
        <v>71</v>
      </c>
      <c r="B52" s="120" t="s">
        <v>70</v>
      </c>
      <c r="C52" s="120" t="s">
        <v>70</v>
      </c>
      <c r="D52" s="120" t="s">
        <v>70</v>
      </c>
      <c r="E52" s="120" t="s">
        <v>70</v>
      </c>
      <c r="F52" s="120" t="s">
        <v>70</v>
      </c>
      <c r="G52" s="120" t="s">
        <v>70</v>
      </c>
      <c r="H52" s="120" t="s">
        <v>70</v>
      </c>
      <c r="I52" s="120" t="s">
        <v>70</v>
      </c>
    </row>
    <row r="53" spans="1:9">
      <c r="A53" s="127" t="s">
        <v>14</v>
      </c>
      <c r="B53" s="120" t="s">
        <v>70</v>
      </c>
      <c r="C53" s="120" t="s">
        <v>70</v>
      </c>
      <c r="D53" s="120" t="s">
        <v>70</v>
      </c>
      <c r="E53" s="120" t="s">
        <v>70</v>
      </c>
      <c r="F53" s="120" t="s">
        <v>70</v>
      </c>
      <c r="G53" s="120" t="s">
        <v>70</v>
      </c>
      <c r="H53" s="120" t="s">
        <v>70</v>
      </c>
      <c r="I53" s="120" t="s">
        <v>70</v>
      </c>
    </row>
    <row r="54" spans="1:9" ht="29.25">
      <c r="A54" s="127" t="s">
        <v>15</v>
      </c>
      <c r="B54" s="120">
        <v>143</v>
      </c>
      <c r="C54" s="120" t="s">
        <v>70</v>
      </c>
      <c r="D54" s="128">
        <v>92</v>
      </c>
      <c r="E54" s="120">
        <v>1459</v>
      </c>
      <c r="F54" s="120" t="s">
        <v>70</v>
      </c>
      <c r="G54" s="128">
        <v>1692</v>
      </c>
      <c r="H54" s="129">
        <v>152</v>
      </c>
      <c r="I54" s="187">
        <v>3593</v>
      </c>
    </row>
    <row r="55" spans="1:9">
      <c r="A55" s="127" t="s">
        <v>16</v>
      </c>
      <c r="B55" s="120" t="s">
        <v>70</v>
      </c>
      <c r="C55" s="120" t="s">
        <v>70</v>
      </c>
      <c r="D55" s="120" t="s">
        <v>70</v>
      </c>
      <c r="E55" s="120" t="s">
        <v>70</v>
      </c>
      <c r="F55" s="120" t="s">
        <v>70</v>
      </c>
      <c r="G55" s="120" t="s">
        <v>70</v>
      </c>
      <c r="H55" s="120" t="s">
        <v>70</v>
      </c>
      <c r="I55" s="120" t="s">
        <v>70</v>
      </c>
    </row>
    <row r="56" spans="1:9">
      <c r="A56" s="130" t="s">
        <v>17</v>
      </c>
      <c r="B56" s="120" t="s">
        <v>70</v>
      </c>
      <c r="C56" s="120" t="s">
        <v>70</v>
      </c>
      <c r="D56" s="120" t="s">
        <v>70</v>
      </c>
      <c r="E56" s="131" t="s">
        <v>70</v>
      </c>
      <c r="F56" s="120" t="s">
        <v>70</v>
      </c>
      <c r="G56" s="132">
        <v>48</v>
      </c>
      <c r="H56" s="120" t="s">
        <v>70</v>
      </c>
      <c r="I56" s="187">
        <v>91</v>
      </c>
    </row>
    <row r="57" spans="1:9">
      <c r="A57" s="133" t="s">
        <v>102</v>
      </c>
      <c r="B57" s="134">
        <v>475</v>
      </c>
      <c r="C57" s="134" t="s">
        <v>70</v>
      </c>
      <c r="D57" s="134">
        <v>414</v>
      </c>
      <c r="E57" s="134">
        <v>4388</v>
      </c>
      <c r="F57" s="134" t="s">
        <v>70</v>
      </c>
      <c r="G57" s="134">
        <v>4539</v>
      </c>
      <c r="H57" s="134">
        <v>467</v>
      </c>
      <c r="I57" s="134">
        <v>10552</v>
      </c>
    </row>
    <row r="58" spans="1:9" ht="15.75" thickBot="1"/>
    <row r="59" spans="1:9" ht="16.5">
      <c r="A59" s="234" t="s">
        <v>130</v>
      </c>
      <c r="B59" s="235"/>
      <c r="C59" s="235"/>
      <c r="D59" s="235"/>
      <c r="E59" s="235"/>
      <c r="F59" s="235"/>
      <c r="G59" s="235"/>
      <c r="H59" s="235"/>
      <c r="I59" s="236"/>
    </row>
    <row r="60" spans="1:9" ht="47.25">
      <c r="A60" s="88" t="s">
        <v>20</v>
      </c>
      <c r="B60" s="83" t="s">
        <v>75</v>
      </c>
      <c r="C60" s="83" t="s">
        <v>76</v>
      </c>
      <c r="D60" s="83" t="s">
        <v>77</v>
      </c>
      <c r="E60" s="83" t="s">
        <v>78</v>
      </c>
      <c r="F60" s="83" t="s">
        <v>79</v>
      </c>
      <c r="G60" s="83" t="s">
        <v>80</v>
      </c>
      <c r="H60" s="83" t="s">
        <v>81</v>
      </c>
      <c r="I60" s="89" t="s">
        <v>84</v>
      </c>
    </row>
    <row r="61" spans="1:9">
      <c r="A61" s="109" t="s">
        <v>5</v>
      </c>
      <c r="B61" s="214" t="s">
        <v>70</v>
      </c>
      <c r="C61" s="214" t="s">
        <v>70</v>
      </c>
      <c r="D61" s="214" t="s">
        <v>70</v>
      </c>
      <c r="E61" s="214" t="s">
        <v>70</v>
      </c>
      <c r="F61" s="214" t="s">
        <v>70</v>
      </c>
      <c r="G61" s="214" t="s">
        <v>70</v>
      </c>
      <c r="H61" s="214" t="s">
        <v>70</v>
      </c>
      <c r="I61" s="215">
        <v>9.4768764215314631E-5</v>
      </c>
    </row>
    <row r="62" spans="1:9">
      <c r="A62" s="109" t="s">
        <v>6</v>
      </c>
      <c r="B62" s="214" t="s">
        <v>70</v>
      </c>
      <c r="C62" s="214" t="s">
        <v>70</v>
      </c>
      <c r="D62" s="214" t="s">
        <v>70</v>
      </c>
      <c r="E62" s="214" t="s">
        <v>70</v>
      </c>
      <c r="F62" s="214" t="s">
        <v>70</v>
      </c>
      <c r="G62" s="214" t="s">
        <v>70</v>
      </c>
      <c r="H62" s="214" t="s">
        <v>70</v>
      </c>
      <c r="I62" s="215">
        <v>5.6861258529188779E-4</v>
      </c>
    </row>
    <row r="63" spans="1:9">
      <c r="A63" s="109" t="s">
        <v>7</v>
      </c>
      <c r="B63" s="214">
        <f t="shared" ref="B63:H73" si="4">B46/B$57</f>
        <v>0.68</v>
      </c>
      <c r="C63" s="214" t="s">
        <v>70</v>
      </c>
      <c r="D63" s="214">
        <f t="shared" si="4"/>
        <v>0.75362318840579712</v>
      </c>
      <c r="E63" s="214">
        <f t="shared" si="4"/>
        <v>0.63719234275296266</v>
      </c>
      <c r="F63" s="214" t="s">
        <v>70</v>
      </c>
      <c r="G63" s="214">
        <f t="shared" si="4"/>
        <v>0.59969156201806562</v>
      </c>
      <c r="H63" s="214">
        <f t="shared" si="4"/>
        <v>0.66595289079229125</v>
      </c>
      <c r="I63" s="215">
        <v>0.6324867323730099</v>
      </c>
    </row>
    <row r="64" spans="1:9">
      <c r="A64" s="109" t="s">
        <v>8</v>
      </c>
      <c r="B64" s="214" t="s">
        <v>70</v>
      </c>
      <c r="C64" s="214" t="s">
        <v>70</v>
      </c>
      <c r="D64" s="214" t="s">
        <v>70</v>
      </c>
      <c r="E64" s="214" t="s">
        <v>70</v>
      </c>
      <c r="F64" s="214" t="s">
        <v>70</v>
      </c>
      <c r="G64" s="214" t="s">
        <v>70</v>
      </c>
      <c r="H64" s="214" t="s">
        <v>70</v>
      </c>
      <c r="I64" s="215">
        <v>0</v>
      </c>
    </row>
    <row r="65" spans="1:9">
      <c r="A65" s="109" t="s">
        <v>9</v>
      </c>
      <c r="B65" s="214" t="s">
        <v>70</v>
      </c>
      <c r="C65" s="214" t="s">
        <v>70</v>
      </c>
      <c r="D65" s="214" t="s">
        <v>70</v>
      </c>
      <c r="E65" s="214">
        <f t="shared" si="4"/>
        <v>2.2333637192342753E-2</v>
      </c>
      <c r="F65" s="214" t="s">
        <v>70</v>
      </c>
      <c r="G65" s="214">
        <f t="shared" si="4"/>
        <v>1.6082837629433796E-2</v>
      </c>
      <c r="H65" s="214" t="s">
        <v>70</v>
      </c>
      <c r="I65" s="215">
        <v>1.7721758908263836E-2</v>
      </c>
    </row>
    <row r="66" spans="1:9">
      <c r="A66" s="109" t="s">
        <v>10</v>
      </c>
      <c r="B66" s="214" t="s">
        <v>70</v>
      </c>
      <c r="C66" s="214" t="s">
        <v>70</v>
      </c>
      <c r="D66" s="214" t="s">
        <v>70</v>
      </c>
      <c r="E66" s="214" t="s">
        <v>70</v>
      </c>
      <c r="F66" s="214" t="s">
        <v>70</v>
      </c>
      <c r="G66" s="214" t="s">
        <v>70</v>
      </c>
      <c r="H66" s="214" t="s">
        <v>70</v>
      </c>
      <c r="I66" s="214" t="s">
        <v>70</v>
      </c>
    </row>
    <row r="67" spans="1:9">
      <c r="A67" s="109" t="s">
        <v>11</v>
      </c>
      <c r="B67" s="214" t="s">
        <v>70</v>
      </c>
      <c r="C67" s="214" t="s">
        <v>70</v>
      </c>
      <c r="D67" s="214" t="s">
        <v>70</v>
      </c>
      <c r="E67" s="214" t="s">
        <v>70</v>
      </c>
      <c r="F67" s="214" t="s">
        <v>70</v>
      </c>
      <c r="G67" s="214" t="s">
        <v>70</v>
      </c>
      <c r="H67" s="214" t="s">
        <v>70</v>
      </c>
      <c r="I67" s="214" t="s">
        <v>70</v>
      </c>
    </row>
    <row r="68" spans="1:9">
      <c r="A68" s="109" t="s">
        <v>12</v>
      </c>
      <c r="B68" s="214" t="s">
        <v>70</v>
      </c>
      <c r="C68" s="214" t="s">
        <v>70</v>
      </c>
      <c r="D68" s="214" t="s">
        <v>70</v>
      </c>
      <c r="E68" s="214" t="s">
        <v>70</v>
      </c>
      <c r="F68" s="214" t="s">
        <v>70</v>
      </c>
      <c r="G68" s="214" t="s">
        <v>70</v>
      </c>
      <c r="H68" s="214" t="s">
        <v>70</v>
      </c>
      <c r="I68" s="214" t="s">
        <v>70</v>
      </c>
    </row>
    <row r="69" spans="1:9">
      <c r="A69" s="109" t="s">
        <v>71</v>
      </c>
      <c r="B69" s="214" t="s">
        <v>70</v>
      </c>
      <c r="C69" s="214" t="s">
        <v>70</v>
      </c>
      <c r="D69" s="214" t="s">
        <v>70</v>
      </c>
      <c r="E69" s="214" t="s">
        <v>70</v>
      </c>
      <c r="F69" s="214" t="s">
        <v>70</v>
      </c>
      <c r="G69" s="214" t="s">
        <v>70</v>
      </c>
      <c r="H69" s="214" t="s">
        <v>70</v>
      </c>
      <c r="I69" s="214" t="s">
        <v>70</v>
      </c>
    </row>
    <row r="70" spans="1:9" ht="29.25">
      <c r="A70" s="109" t="s">
        <v>15</v>
      </c>
      <c r="B70" s="214" t="s">
        <v>70</v>
      </c>
      <c r="C70" s="214" t="s">
        <v>70</v>
      </c>
      <c r="D70" s="214" t="s">
        <v>70</v>
      </c>
      <c r="E70" s="214" t="s">
        <v>70</v>
      </c>
      <c r="F70" s="214" t="s">
        <v>70</v>
      </c>
      <c r="G70" s="214" t="s">
        <v>70</v>
      </c>
      <c r="H70" s="214" t="s">
        <v>70</v>
      </c>
      <c r="I70" s="214" t="s">
        <v>70</v>
      </c>
    </row>
    <row r="71" spans="1:9">
      <c r="A71" s="109" t="s">
        <v>14</v>
      </c>
      <c r="B71" s="214">
        <f t="shared" si="4"/>
        <v>0.30105263157894735</v>
      </c>
      <c r="C71" s="214" t="s">
        <v>70</v>
      </c>
      <c r="D71" s="214">
        <f t="shared" si="4"/>
        <v>0.22222222222222221</v>
      </c>
      <c r="E71" s="214">
        <f t="shared" si="4"/>
        <v>0.33249772105742936</v>
      </c>
      <c r="F71" s="214" t="s">
        <v>70</v>
      </c>
      <c r="G71" s="214">
        <f t="shared" si="4"/>
        <v>0.37276933245208194</v>
      </c>
      <c r="H71" s="214">
        <f t="shared" si="4"/>
        <v>0.32548179871520344</v>
      </c>
      <c r="I71" s="215">
        <v>0.34050416982562548</v>
      </c>
    </row>
    <row r="72" spans="1:9">
      <c r="A72" s="109" t="s">
        <v>16</v>
      </c>
      <c r="B72" s="214" t="s">
        <v>70</v>
      </c>
      <c r="C72" s="214" t="s">
        <v>70</v>
      </c>
      <c r="D72" s="214" t="s">
        <v>70</v>
      </c>
      <c r="E72" s="214" t="s">
        <v>70</v>
      </c>
      <c r="F72" s="214" t="s">
        <v>70</v>
      </c>
      <c r="G72" s="214" t="s">
        <v>70</v>
      </c>
      <c r="H72" s="214" t="s">
        <v>70</v>
      </c>
      <c r="I72" s="215">
        <v>0</v>
      </c>
    </row>
    <row r="73" spans="1:9">
      <c r="A73" s="109" t="s">
        <v>17</v>
      </c>
      <c r="B73" s="214" t="s">
        <v>70</v>
      </c>
      <c r="C73" s="214" t="s">
        <v>70</v>
      </c>
      <c r="D73" s="214" t="s">
        <v>70</v>
      </c>
      <c r="E73" s="214" t="s">
        <v>70</v>
      </c>
      <c r="F73" s="214" t="s">
        <v>70</v>
      </c>
      <c r="G73" s="214">
        <f t="shared" si="4"/>
        <v>1.0575016523463317E-2</v>
      </c>
      <c r="H73" s="214" t="s">
        <v>70</v>
      </c>
      <c r="I73" s="215">
        <v>8.6239575435936317E-3</v>
      </c>
    </row>
    <row r="74" spans="1:9" ht="17.25" thickBot="1">
      <c r="A74" s="135" t="s">
        <v>102</v>
      </c>
      <c r="B74" s="217">
        <v>1</v>
      </c>
      <c r="C74" s="217">
        <v>1</v>
      </c>
      <c r="D74" s="217">
        <v>1</v>
      </c>
      <c r="E74" s="217">
        <v>1</v>
      </c>
      <c r="F74" s="217">
        <v>1</v>
      </c>
      <c r="G74" s="217">
        <v>1</v>
      </c>
      <c r="H74" s="217">
        <v>1</v>
      </c>
      <c r="I74" s="217">
        <v>1</v>
      </c>
    </row>
  </sheetData>
  <mergeCells count="6">
    <mergeCell ref="A8:E8"/>
    <mergeCell ref="A25:E25"/>
    <mergeCell ref="A59:I59"/>
    <mergeCell ref="A42:I42"/>
    <mergeCell ref="A1:B5"/>
    <mergeCell ref="D1:H6"/>
  </mergeCells>
  <pageMargins left="0.7" right="0.7" top="0.75" bottom="0.75" header="0.3" footer="0.3"/>
  <pageSetup orientation="portrait"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1615A-319A-4539-9CF0-5573E3106947}">
  <dimension ref="A1:O110"/>
  <sheetViews>
    <sheetView showGridLines="0" zoomScaleNormal="100" workbookViewId="0">
      <selection activeCell="H4" sqref="H4"/>
    </sheetView>
  </sheetViews>
  <sheetFormatPr defaultColWidth="14.42578125" defaultRowHeight="15"/>
  <cols>
    <col min="1" max="1" width="49.5703125" style="15" customWidth="1"/>
    <col min="2" max="3" width="14.42578125" style="15"/>
    <col min="4" max="4" width="17.5703125" style="15" customWidth="1"/>
    <col min="5" max="8" width="14.42578125" style="15"/>
    <col min="9" max="9" width="17.28515625" style="15" bestFit="1" customWidth="1"/>
    <col min="10" max="16384" width="14.42578125" style="15"/>
  </cols>
  <sheetData>
    <row r="1" spans="1:7">
      <c r="A1" s="229"/>
      <c r="B1" s="229"/>
      <c r="C1" s="273" t="s">
        <v>143</v>
      </c>
      <c r="D1" s="232"/>
      <c r="E1" s="232"/>
      <c r="F1" s="232"/>
      <c r="G1" s="232"/>
    </row>
    <row r="2" spans="1:7">
      <c r="A2" s="229"/>
      <c r="B2" s="229"/>
      <c r="C2" s="232"/>
      <c r="D2" s="232"/>
      <c r="E2" s="232"/>
      <c r="F2" s="232"/>
      <c r="G2" s="232"/>
    </row>
    <row r="3" spans="1:7">
      <c r="A3" s="229"/>
      <c r="B3" s="229"/>
      <c r="C3" s="232"/>
      <c r="D3" s="232"/>
      <c r="E3" s="232"/>
      <c r="F3" s="232"/>
      <c r="G3" s="232"/>
    </row>
    <row r="4" spans="1:7">
      <c r="A4" s="229"/>
      <c r="B4" s="229"/>
      <c r="C4" s="232"/>
      <c r="D4" s="232"/>
      <c r="E4" s="232"/>
      <c r="F4" s="232"/>
      <c r="G4" s="232"/>
    </row>
    <row r="5" spans="1:7">
      <c r="A5" s="229"/>
      <c r="B5" s="229"/>
      <c r="C5" s="232"/>
      <c r="D5" s="232"/>
      <c r="E5" s="232"/>
      <c r="F5" s="232"/>
      <c r="G5" s="232"/>
    </row>
    <row r="6" spans="1:7">
      <c r="A6" s="229"/>
      <c r="B6" s="229"/>
      <c r="C6" s="232"/>
      <c r="D6" s="232"/>
      <c r="E6" s="232"/>
      <c r="F6" s="232"/>
      <c r="G6" s="232"/>
    </row>
    <row r="7" spans="1:7" ht="15.75" thickBot="1"/>
    <row r="8" spans="1:7" ht="16.5">
      <c r="A8" s="274" t="s">
        <v>131</v>
      </c>
      <c r="B8" s="275"/>
      <c r="C8" s="275"/>
      <c r="D8" s="275"/>
      <c r="E8" s="276"/>
    </row>
    <row r="9" spans="1:7" ht="31.5">
      <c r="A9" s="136" t="s">
        <v>91</v>
      </c>
      <c r="B9" s="83" t="s">
        <v>127</v>
      </c>
      <c r="C9" s="83" t="s">
        <v>128</v>
      </c>
      <c r="D9" s="83" t="s">
        <v>129</v>
      </c>
      <c r="E9" s="137" t="s">
        <v>84</v>
      </c>
    </row>
    <row r="10" spans="1:7" ht="72">
      <c r="A10" s="106" t="s">
        <v>114</v>
      </c>
      <c r="B10" s="72">
        <v>992</v>
      </c>
      <c r="C10" s="72">
        <v>1811</v>
      </c>
      <c r="D10" s="72">
        <v>174</v>
      </c>
      <c r="E10" s="79">
        <v>2977</v>
      </c>
    </row>
    <row r="11" spans="1:7" ht="57.75">
      <c r="A11" s="106" t="s">
        <v>115</v>
      </c>
      <c r="B11" s="72">
        <v>104</v>
      </c>
      <c r="C11" s="72">
        <v>237</v>
      </c>
      <c r="D11" s="72">
        <v>22</v>
      </c>
      <c r="E11" s="79">
        <v>363</v>
      </c>
    </row>
    <row r="12" spans="1:7" ht="72">
      <c r="A12" s="90" t="s">
        <v>116</v>
      </c>
      <c r="B12" s="72">
        <v>67</v>
      </c>
      <c r="C12" s="72">
        <v>128</v>
      </c>
      <c r="D12" s="72">
        <v>18</v>
      </c>
      <c r="E12" s="79">
        <v>213</v>
      </c>
    </row>
    <row r="13" spans="1:7" ht="57.75">
      <c r="A13" s="90" t="s">
        <v>117</v>
      </c>
      <c r="B13" s="72" t="s">
        <v>70</v>
      </c>
      <c r="C13" s="72">
        <v>78</v>
      </c>
      <c r="D13" s="72" t="s">
        <v>70</v>
      </c>
      <c r="E13" s="79">
        <v>121</v>
      </c>
    </row>
    <row r="14" spans="1:7" ht="57.75">
      <c r="A14" s="90" t="s">
        <v>118</v>
      </c>
      <c r="B14" s="72">
        <v>2577</v>
      </c>
      <c r="C14" s="72">
        <v>3418</v>
      </c>
      <c r="D14" s="72">
        <v>337</v>
      </c>
      <c r="E14" s="79">
        <v>6332</v>
      </c>
    </row>
    <row r="15" spans="1:7" ht="43.5">
      <c r="A15" s="90" t="s">
        <v>119</v>
      </c>
      <c r="B15" s="72" t="s">
        <v>70</v>
      </c>
      <c r="C15" s="72">
        <v>19</v>
      </c>
      <c r="D15" s="72" t="s">
        <v>70</v>
      </c>
      <c r="E15" s="79">
        <v>43</v>
      </c>
    </row>
    <row r="16" spans="1:7" ht="43.5">
      <c r="A16" s="90" t="s">
        <v>120</v>
      </c>
      <c r="B16" s="72" t="s">
        <v>70</v>
      </c>
      <c r="C16" s="72" t="s">
        <v>70</v>
      </c>
      <c r="D16" s="72" t="s">
        <v>70</v>
      </c>
      <c r="E16" s="224" t="s">
        <v>70</v>
      </c>
    </row>
    <row r="17" spans="1:9" ht="72">
      <c r="A17" s="90" t="s">
        <v>121</v>
      </c>
      <c r="B17" s="72" t="s">
        <v>70</v>
      </c>
      <c r="C17" s="72" t="s">
        <v>70</v>
      </c>
      <c r="D17" s="72" t="s">
        <v>70</v>
      </c>
      <c r="E17" s="224" t="s">
        <v>70</v>
      </c>
    </row>
    <row r="18" spans="1:9" ht="100.5">
      <c r="A18" s="90" t="s">
        <v>122</v>
      </c>
      <c r="B18" s="72">
        <v>144</v>
      </c>
      <c r="C18" s="72">
        <v>312</v>
      </c>
      <c r="D18" s="72">
        <v>25</v>
      </c>
      <c r="E18" s="79">
        <v>481</v>
      </c>
    </row>
    <row r="19" spans="1:9" ht="15.75" thickBot="1">
      <c r="A19" s="138" t="s">
        <v>18</v>
      </c>
      <c r="B19" s="139">
        <v>3943</v>
      </c>
      <c r="C19" s="139">
        <v>6018</v>
      </c>
      <c r="D19" s="139">
        <v>591</v>
      </c>
      <c r="E19" s="140">
        <v>10552</v>
      </c>
    </row>
    <row r="20" spans="1:9">
      <c r="A20" s="14"/>
      <c r="B20" s="14"/>
      <c r="C20" s="14"/>
      <c r="D20" s="14"/>
      <c r="E20" s="14"/>
      <c r="F20" s="19"/>
      <c r="G20" s="19"/>
      <c r="H20" s="19"/>
      <c r="I20" s="19"/>
    </row>
    <row r="21" spans="1:9" ht="16.5">
      <c r="A21" s="277" t="s">
        <v>132</v>
      </c>
      <c r="B21" s="277"/>
      <c r="C21" s="277"/>
      <c r="D21" s="277"/>
      <c r="E21" s="277"/>
      <c r="F21" s="19"/>
      <c r="G21" s="19"/>
      <c r="H21" s="19"/>
      <c r="I21" s="19"/>
    </row>
    <row r="22" spans="1:9" ht="31.5">
      <c r="A22" s="141" t="s">
        <v>91</v>
      </c>
      <c r="B22" s="83" t="s">
        <v>127</v>
      </c>
      <c r="C22" s="83" t="s">
        <v>128</v>
      </c>
      <c r="D22" s="83" t="s">
        <v>129</v>
      </c>
      <c r="E22" s="142" t="s">
        <v>84</v>
      </c>
    </row>
    <row r="23" spans="1:9" ht="72">
      <c r="A23" s="106" t="s">
        <v>114</v>
      </c>
      <c r="B23" s="199">
        <f>B10/B$19</f>
        <v>0.25158508749682984</v>
      </c>
      <c r="C23" s="199">
        <f t="shared" ref="C23:D23" si="0">C10/C$19</f>
        <v>0.30093054170820871</v>
      </c>
      <c r="D23" s="199">
        <f t="shared" si="0"/>
        <v>0.29441624365482233</v>
      </c>
      <c r="E23" s="200">
        <v>0.28212661106899167</v>
      </c>
    </row>
    <row r="24" spans="1:9" ht="57.75">
      <c r="A24" s="106" t="s">
        <v>115</v>
      </c>
      <c r="B24" s="199">
        <f t="shared" ref="B24:D31" si="1">B11/B$19</f>
        <v>2.6375855947248287E-2</v>
      </c>
      <c r="C24" s="199">
        <f t="shared" si="1"/>
        <v>3.9381854436689928E-2</v>
      </c>
      <c r="D24" s="199">
        <f t="shared" si="1"/>
        <v>3.7225042301184431E-2</v>
      </c>
      <c r="E24" s="200">
        <v>3.4401061410159209E-2</v>
      </c>
    </row>
    <row r="25" spans="1:9" ht="72">
      <c r="A25" s="90" t="s">
        <v>116</v>
      </c>
      <c r="B25" s="199">
        <f t="shared" si="1"/>
        <v>1.6992137966015723E-2</v>
      </c>
      <c r="C25" s="199">
        <f t="shared" si="1"/>
        <v>2.1269524759056163E-2</v>
      </c>
      <c r="D25" s="199">
        <f t="shared" si="1"/>
        <v>3.0456852791878174E-2</v>
      </c>
      <c r="E25" s="200">
        <v>2.0185746777862015E-2</v>
      </c>
    </row>
    <row r="26" spans="1:9" ht="57.75">
      <c r="A26" s="90" t="s">
        <v>117</v>
      </c>
      <c r="B26" s="199" t="s">
        <v>70</v>
      </c>
      <c r="C26" s="199">
        <f t="shared" si="1"/>
        <v>1.2961116650049851E-2</v>
      </c>
      <c r="D26" s="199" t="s">
        <v>70</v>
      </c>
      <c r="E26" s="200">
        <v>1.1467020470053071E-2</v>
      </c>
    </row>
    <row r="27" spans="1:9" ht="57.75">
      <c r="A27" s="90" t="s">
        <v>118</v>
      </c>
      <c r="B27" s="199">
        <f t="shared" si="1"/>
        <v>0.6535632766928734</v>
      </c>
      <c r="C27" s="199">
        <f t="shared" si="1"/>
        <v>0.56796277833167164</v>
      </c>
      <c r="D27" s="199">
        <f t="shared" si="1"/>
        <v>0.57021996615905246</v>
      </c>
      <c r="E27" s="200">
        <v>0.6000758150113723</v>
      </c>
    </row>
    <row r="28" spans="1:9" ht="43.5">
      <c r="A28" s="90" t="s">
        <v>119</v>
      </c>
      <c r="B28" s="199" t="s">
        <v>70</v>
      </c>
      <c r="C28" s="199">
        <f t="shared" si="1"/>
        <v>3.1571950814223994E-3</v>
      </c>
      <c r="D28" s="199" t="s">
        <v>70</v>
      </c>
      <c r="E28" s="200">
        <v>4.0750568612585294E-3</v>
      </c>
    </row>
    <row r="29" spans="1:9" ht="43.5">
      <c r="A29" s="90" t="s">
        <v>120</v>
      </c>
      <c r="B29" s="199" t="s">
        <v>70</v>
      </c>
      <c r="C29" s="199" t="s">
        <v>70</v>
      </c>
      <c r="D29" s="199" t="s">
        <v>70</v>
      </c>
      <c r="E29" s="200" t="s">
        <v>70</v>
      </c>
    </row>
    <row r="30" spans="1:9" ht="72">
      <c r="A30" s="90" t="s">
        <v>121</v>
      </c>
      <c r="B30" s="199" t="s">
        <v>70</v>
      </c>
      <c r="C30" s="199" t="s">
        <v>70</v>
      </c>
      <c r="D30" s="199" t="s">
        <v>70</v>
      </c>
      <c r="E30" s="200" t="s">
        <v>70</v>
      </c>
    </row>
    <row r="31" spans="1:9" ht="100.5">
      <c r="A31" s="90" t="s">
        <v>122</v>
      </c>
      <c r="B31" s="199">
        <f t="shared" si="1"/>
        <v>3.652041592695917E-2</v>
      </c>
      <c r="C31" s="199">
        <f t="shared" si="1"/>
        <v>5.1844466600199403E-2</v>
      </c>
      <c r="D31" s="199">
        <f t="shared" si="1"/>
        <v>4.2301184433164128E-2</v>
      </c>
      <c r="E31" s="200">
        <v>4.5583775587566336E-2</v>
      </c>
    </row>
    <row r="32" spans="1:9">
      <c r="A32" s="180" t="s">
        <v>18</v>
      </c>
      <c r="B32" s="205">
        <v>1</v>
      </c>
      <c r="C32" s="205">
        <v>1</v>
      </c>
      <c r="D32" s="205">
        <v>1</v>
      </c>
      <c r="E32" s="205">
        <v>1</v>
      </c>
    </row>
    <row r="33" spans="1:9" ht="15.75" thickBot="1"/>
    <row r="34" spans="1:9" ht="16.5">
      <c r="A34" s="274" t="s">
        <v>133</v>
      </c>
      <c r="B34" s="275"/>
      <c r="C34" s="275"/>
      <c r="D34" s="275"/>
      <c r="E34" s="275"/>
      <c r="F34" s="275"/>
      <c r="G34" s="275"/>
      <c r="H34" s="275"/>
      <c r="I34" s="276"/>
    </row>
    <row r="35" spans="1:9" ht="78.75">
      <c r="A35" s="141" t="s">
        <v>91</v>
      </c>
      <c r="B35" s="83" t="s">
        <v>75</v>
      </c>
      <c r="C35" s="83" t="s">
        <v>76</v>
      </c>
      <c r="D35" s="83" t="s">
        <v>77</v>
      </c>
      <c r="E35" s="83" t="s">
        <v>78</v>
      </c>
      <c r="F35" s="83" t="s">
        <v>79</v>
      </c>
      <c r="G35" s="83" t="s">
        <v>81</v>
      </c>
      <c r="H35" s="83" t="s">
        <v>80</v>
      </c>
      <c r="I35" s="89" t="s">
        <v>84</v>
      </c>
    </row>
    <row r="36" spans="1:9" ht="72">
      <c r="A36" s="144" t="s">
        <v>114</v>
      </c>
      <c r="B36" s="72">
        <v>225</v>
      </c>
      <c r="C36" s="72" t="s">
        <v>70</v>
      </c>
      <c r="D36" s="72">
        <v>105</v>
      </c>
      <c r="E36" s="72">
        <v>1426</v>
      </c>
      <c r="F36" s="72" t="s">
        <v>70</v>
      </c>
      <c r="G36" s="72">
        <v>119</v>
      </c>
      <c r="H36" s="72">
        <v>1047</v>
      </c>
      <c r="I36" s="79">
        <v>2977</v>
      </c>
    </row>
    <row r="37" spans="1:9" ht="57.75">
      <c r="A37" s="145" t="s">
        <v>115</v>
      </c>
      <c r="B37" s="188">
        <v>19</v>
      </c>
      <c r="C37" s="188" t="s">
        <v>70</v>
      </c>
      <c r="D37" s="188" t="s">
        <v>70</v>
      </c>
      <c r="E37" s="188">
        <v>121</v>
      </c>
      <c r="F37" s="188" t="s">
        <v>70</v>
      </c>
      <c r="G37" s="188">
        <v>19</v>
      </c>
      <c r="H37" s="188">
        <v>186</v>
      </c>
      <c r="I37" s="189">
        <v>363</v>
      </c>
    </row>
    <row r="38" spans="1:9" ht="72">
      <c r="A38" s="146" t="s">
        <v>116</v>
      </c>
      <c r="B38" s="72">
        <v>19</v>
      </c>
      <c r="C38" s="72" t="s">
        <v>70</v>
      </c>
      <c r="D38" s="72" t="s">
        <v>70</v>
      </c>
      <c r="E38" s="72">
        <v>67</v>
      </c>
      <c r="F38" s="72" t="s">
        <v>70</v>
      </c>
      <c r="G38" s="72">
        <v>13</v>
      </c>
      <c r="H38" s="72">
        <v>105</v>
      </c>
      <c r="I38" s="79">
        <v>213</v>
      </c>
    </row>
    <row r="39" spans="1:9" ht="57.75">
      <c r="A39" s="143" t="s">
        <v>117</v>
      </c>
      <c r="B39" s="188" t="s">
        <v>70</v>
      </c>
      <c r="C39" s="188" t="s">
        <v>70</v>
      </c>
      <c r="D39" s="188" t="s">
        <v>70</v>
      </c>
      <c r="E39" s="188">
        <v>31</v>
      </c>
      <c r="F39" s="188" t="s">
        <v>70</v>
      </c>
      <c r="G39" s="188" t="s">
        <v>70</v>
      </c>
      <c r="H39" s="188">
        <v>75</v>
      </c>
      <c r="I39" s="189">
        <v>121</v>
      </c>
    </row>
    <row r="40" spans="1:9" ht="57.75">
      <c r="A40" s="146" t="s">
        <v>118</v>
      </c>
      <c r="B40" s="72">
        <v>197</v>
      </c>
      <c r="C40" s="72">
        <v>171</v>
      </c>
      <c r="D40" s="72">
        <v>277</v>
      </c>
      <c r="E40" s="72">
        <v>2531</v>
      </c>
      <c r="F40" s="72">
        <v>15</v>
      </c>
      <c r="G40" s="72">
        <v>289</v>
      </c>
      <c r="H40" s="72">
        <v>2852</v>
      </c>
      <c r="I40" s="79">
        <v>6332</v>
      </c>
    </row>
    <row r="41" spans="1:9" ht="43.5">
      <c r="A41" s="143" t="s">
        <v>119</v>
      </c>
      <c r="B41" s="188" t="s">
        <v>70</v>
      </c>
      <c r="C41" s="188" t="s">
        <v>70</v>
      </c>
      <c r="D41" s="188" t="s">
        <v>70</v>
      </c>
      <c r="E41" s="188" t="s">
        <v>70</v>
      </c>
      <c r="F41" s="188" t="s">
        <v>70</v>
      </c>
      <c r="G41" s="188" t="s">
        <v>70</v>
      </c>
      <c r="H41" s="188">
        <v>21</v>
      </c>
      <c r="I41" s="189">
        <v>43</v>
      </c>
    </row>
    <row r="42" spans="1:9" ht="43.5">
      <c r="A42" s="146" t="s">
        <v>120</v>
      </c>
      <c r="B42" s="72" t="s">
        <v>70</v>
      </c>
      <c r="C42" s="72" t="s">
        <v>70</v>
      </c>
      <c r="D42" s="72" t="s">
        <v>70</v>
      </c>
      <c r="E42" s="72" t="s">
        <v>70</v>
      </c>
      <c r="F42" s="72" t="s">
        <v>70</v>
      </c>
      <c r="G42" s="72" t="s">
        <v>70</v>
      </c>
      <c r="H42" s="72" t="s">
        <v>70</v>
      </c>
      <c r="I42" s="79" t="s">
        <v>70</v>
      </c>
    </row>
    <row r="43" spans="1:9" ht="72">
      <c r="A43" s="143" t="s">
        <v>121</v>
      </c>
      <c r="B43" s="188" t="s">
        <v>70</v>
      </c>
      <c r="C43" s="188" t="s">
        <v>70</v>
      </c>
      <c r="D43" s="188" t="s">
        <v>70</v>
      </c>
      <c r="E43" s="188">
        <v>14</v>
      </c>
      <c r="F43" s="188" t="s">
        <v>70</v>
      </c>
      <c r="G43" s="188" t="s">
        <v>70</v>
      </c>
      <c r="H43" s="188" t="s">
        <v>70</v>
      </c>
      <c r="I43" s="189" t="s">
        <v>70</v>
      </c>
    </row>
    <row r="44" spans="1:9" ht="100.5">
      <c r="A44" s="146" t="s">
        <v>122</v>
      </c>
      <c r="B44" s="72" t="s">
        <v>70</v>
      </c>
      <c r="C44" s="72" t="s">
        <v>70</v>
      </c>
      <c r="D44" s="72" t="s">
        <v>70</v>
      </c>
      <c r="E44" s="72">
        <v>184</v>
      </c>
      <c r="F44" s="72" t="s">
        <v>70</v>
      </c>
      <c r="G44" s="72">
        <v>21</v>
      </c>
      <c r="H44" s="72">
        <v>249</v>
      </c>
      <c r="I44" s="79">
        <v>481</v>
      </c>
    </row>
    <row r="45" spans="1:9" ht="15.75" thickBot="1">
      <c r="A45" s="138" t="s">
        <v>18</v>
      </c>
      <c r="B45" s="139">
        <v>475</v>
      </c>
      <c r="C45" s="139">
        <v>239</v>
      </c>
      <c r="D45" s="139">
        <v>414</v>
      </c>
      <c r="E45" s="139">
        <v>4388</v>
      </c>
      <c r="F45" s="139">
        <v>30</v>
      </c>
      <c r="G45" s="139">
        <v>467</v>
      </c>
      <c r="H45" s="139">
        <v>4539</v>
      </c>
      <c r="I45" s="140">
        <v>10552</v>
      </c>
    </row>
    <row r="47" spans="1:9" ht="16.5">
      <c r="A47" s="278" t="s">
        <v>134</v>
      </c>
      <c r="B47" s="278"/>
      <c r="C47" s="278"/>
      <c r="D47" s="278"/>
      <c r="E47" s="278"/>
      <c r="F47" s="278"/>
      <c r="G47" s="278"/>
      <c r="H47" s="278"/>
      <c r="I47" s="278"/>
    </row>
    <row r="48" spans="1:9" ht="78.75">
      <c r="A48" s="147" t="s">
        <v>91</v>
      </c>
      <c r="B48" s="83" t="s">
        <v>75</v>
      </c>
      <c r="C48" s="83" t="s">
        <v>76</v>
      </c>
      <c r="D48" s="83" t="s">
        <v>77</v>
      </c>
      <c r="E48" s="83" t="s">
        <v>78</v>
      </c>
      <c r="F48" s="83" t="s">
        <v>79</v>
      </c>
      <c r="G48" s="83" t="s">
        <v>81</v>
      </c>
      <c r="H48" s="83" t="s">
        <v>80</v>
      </c>
      <c r="I48" s="126" t="s">
        <v>84</v>
      </c>
    </row>
    <row r="49" spans="1:9" ht="72">
      <c r="A49" s="106" t="s">
        <v>114</v>
      </c>
      <c r="B49" s="199">
        <f>B36/B$45</f>
        <v>0.47368421052631576</v>
      </c>
      <c r="C49" s="199" t="s">
        <v>70</v>
      </c>
      <c r="D49" s="199">
        <f t="shared" ref="D49:H49" si="2">D36/D$45</f>
        <v>0.25362318840579712</v>
      </c>
      <c r="E49" s="199">
        <f t="shared" si="2"/>
        <v>0.32497721057429352</v>
      </c>
      <c r="F49" s="199" t="s">
        <v>70</v>
      </c>
      <c r="G49" s="199">
        <f t="shared" si="2"/>
        <v>0.25481798715203424</v>
      </c>
      <c r="H49" s="199">
        <f t="shared" si="2"/>
        <v>0.23066754791804361</v>
      </c>
      <c r="I49" s="200">
        <v>0.28212661106899167</v>
      </c>
    </row>
    <row r="50" spans="1:9" ht="57.75">
      <c r="A50" s="106" t="s">
        <v>115</v>
      </c>
      <c r="B50" s="199">
        <f t="shared" ref="B50:H57" si="3">B37/B$45</f>
        <v>0.04</v>
      </c>
      <c r="C50" s="199" t="s">
        <v>70</v>
      </c>
      <c r="D50" s="199" t="s">
        <v>70</v>
      </c>
      <c r="E50" s="199">
        <f t="shared" si="3"/>
        <v>2.7575205104831357E-2</v>
      </c>
      <c r="F50" s="199" t="s">
        <v>70</v>
      </c>
      <c r="G50" s="199">
        <f t="shared" si="3"/>
        <v>4.068522483940043E-2</v>
      </c>
      <c r="H50" s="199">
        <f t="shared" si="3"/>
        <v>4.0978189028420355E-2</v>
      </c>
      <c r="I50" s="200">
        <v>3.4401061410159209E-2</v>
      </c>
    </row>
    <row r="51" spans="1:9" ht="72">
      <c r="A51" s="90" t="s">
        <v>116</v>
      </c>
      <c r="B51" s="199">
        <f t="shared" si="3"/>
        <v>0.04</v>
      </c>
      <c r="C51" s="199" t="s">
        <v>70</v>
      </c>
      <c r="D51" s="199" t="s">
        <v>70</v>
      </c>
      <c r="E51" s="199">
        <f t="shared" si="3"/>
        <v>1.5268915223336371E-2</v>
      </c>
      <c r="F51" s="199" t="s">
        <v>70</v>
      </c>
      <c r="G51" s="199">
        <f t="shared" si="3"/>
        <v>2.7837259100642397E-2</v>
      </c>
      <c r="H51" s="199">
        <f t="shared" si="3"/>
        <v>2.3132848645076007E-2</v>
      </c>
      <c r="I51" s="200">
        <v>2.0185746777862015E-2</v>
      </c>
    </row>
    <row r="52" spans="1:9" ht="57.75">
      <c r="A52" s="90" t="s">
        <v>117</v>
      </c>
      <c r="B52" s="199" t="s">
        <v>70</v>
      </c>
      <c r="C52" s="199" t="s">
        <v>70</v>
      </c>
      <c r="D52" s="199" t="s">
        <v>70</v>
      </c>
      <c r="E52" s="199">
        <f t="shared" si="3"/>
        <v>7.0647219690063807E-3</v>
      </c>
      <c r="F52" s="199" t="s">
        <v>70</v>
      </c>
      <c r="G52" s="199" t="s">
        <v>70</v>
      </c>
      <c r="H52" s="199">
        <f t="shared" si="3"/>
        <v>1.6523463317911435E-2</v>
      </c>
      <c r="I52" s="200">
        <v>1.1467020470053071E-2</v>
      </c>
    </row>
    <row r="53" spans="1:9" ht="57.75">
      <c r="A53" s="90" t="s">
        <v>118</v>
      </c>
      <c r="B53" s="199">
        <f t="shared" si="3"/>
        <v>0.41473684210526318</v>
      </c>
      <c r="C53" s="199">
        <f t="shared" si="3"/>
        <v>0.71548117154811719</v>
      </c>
      <c r="D53" s="199">
        <f t="shared" si="3"/>
        <v>0.66908212560386471</v>
      </c>
      <c r="E53" s="199">
        <f t="shared" si="3"/>
        <v>0.5768003646308113</v>
      </c>
      <c r="F53" s="199">
        <f t="shared" si="3"/>
        <v>0.5</v>
      </c>
      <c r="G53" s="199">
        <f t="shared" si="3"/>
        <v>0.61884368308351179</v>
      </c>
      <c r="H53" s="199">
        <f t="shared" si="3"/>
        <v>0.62833223176911213</v>
      </c>
      <c r="I53" s="200">
        <v>0.6000758150113723</v>
      </c>
    </row>
    <row r="54" spans="1:9" ht="43.5">
      <c r="A54" s="90" t="s">
        <v>119</v>
      </c>
      <c r="B54" s="199" t="s">
        <v>70</v>
      </c>
      <c r="C54" s="199" t="s">
        <v>70</v>
      </c>
      <c r="D54" s="199" t="s">
        <v>70</v>
      </c>
      <c r="E54" s="199" t="s">
        <v>70</v>
      </c>
      <c r="F54" s="199" t="s">
        <v>70</v>
      </c>
      <c r="G54" s="199" t="s">
        <v>70</v>
      </c>
      <c r="H54" s="199">
        <f t="shared" si="3"/>
        <v>4.626569729015202E-3</v>
      </c>
      <c r="I54" s="200">
        <v>4.0750568612585294E-3</v>
      </c>
    </row>
    <row r="55" spans="1:9" ht="43.5">
      <c r="A55" s="90" t="s">
        <v>120</v>
      </c>
      <c r="B55" s="199" t="s">
        <v>70</v>
      </c>
      <c r="C55" s="199" t="s">
        <v>70</v>
      </c>
      <c r="D55" s="199" t="s">
        <v>70</v>
      </c>
      <c r="E55" s="199" t="s">
        <v>70</v>
      </c>
      <c r="F55" s="199" t="s">
        <v>70</v>
      </c>
      <c r="G55" s="199" t="s">
        <v>70</v>
      </c>
      <c r="H55" s="199" t="s">
        <v>70</v>
      </c>
      <c r="I55" s="200" t="s">
        <v>70</v>
      </c>
    </row>
    <row r="56" spans="1:9" ht="72">
      <c r="A56" s="90" t="s">
        <v>121</v>
      </c>
      <c r="B56" s="199" t="s">
        <v>70</v>
      </c>
      <c r="C56" s="199" t="s">
        <v>70</v>
      </c>
      <c r="D56" s="199" t="s">
        <v>70</v>
      </c>
      <c r="E56" s="199">
        <f t="shared" si="3"/>
        <v>3.1905195989061076E-3</v>
      </c>
      <c r="F56" s="199" t="s">
        <v>70</v>
      </c>
      <c r="G56" s="199" t="s">
        <v>70</v>
      </c>
      <c r="H56" s="199" t="s">
        <v>70</v>
      </c>
      <c r="I56" s="200">
        <v>2.084912812736922E-3</v>
      </c>
    </row>
    <row r="57" spans="1:9" ht="100.5">
      <c r="A57" s="90" t="s">
        <v>122</v>
      </c>
      <c r="B57" s="199" t="s">
        <v>70</v>
      </c>
      <c r="C57" s="199" t="s">
        <v>70</v>
      </c>
      <c r="D57" s="199" t="s">
        <v>70</v>
      </c>
      <c r="E57" s="199">
        <f t="shared" si="3"/>
        <v>4.1932543299908843E-2</v>
      </c>
      <c r="F57" s="199" t="s">
        <v>70</v>
      </c>
      <c r="G57" s="199">
        <f t="shared" si="3"/>
        <v>4.4967880085653104E-2</v>
      </c>
      <c r="H57" s="199">
        <f t="shared" si="3"/>
        <v>5.485789821546596E-2</v>
      </c>
      <c r="I57" s="200">
        <v>4.5583775587566336E-2</v>
      </c>
    </row>
    <row r="58" spans="1:9">
      <c r="A58" s="181" t="s">
        <v>18</v>
      </c>
      <c r="B58" s="205">
        <v>1</v>
      </c>
      <c r="C58" s="205">
        <v>1</v>
      </c>
      <c r="D58" s="205">
        <v>1</v>
      </c>
      <c r="E58" s="205">
        <v>1</v>
      </c>
      <c r="F58" s="205">
        <v>1</v>
      </c>
      <c r="G58" s="205">
        <v>1</v>
      </c>
      <c r="H58" s="205">
        <v>1</v>
      </c>
      <c r="I58" s="205">
        <v>1</v>
      </c>
    </row>
    <row r="59" spans="1:9" ht="15.75" thickBot="1"/>
    <row r="60" spans="1:9" ht="18">
      <c r="A60" s="279" t="s">
        <v>135</v>
      </c>
      <c r="B60" s="280"/>
      <c r="C60" s="280"/>
      <c r="D60" s="281"/>
    </row>
    <row r="61" spans="1:9" ht="31.5">
      <c r="A61" s="147" t="s">
        <v>91</v>
      </c>
      <c r="B61" s="83" t="s">
        <v>49</v>
      </c>
      <c r="C61" s="83" t="s">
        <v>48</v>
      </c>
      <c r="D61" s="89" t="s">
        <v>136</v>
      </c>
    </row>
    <row r="62" spans="1:9" ht="72">
      <c r="A62" s="106" t="s">
        <v>114</v>
      </c>
      <c r="B62" s="148">
        <v>2011</v>
      </c>
      <c r="C62" s="148">
        <v>966</v>
      </c>
      <c r="D62" s="149">
        <v>2977</v>
      </c>
    </row>
    <row r="63" spans="1:9" ht="57.75">
      <c r="A63" s="106" t="s">
        <v>115</v>
      </c>
      <c r="B63" s="148">
        <v>256</v>
      </c>
      <c r="C63" s="148">
        <v>107</v>
      </c>
      <c r="D63" s="149">
        <v>363</v>
      </c>
    </row>
    <row r="64" spans="1:9" ht="72">
      <c r="A64" s="90" t="s">
        <v>116</v>
      </c>
      <c r="B64" s="148">
        <v>148</v>
      </c>
      <c r="C64" s="148">
        <v>65</v>
      </c>
      <c r="D64" s="149">
        <v>213</v>
      </c>
    </row>
    <row r="65" spans="1:4" ht="57.75">
      <c r="A65" s="90" t="s">
        <v>117</v>
      </c>
      <c r="B65" s="148">
        <v>65</v>
      </c>
      <c r="C65" s="148">
        <v>56</v>
      </c>
      <c r="D65" s="149">
        <v>121</v>
      </c>
    </row>
    <row r="66" spans="1:4" ht="57.75">
      <c r="A66" s="90" t="s">
        <v>118</v>
      </c>
      <c r="B66" s="148">
        <v>4484</v>
      </c>
      <c r="C66" s="148">
        <v>1848</v>
      </c>
      <c r="D66" s="149">
        <v>6332</v>
      </c>
    </row>
    <row r="67" spans="1:4" ht="43.5">
      <c r="A67" s="90" t="s">
        <v>119</v>
      </c>
      <c r="B67" s="148">
        <v>25</v>
      </c>
      <c r="C67" s="148">
        <v>18</v>
      </c>
      <c r="D67" s="149">
        <v>43</v>
      </c>
    </row>
    <row r="68" spans="1:4" ht="43.5">
      <c r="A68" s="90" t="s">
        <v>120</v>
      </c>
      <c r="B68" s="148" t="s">
        <v>70</v>
      </c>
      <c r="C68" s="148" t="s">
        <v>70</v>
      </c>
      <c r="D68" s="149" t="s">
        <v>70</v>
      </c>
    </row>
    <row r="69" spans="1:4" ht="72">
      <c r="A69" s="90" t="s">
        <v>121</v>
      </c>
      <c r="B69" s="148">
        <v>14</v>
      </c>
      <c r="C69" s="148" t="s">
        <v>70</v>
      </c>
      <c r="D69" s="149" t="s">
        <v>70</v>
      </c>
    </row>
    <row r="70" spans="1:4" ht="100.5">
      <c r="A70" s="90" t="s">
        <v>122</v>
      </c>
      <c r="B70" s="78">
        <v>309</v>
      </c>
      <c r="C70" s="78">
        <v>172</v>
      </c>
      <c r="D70" s="149">
        <v>481</v>
      </c>
    </row>
    <row r="71" spans="1:4" ht="15.75" thickBot="1">
      <c r="A71" s="150" t="s">
        <v>18</v>
      </c>
      <c r="B71" s="151">
        <v>7312</v>
      </c>
      <c r="C71" s="151">
        <v>3240</v>
      </c>
      <c r="D71" s="152">
        <v>10552</v>
      </c>
    </row>
    <row r="72" spans="1:4" ht="15.75" thickBot="1"/>
    <row r="73" spans="1:4" ht="16.5">
      <c r="A73" s="237" t="s">
        <v>137</v>
      </c>
      <c r="B73" s="238"/>
      <c r="C73" s="238"/>
      <c r="D73" s="239"/>
    </row>
    <row r="74" spans="1:4" ht="31.5">
      <c r="A74" s="147" t="s">
        <v>91</v>
      </c>
      <c r="B74" s="83" t="s">
        <v>49</v>
      </c>
      <c r="C74" s="83" t="s">
        <v>48</v>
      </c>
      <c r="D74" s="89" t="s">
        <v>136</v>
      </c>
    </row>
    <row r="75" spans="1:4" ht="72">
      <c r="A75" s="106" t="s">
        <v>114</v>
      </c>
      <c r="B75" s="218">
        <f>B62/B$71</f>
        <v>0.27502735229759301</v>
      </c>
      <c r="C75" s="218">
        <f>C62/C$71</f>
        <v>0.29814814814814816</v>
      </c>
      <c r="D75" s="219">
        <v>0.28212661106899167</v>
      </c>
    </row>
    <row r="76" spans="1:4" ht="57.75">
      <c r="A76" s="106" t="s">
        <v>115</v>
      </c>
      <c r="B76" s="218">
        <f t="shared" ref="B76:C76" si="4">B63/B$71</f>
        <v>3.5010940919037198E-2</v>
      </c>
      <c r="C76" s="218">
        <f t="shared" si="4"/>
        <v>3.3024691358024688E-2</v>
      </c>
      <c r="D76" s="219">
        <v>3.4401061410159209E-2</v>
      </c>
    </row>
    <row r="77" spans="1:4" ht="72">
      <c r="A77" s="90" t="s">
        <v>116</v>
      </c>
      <c r="B77" s="218">
        <f t="shared" ref="B77:C77" si="5">B64/B$71</f>
        <v>2.024070021881838E-2</v>
      </c>
      <c r="C77" s="218">
        <f t="shared" si="5"/>
        <v>2.0061728395061727E-2</v>
      </c>
      <c r="D77" s="219">
        <v>2.0185746777862015E-2</v>
      </c>
    </row>
    <row r="78" spans="1:4" ht="57.75">
      <c r="A78" s="90" t="s">
        <v>117</v>
      </c>
      <c r="B78" s="218">
        <f t="shared" ref="B78:C78" si="6">B65/B$71</f>
        <v>8.8894967177242882E-3</v>
      </c>
      <c r="C78" s="218">
        <f t="shared" si="6"/>
        <v>1.7283950617283949E-2</v>
      </c>
      <c r="D78" s="219">
        <v>1.1467020470053071E-2</v>
      </c>
    </row>
    <row r="79" spans="1:4" ht="57.75">
      <c r="A79" s="90" t="s">
        <v>118</v>
      </c>
      <c r="B79" s="218">
        <f t="shared" ref="B79:C79" si="7">B66/B$71</f>
        <v>0.6132385120350109</v>
      </c>
      <c r="C79" s="218">
        <f t="shared" si="7"/>
        <v>0.57037037037037042</v>
      </c>
      <c r="D79" s="219">
        <v>0.6000758150113723</v>
      </c>
    </row>
    <row r="80" spans="1:4" ht="43.5">
      <c r="A80" s="90" t="s">
        <v>119</v>
      </c>
      <c r="B80" s="218">
        <f t="shared" ref="B80:C80" si="8">B67/B$71</f>
        <v>3.4190371991247265E-3</v>
      </c>
      <c r="C80" s="218">
        <f t="shared" si="8"/>
        <v>5.5555555555555558E-3</v>
      </c>
      <c r="D80" s="219">
        <v>4.0750568612585294E-3</v>
      </c>
    </row>
    <row r="81" spans="1:15" ht="43.5">
      <c r="A81" s="90" t="s">
        <v>120</v>
      </c>
      <c r="B81" s="218" t="s">
        <v>70</v>
      </c>
      <c r="C81" s="218" t="s">
        <v>70</v>
      </c>
      <c r="D81" s="219" t="s">
        <v>70</v>
      </c>
    </row>
    <row r="82" spans="1:15" ht="72">
      <c r="A82" s="90" t="s">
        <v>121</v>
      </c>
      <c r="B82" s="218">
        <f t="shared" ref="B82" si="9">B69/B$71</f>
        <v>1.9146608315098468E-3</v>
      </c>
      <c r="C82" s="218" t="s">
        <v>70</v>
      </c>
      <c r="D82" s="219" t="s">
        <v>70</v>
      </c>
    </row>
    <row r="83" spans="1:15" ht="100.5">
      <c r="A83" s="90" t="s">
        <v>122</v>
      </c>
      <c r="B83" s="218">
        <f t="shared" ref="B83:C83" si="10">B70/B$71</f>
        <v>4.225929978118162E-2</v>
      </c>
      <c r="C83" s="218">
        <f t="shared" si="10"/>
        <v>5.3086419753086422E-2</v>
      </c>
      <c r="D83" s="219">
        <v>4.5583775587566336E-2</v>
      </c>
    </row>
    <row r="84" spans="1:15" ht="15.75" thickBot="1">
      <c r="A84" s="182" t="s">
        <v>18</v>
      </c>
      <c r="B84" s="219">
        <v>1</v>
      </c>
      <c r="C84" s="219">
        <v>1</v>
      </c>
      <c r="D84" s="219">
        <v>1</v>
      </c>
    </row>
    <row r="85" spans="1:15" ht="15.75" thickBot="1"/>
    <row r="86" spans="1:15" ht="16.5">
      <c r="A86" s="274" t="s">
        <v>138</v>
      </c>
      <c r="B86" s="275"/>
      <c r="C86" s="275"/>
      <c r="D86" s="275"/>
      <c r="E86" s="275"/>
      <c r="F86" s="275"/>
      <c r="G86" s="275"/>
      <c r="H86" s="275"/>
      <c r="I86" s="275"/>
      <c r="J86" s="275"/>
      <c r="K86" s="275"/>
      <c r="L86" s="275"/>
      <c r="M86" s="275"/>
      <c r="N86" s="275"/>
      <c r="O86" s="276"/>
    </row>
    <row r="87" spans="1:15" ht="47.25">
      <c r="A87" s="153" t="s">
        <v>91</v>
      </c>
      <c r="B87" s="154" t="s">
        <v>5</v>
      </c>
      <c r="C87" s="154" t="s">
        <v>6</v>
      </c>
      <c r="D87" s="154" t="s">
        <v>7</v>
      </c>
      <c r="E87" s="154" t="s">
        <v>8</v>
      </c>
      <c r="F87" s="154" t="s">
        <v>9</v>
      </c>
      <c r="G87" s="154" t="s">
        <v>10</v>
      </c>
      <c r="H87" s="154" t="s">
        <v>11</v>
      </c>
      <c r="I87" s="154" t="s">
        <v>12</v>
      </c>
      <c r="J87" s="154" t="s">
        <v>71</v>
      </c>
      <c r="K87" s="154" t="s">
        <v>14</v>
      </c>
      <c r="L87" s="154" t="s">
        <v>15</v>
      </c>
      <c r="M87" s="154" t="s">
        <v>16</v>
      </c>
      <c r="N87" s="154" t="s">
        <v>17</v>
      </c>
      <c r="O87" s="155" t="s">
        <v>84</v>
      </c>
    </row>
    <row r="88" spans="1:15" ht="72">
      <c r="A88" s="98" t="s">
        <v>114</v>
      </c>
      <c r="B88" s="72" t="s">
        <v>70</v>
      </c>
      <c r="C88" s="72" t="s">
        <v>70</v>
      </c>
      <c r="D88" s="72">
        <v>1563</v>
      </c>
      <c r="E88" s="72" t="s">
        <v>70</v>
      </c>
      <c r="F88" s="72">
        <v>126</v>
      </c>
      <c r="G88" s="72" t="s">
        <v>70</v>
      </c>
      <c r="H88" s="72" t="s">
        <v>70</v>
      </c>
      <c r="I88" s="72" t="s">
        <v>70</v>
      </c>
      <c r="J88" s="72" t="s">
        <v>70</v>
      </c>
      <c r="K88" s="72" t="s">
        <v>70</v>
      </c>
      <c r="L88" s="72">
        <v>1222</v>
      </c>
      <c r="M88" s="72" t="s">
        <v>70</v>
      </c>
      <c r="N88" s="72">
        <v>61</v>
      </c>
      <c r="O88" s="79">
        <v>2977</v>
      </c>
    </row>
    <row r="89" spans="1:15" ht="57.75">
      <c r="A89" s="98" t="s">
        <v>115</v>
      </c>
      <c r="B89" s="72" t="s">
        <v>70</v>
      </c>
      <c r="C89" s="72" t="s">
        <v>70</v>
      </c>
      <c r="D89" s="72">
        <v>191</v>
      </c>
      <c r="E89" s="72" t="s">
        <v>70</v>
      </c>
      <c r="F89" s="72" t="s">
        <v>70</v>
      </c>
      <c r="G89" s="72" t="s">
        <v>70</v>
      </c>
      <c r="H89" s="72" t="s">
        <v>70</v>
      </c>
      <c r="I89" s="72" t="s">
        <v>70</v>
      </c>
      <c r="J89" s="72" t="s">
        <v>70</v>
      </c>
      <c r="K89" s="72" t="s">
        <v>70</v>
      </c>
      <c r="L89" s="72" t="s">
        <v>70</v>
      </c>
      <c r="M89" s="72" t="s">
        <v>70</v>
      </c>
      <c r="N89" s="72" t="s">
        <v>70</v>
      </c>
      <c r="O89" s="79">
        <v>363</v>
      </c>
    </row>
    <row r="90" spans="1:15" ht="72">
      <c r="A90" s="77" t="s">
        <v>116</v>
      </c>
      <c r="B90" s="72" t="s">
        <v>70</v>
      </c>
      <c r="C90" s="72" t="s">
        <v>70</v>
      </c>
      <c r="D90" s="72">
        <v>121</v>
      </c>
      <c r="E90" s="72" t="s">
        <v>70</v>
      </c>
      <c r="F90" s="72" t="s">
        <v>70</v>
      </c>
      <c r="G90" s="72" t="s">
        <v>70</v>
      </c>
      <c r="H90" s="72" t="s">
        <v>70</v>
      </c>
      <c r="I90" s="72" t="s">
        <v>70</v>
      </c>
      <c r="J90" s="72" t="s">
        <v>70</v>
      </c>
      <c r="K90" s="72" t="s">
        <v>70</v>
      </c>
      <c r="L90" s="72" t="s">
        <v>70</v>
      </c>
      <c r="M90" s="72" t="s">
        <v>70</v>
      </c>
      <c r="N90" s="72" t="s">
        <v>70</v>
      </c>
      <c r="O90" s="79">
        <v>213</v>
      </c>
    </row>
    <row r="91" spans="1:15" ht="57.75">
      <c r="A91" s="77" t="s">
        <v>117</v>
      </c>
      <c r="B91" s="72" t="s">
        <v>70</v>
      </c>
      <c r="C91" s="72" t="s">
        <v>70</v>
      </c>
      <c r="D91" s="72" t="s">
        <v>70</v>
      </c>
      <c r="E91" s="72" t="s">
        <v>70</v>
      </c>
      <c r="F91" s="72" t="s">
        <v>70</v>
      </c>
      <c r="G91" s="72" t="s">
        <v>70</v>
      </c>
      <c r="H91" s="72" t="s">
        <v>70</v>
      </c>
      <c r="I91" s="72" t="s">
        <v>70</v>
      </c>
      <c r="J91" s="72" t="s">
        <v>70</v>
      </c>
      <c r="K91" s="72" t="s">
        <v>70</v>
      </c>
      <c r="L91" s="72">
        <v>79</v>
      </c>
      <c r="M91" s="72" t="s">
        <v>70</v>
      </c>
      <c r="N91" s="72" t="s">
        <v>70</v>
      </c>
      <c r="O91" s="79">
        <v>121</v>
      </c>
    </row>
    <row r="92" spans="1:15" ht="57.75">
      <c r="A92" s="77" t="s">
        <v>118</v>
      </c>
      <c r="B92" s="72" t="s">
        <v>70</v>
      </c>
      <c r="C92" s="72" t="s">
        <v>70</v>
      </c>
      <c r="D92" s="72">
        <v>4682</v>
      </c>
      <c r="E92" s="72" t="s">
        <v>70</v>
      </c>
      <c r="F92" s="72">
        <v>41</v>
      </c>
      <c r="G92" s="72" t="s">
        <v>70</v>
      </c>
      <c r="H92" s="72" t="s">
        <v>70</v>
      </c>
      <c r="I92" s="72" t="s">
        <v>70</v>
      </c>
      <c r="J92" s="72" t="s">
        <v>70</v>
      </c>
      <c r="K92" s="72" t="s">
        <v>70</v>
      </c>
      <c r="L92" s="72">
        <v>1579</v>
      </c>
      <c r="M92" s="72" t="s">
        <v>70</v>
      </c>
      <c r="N92" s="72" t="s">
        <v>70</v>
      </c>
      <c r="O92" s="79">
        <v>6332</v>
      </c>
    </row>
    <row r="93" spans="1:15" ht="43.5">
      <c r="A93" s="77" t="s">
        <v>119</v>
      </c>
      <c r="B93" s="72" t="s">
        <v>70</v>
      </c>
      <c r="C93" s="72" t="s">
        <v>70</v>
      </c>
      <c r="D93" s="72">
        <v>26</v>
      </c>
      <c r="E93" s="72" t="s">
        <v>70</v>
      </c>
      <c r="F93" s="72" t="s">
        <v>70</v>
      </c>
      <c r="G93" s="72" t="s">
        <v>70</v>
      </c>
      <c r="H93" s="72" t="s">
        <v>70</v>
      </c>
      <c r="I93" s="72" t="s">
        <v>70</v>
      </c>
      <c r="J93" s="72" t="s">
        <v>70</v>
      </c>
      <c r="K93" s="72" t="s">
        <v>70</v>
      </c>
      <c r="L93" s="72" t="s">
        <v>70</v>
      </c>
      <c r="M93" s="72" t="s">
        <v>70</v>
      </c>
      <c r="N93" s="72" t="s">
        <v>70</v>
      </c>
      <c r="O93" s="79">
        <v>43</v>
      </c>
    </row>
    <row r="94" spans="1:15" ht="43.5">
      <c r="A94" s="77" t="s">
        <v>120</v>
      </c>
      <c r="B94" s="72" t="s">
        <v>70</v>
      </c>
      <c r="C94" s="72" t="s">
        <v>70</v>
      </c>
      <c r="D94" s="72" t="s">
        <v>70</v>
      </c>
      <c r="E94" s="72" t="s">
        <v>70</v>
      </c>
      <c r="F94" s="72" t="s">
        <v>70</v>
      </c>
      <c r="G94" s="72" t="s">
        <v>70</v>
      </c>
      <c r="H94" s="72" t="s">
        <v>70</v>
      </c>
      <c r="I94" s="72" t="s">
        <v>70</v>
      </c>
      <c r="J94" s="72" t="s">
        <v>70</v>
      </c>
      <c r="K94" s="72" t="s">
        <v>70</v>
      </c>
      <c r="L94" s="72" t="s">
        <v>70</v>
      </c>
      <c r="M94" s="72" t="s">
        <v>70</v>
      </c>
      <c r="N94" s="72" t="s">
        <v>70</v>
      </c>
      <c r="O94" s="79" t="s">
        <v>70</v>
      </c>
    </row>
    <row r="95" spans="1:15" ht="72">
      <c r="A95" s="77" t="s">
        <v>121</v>
      </c>
      <c r="B95" s="72" t="s">
        <v>70</v>
      </c>
      <c r="C95" s="72" t="s">
        <v>70</v>
      </c>
      <c r="D95" s="72">
        <v>11</v>
      </c>
      <c r="E95" s="72" t="s">
        <v>70</v>
      </c>
      <c r="F95" s="72" t="s">
        <v>70</v>
      </c>
      <c r="G95" s="72" t="s">
        <v>70</v>
      </c>
      <c r="H95" s="72" t="s">
        <v>70</v>
      </c>
      <c r="I95" s="72" t="s">
        <v>70</v>
      </c>
      <c r="J95" s="72" t="s">
        <v>70</v>
      </c>
      <c r="K95" s="72" t="s">
        <v>70</v>
      </c>
      <c r="L95" s="72">
        <v>11</v>
      </c>
      <c r="M95" s="72" t="s">
        <v>70</v>
      </c>
      <c r="N95" s="72" t="s">
        <v>70</v>
      </c>
      <c r="O95" s="79" t="s">
        <v>70</v>
      </c>
    </row>
    <row r="96" spans="1:15" ht="100.5">
      <c r="A96" s="77" t="s">
        <v>122</v>
      </c>
      <c r="B96" s="72" t="s">
        <v>70</v>
      </c>
      <c r="C96" s="72" t="s">
        <v>70</v>
      </c>
      <c r="D96" s="72" t="s">
        <v>70</v>
      </c>
      <c r="E96" s="72" t="s">
        <v>70</v>
      </c>
      <c r="F96" s="72" t="s">
        <v>70</v>
      </c>
      <c r="G96" s="72" t="s">
        <v>70</v>
      </c>
      <c r="H96" s="72" t="s">
        <v>70</v>
      </c>
      <c r="I96" s="72" t="s">
        <v>70</v>
      </c>
      <c r="J96" s="72" t="s">
        <v>70</v>
      </c>
      <c r="K96" s="72" t="s">
        <v>70</v>
      </c>
      <c r="L96" s="72">
        <v>442</v>
      </c>
      <c r="M96" s="72" t="s">
        <v>70</v>
      </c>
      <c r="N96" s="72" t="s">
        <v>70</v>
      </c>
      <c r="O96" s="79">
        <v>481</v>
      </c>
    </row>
    <row r="97" spans="1:15" ht="15.75" thickBot="1">
      <c r="A97" s="138" t="s">
        <v>18</v>
      </c>
      <c r="B97" s="72" t="s">
        <v>70</v>
      </c>
      <c r="C97" s="72" t="s">
        <v>70</v>
      </c>
      <c r="D97" s="139">
        <v>6674</v>
      </c>
      <c r="E97" s="72" t="s">
        <v>70</v>
      </c>
      <c r="F97" s="139">
        <v>187</v>
      </c>
      <c r="G97" s="72" t="s">
        <v>70</v>
      </c>
      <c r="H97" s="72" t="s">
        <v>70</v>
      </c>
      <c r="I97" s="72" t="s">
        <v>70</v>
      </c>
      <c r="J97" s="72" t="s">
        <v>70</v>
      </c>
      <c r="K97" s="72" t="s">
        <v>70</v>
      </c>
      <c r="L97" s="139">
        <v>3593</v>
      </c>
      <c r="M97" s="72" t="s">
        <v>70</v>
      </c>
      <c r="N97" s="139">
        <v>91</v>
      </c>
      <c r="O97" s="79">
        <v>10552</v>
      </c>
    </row>
    <row r="98" spans="1:15" customFormat="1"/>
    <row r="99" spans="1:15" ht="16.5">
      <c r="A99" s="278" t="s">
        <v>139</v>
      </c>
      <c r="B99" s="278"/>
      <c r="C99" s="278"/>
      <c r="D99" s="278"/>
      <c r="E99" s="278"/>
      <c r="F99" s="278"/>
      <c r="G99" s="278"/>
      <c r="H99" s="278"/>
      <c r="I99" s="278"/>
      <c r="J99" s="278"/>
      <c r="K99" s="278"/>
      <c r="L99" s="278"/>
      <c r="M99" s="278"/>
      <c r="N99" s="278"/>
      <c r="O99" s="278"/>
    </row>
    <row r="100" spans="1:15" ht="47.25">
      <c r="A100" s="156" t="s">
        <v>91</v>
      </c>
      <c r="B100" s="154" t="s">
        <v>5</v>
      </c>
      <c r="C100" s="154" t="s">
        <v>6</v>
      </c>
      <c r="D100" s="154" t="s">
        <v>7</v>
      </c>
      <c r="E100" s="154" t="s">
        <v>8</v>
      </c>
      <c r="F100" s="154" t="s">
        <v>9</v>
      </c>
      <c r="G100" s="154" t="s">
        <v>10</v>
      </c>
      <c r="H100" s="154" t="s">
        <v>11</v>
      </c>
      <c r="I100" s="154" t="s">
        <v>12</v>
      </c>
      <c r="J100" s="154" t="s">
        <v>71</v>
      </c>
      <c r="K100" s="154" t="s">
        <v>14</v>
      </c>
      <c r="L100" s="154" t="s">
        <v>15</v>
      </c>
      <c r="M100" s="154" t="s">
        <v>16</v>
      </c>
      <c r="N100" s="154" t="s">
        <v>17</v>
      </c>
      <c r="O100" s="157" t="s">
        <v>84</v>
      </c>
    </row>
    <row r="101" spans="1:15" ht="72">
      <c r="A101" s="106" t="s">
        <v>114</v>
      </c>
      <c r="B101" s="199" t="s">
        <v>70</v>
      </c>
      <c r="C101" s="199" t="s">
        <v>70</v>
      </c>
      <c r="D101" s="199">
        <f t="shared" ref="D101:N101" si="11">D88/D$97</f>
        <v>0.23419238837278994</v>
      </c>
      <c r="E101" s="199" t="s">
        <v>70</v>
      </c>
      <c r="F101" s="199">
        <f t="shared" si="11"/>
        <v>0.6737967914438503</v>
      </c>
      <c r="G101" s="199" t="s">
        <v>70</v>
      </c>
      <c r="H101" s="199" t="s">
        <v>70</v>
      </c>
      <c r="I101" s="199" t="s">
        <v>70</v>
      </c>
      <c r="J101" s="199" t="s">
        <v>70</v>
      </c>
      <c r="K101" s="199" t="s">
        <v>70</v>
      </c>
      <c r="L101" s="199">
        <f t="shared" si="11"/>
        <v>0.34010576120233788</v>
      </c>
      <c r="M101" s="199" t="s">
        <v>70</v>
      </c>
      <c r="N101" s="199">
        <f t="shared" si="11"/>
        <v>0.67032967032967028</v>
      </c>
      <c r="O101" s="200">
        <v>0.28212661106899167</v>
      </c>
    </row>
    <row r="102" spans="1:15" ht="57.75">
      <c r="A102" s="106" t="s">
        <v>115</v>
      </c>
      <c r="B102" s="199" t="s">
        <v>70</v>
      </c>
      <c r="C102" s="199" t="s">
        <v>70</v>
      </c>
      <c r="D102" s="199">
        <f t="shared" ref="D102:L109" si="12">D89/D$97</f>
        <v>2.8618519628408751E-2</v>
      </c>
      <c r="E102" s="199" t="s">
        <v>70</v>
      </c>
      <c r="F102" s="199" t="s">
        <v>70</v>
      </c>
      <c r="G102" s="199" t="s">
        <v>70</v>
      </c>
      <c r="H102" s="199" t="s">
        <v>70</v>
      </c>
      <c r="I102" s="199" t="s">
        <v>70</v>
      </c>
      <c r="J102" s="199" t="s">
        <v>70</v>
      </c>
      <c r="K102" s="199" t="s">
        <v>70</v>
      </c>
      <c r="L102" s="199" t="s">
        <v>70</v>
      </c>
      <c r="M102" s="199" t="s">
        <v>70</v>
      </c>
      <c r="N102" s="199" t="s">
        <v>70</v>
      </c>
      <c r="O102" s="200">
        <v>3.4401061410159209E-2</v>
      </c>
    </row>
    <row r="103" spans="1:15" ht="72">
      <c r="A103" s="90" t="s">
        <v>116</v>
      </c>
      <c r="B103" s="199" t="s">
        <v>70</v>
      </c>
      <c r="C103" s="199" t="s">
        <v>70</v>
      </c>
      <c r="D103" s="199">
        <f t="shared" si="12"/>
        <v>1.8130056937368893E-2</v>
      </c>
      <c r="E103" s="199" t="s">
        <v>70</v>
      </c>
      <c r="F103" s="199" t="s">
        <v>70</v>
      </c>
      <c r="G103" s="199" t="s">
        <v>70</v>
      </c>
      <c r="H103" s="199" t="s">
        <v>70</v>
      </c>
      <c r="I103" s="199" t="s">
        <v>70</v>
      </c>
      <c r="J103" s="199" t="s">
        <v>70</v>
      </c>
      <c r="K103" s="199" t="s">
        <v>70</v>
      </c>
      <c r="L103" s="199" t="s">
        <v>70</v>
      </c>
      <c r="M103" s="199" t="s">
        <v>70</v>
      </c>
      <c r="N103" s="199" t="s">
        <v>70</v>
      </c>
      <c r="O103" s="200">
        <v>2.0185746777862015E-2</v>
      </c>
    </row>
    <row r="104" spans="1:15" ht="57.75">
      <c r="A104" s="90" t="s">
        <v>117</v>
      </c>
      <c r="B104" s="199" t="s">
        <v>70</v>
      </c>
      <c r="C104" s="199" t="s">
        <v>70</v>
      </c>
      <c r="D104" s="199" t="s">
        <v>70</v>
      </c>
      <c r="E104" s="199" t="s">
        <v>70</v>
      </c>
      <c r="F104" s="199" t="s">
        <v>70</v>
      </c>
      <c r="G104" s="199" t="s">
        <v>70</v>
      </c>
      <c r="H104" s="199" t="s">
        <v>70</v>
      </c>
      <c r="I104" s="199" t="s">
        <v>70</v>
      </c>
      <c r="J104" s="199" t="s">
        <v>70</v>
      </c>
      <c r="K104" s="199" t="s">
        <v>70</v>
      </c>
      <c r="L104" s="199">
        <f t="shared" si="12"/>
        <v>2.1987197328138045E-2</v>
      </c>
      <c r="M104" s="199" t="s">
        <v>70</v>
      </c>
      <c r="N104" s="199" t="s">
        <v>70</v>
      </c>
      <c r="O104" s="200">
        <v>1.1467020470053071E-2</v>
      </c>
    </row>
    <row r="105" spans="1:15" ht="57.75">
      <c r="A105" s="90" t="s">
        <v>118</v>
      </c>
      <c r="B105" s="199" t="s">
        <v>70</v>
      </c>
      <c r="C105" s="199" t="s">
        <v>70</v>
      </c>
      <c r="D105" s="199">
        <f t="shared" si="12"/>
        <v>0.70152831884926581</v>
      </c>
      <c r="E105" s="199" t="s">
        <v>70</v>
      </c>
      <c r="F105" s="199">
        <f t="shared" si="12"/>
        <v>0.21925133689839571</v>
      </c>
      <c r="G105" s="199" t="s">
        <v>70</v>
      </c>
      <c r="H105" s="199" t="s">
        <v>70</v>
      </c>
      <c r="I105" s="199" t="s">
        <v>70</v>
      </c>
      <c r="J105" s="199" t="s">
        <v>70</v>
      </c>
      <c r="K105" s="199" t="s">
        <v>70</v>
      </c>
      <c r="L105" s="199">
        <f t="shared" si="12"/>
        <v>0.43946562760924018</v>
      </c>
      <c r="M105" s="199" t="s">
        <v>70</v>
      </c>
      <c r="N105" s="199" t="s">
        <v>70</v>
      </c>
      <c r="O105" s="200">
        <v>0.6000758150113723</v>
      </c>
    </row>
    <row r="106" spans="1:15" ht="43.5">
      <c r="A106" s="90" t="s">
        <v>119</v>
      </c>
      <c r="B106" s="199" t="s">
        <v>70</v>
      </c>
      <c r="C106" s="199" t="s">
        <v>70</v>
      </c>
      <c r="D106" s="199">
        <f t="shared" si="12"/>
        <v>3.8957147138148039E-3</v>
      </c>
      <c r="E106" s="199" t="s">
        <v>70</v>
      </c>
      <c r="F106" s="199" t="s">
        <v>70</v>
      </c>
      <c r="G106" s="199" t="s">
        <v>70</v>
      </c>
      <c r="H106" s="199" t="s">
        <v>70</v>
      </c>
      <c r="I106" s="199" t="s">
        <v>70</v>
      </c>
      <c r="J106" s="199" t="s">
        <v>70</v>
      </c>
      <c r="K106" s="199" t="s">
        <v>70</v>
      </c>
      <c r="L106" s="199" t="s">
        <v>70</v>
      </c>
      <c r="M106" s="199" t="s">
        <v>70</v>
      </c>
      <c r="N106" s="199" t="s">
        <v>70</v>
      </c>
      <c r="O106" s="200">
        <v>4.0750568612585294E-3</v>
      </c>
    </row>
    <row r="107" spans="1:15" ht="43.5">
      <c r="A107" s="90" t="s">
        <v>120</v>
      </c>
      <c r="B107" s="199" t="s">
        <v>70</v>
      </c>
      <c r="C107" s="199" t="s">
        <v>70</v>
      </c>
      <c r="D107" s="199" t="s">
        <v>70</v>
      </c>
      <c r="E107" s="199" t="s">
        <v>70</v>
      </c>
      <c r="F107" s="199" t="s">
        <v>70</v>
      </c>
      <c r="G107" s="199" t="s">
        <v>70</v>
      </c>
      <c r="H107" s="199" t="s">
        <v>70</v>
      </c>
      <c r="I107" s="199" t="s">
        <v>70</v>
      </c>
      <c r="J107" s="199" t="s">
        <v>70</v>
      </c>
      <c r="K107" s="199" t="s">
        <v>70</v>
      </c>
      <c r="L107" s="199" t="s">
        <v>70</v>
      </c>
      <c r="M107" s="199" t="s">
        <v>70</v>
      </c>
      <c r="N107" s="199" t="s">
        <v>70</v>
      </c>
      <c r="O107" s="200" t="s">
        <v>70</v>
      </c>
    </row>
    <row r="108" spans="1:15" ht="72">
      <c r="A108" s="90" t="s">
        <v>121</v>
      </c>
      <c r="B108" s="199" t="s">
        <v>70</v>
      </c>
      <c r="C108" s="199" t="s">
        <v>70</v>
      </c>
      <c r="D108" s="199">
        <f t="shared" si="12"/>
        <v>1.648186994306263E-3</v>
      </c>
      <c r="E108" s="199" t="s">
        <v>70</v>
      </c>
      <c r="F108" s="199" t="s">
        <v>70</v>
      </c>
      <c r="G108" s="199" t="s">
        <v>70</v>
      </c>
      <c r="H108" s="199" t="s">
        <v>70</v>
      </c>
      <c r="I108" s="199" t="s">
        <v>70</v>
      </c>
      <c r="J108" s="199" t="s">
        <v>70</v>
      </c>
      <c r="K108" s="199" t="s">
        <v>70</v>
      </c>
      <c r="L108" s="199">
        <f t="shared" si="12"/>
        <v>3.0615084887280824E-3</v>
      </c>
      <c r="M108" s="199" t="s">
        <v>70</v>
      </c>
      <c r="N108" s="199" t="s">
        <v>70</v>
      </c>
      <c r="O108" s="200" t="s">
        <v>70</v>
      </c>
    </row>
    <row r="109" spans="1:15" ht="100.5">
      <c r="A109" s="90" t="s">
        <v>122</v>
      </c>
      <c r="B109" s="199" t="s">
        <v>70</v>
      </c>
      <c r="C109" s="199" t="s">
        <v>70</v>
      </c>
      <c r="D109" s="199" t="s">
        <v>70</v>
      </c>
      <c r="E109" s="199" t="s">
        <v>70</v>
      </c>
      <c r="F109" s="199" t="s">
        <v>70</v>
      </c>
      <c r="G109" s="199" t="s">
        <v>70</v>
      </c>
      <c r="H109" s="199" t="s">
        <v>70</v>
      </c>
      <c r="I109" s="199" t="s">
        <v>70</v>
      </c>
      <c r="J109" s="199" t="s">
        <v>70</v>
      </c>
      <c r="K109" s="199" t="s">
        <v>70</v>
      </c>
      <c r="L109" s="200">
        <f t="shared" si="12"/>
        <v>0.12301697745616476</v>
      </c>
      <c r="M109" s="199" t="s">
        <v>70</v>
      </c>
      <c r="N109" s="199" t="s">
        <v>70</v>
      </c>
      <c r="O109" s="200">
        <v>4.5583775587566336E-2</v>
      </c>
    </row>
    <row r="110" spans="1:15">
      <c r="A110" s="180" t="s">
        <v>18</v>
      </c>
      <c r="B110" s="200">
        <v>1</v>
      </c>
      <c r="C110" s="200">
        <v>1</v>
      </c>
      <c r="D110" s="200">
        <v>1</v>
      </c>
      <c r="E110" s="200" t="s">
        <v>70</v>
      </c>
      <c r="F110" s="200">
        <v>1</v>
      </c>
      <c r="G110" s="200" t="s">
        <v>70</v>
      </c>
      <c r="H110" s="200" t="s">
        <v>70</v>
      </c>
      <c r="I110" s="200" t="s">
        <v>70</v>
      </c>
      <c r="J110" s="200" t="s">
        <v>70</v>
      </c>
      <c r="K110" s="200" t="s">
        <v>70</v>
      </c>
      <c r="L110" s="200">
        <v>1</v>
      </c>
      <c r="M110" s="200" t="s">
        <v>70</v>
      </c>
      <c r="N110" s="200">
        <v>1</v>
      </c>
      <c r="O110" s="200">
        <v>1</v>
      </c>
    </row>
  </sheetData>
  <mergeCells count="10">
    <mergeCell ref="A1:B6"/>
    <mergeCell ref="C1:G6"/>
    <mergeCell ref="A73:D73"/>
    <mergeCell ref="A86:O86"/>
    <mergeCell ref="A99:O99"/>
    <mergeCell ref="A8:E8"/>
    <mergeCell ref="A21:E21"/>
    <mergeCell ref="A34:I34"/>
    <mergeCell ref="A47:I47"/>
    <mergeCell ref="A60:D60"/>
  </mergeCells>
  <pageMargins left="0.7" right="0.7" top="0.75" bottom="0.75" header="0.3" footer="0.3"/>
  <pageSetup orientation="portrait" r:id="rId1"/>
  <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B0FAC48D43D084B853DC8F3C42375F0" ma:contentTypeVersion="17" ma:contentTypeDescription="Create a new document." ma:contentTypeScope="" ma:versionID="301aa99df6c55ca22189d78d3e0e7e85">
  <xsd:schema xmlns:xsd="http://www.w3.org/2001/XMLSchema" xmlns:xs="http://www.w3.org/2001/XMLSchema" xmlns:p="http://schemas.microsoft.com/office/2006/metadata/properties" xmlns:ns2="cdc67ab9-5d86-4ae1-9e38-cf19cda27fbd" xmlns:ns3="3b3188d5-88b4-48a3-ad42-774970703158" xmlns:ns4="f69ac7c7-1a2e-46bd-a988-685139f8f258" targetNamespace="http://schemas.microsoft.com/office/2006/metadata/properties" ma:root="true" ma:fieldsID="6913a28ce585191843a834f65bc0c8a9" ns2:_="" ns3:_="" ns4:_="">
    <xsd:import namespace="cdc67ab9-5d86-4ae1-9e38-cf19cda27fbd"/>
    <xsd:import namespace="3b3188d5-88b4-48a3-ad42-774970703158"/>
    <xsd:import namespace="f69ac7c7-1a2e-46bd-a988-685139f8f25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4:TaxCatchAll" minOccurs="0"/>
                <xsd:element ref="ns3:ITPSP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67ab9-5d86-4ae1-9e38-cf19cda27f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188d5-88b4-48a3-ad42-77497070315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ITPSPType" ma:index="27" nillable="true" ma:displayName="IT PSP Type" ma:description="IT PSP Type" ma:format="Dropdown" ma:indexed="true" ma:internalName="ITPSPType">
      <xsd:simpleType>
        <xsd:restriction base="dms:Choice">
          <xsd:enumeration value="Policy"/>
          <xsd:enumeration value="Procedure"/>
          <xsd:enumeration value="Standard"/>
          <xsd:enumeration value="Plan"/>
          <xsd:enumeration value="Summary"/>
          <xsd:enumeration value="Reference"/>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fe555931-021a-400d-80a5-00bcf0d19699}" ma:internalName="TaxCatchAll" ma:showField="CatchAllData" ma:web="cdc67ab9-5d86-4ae1-9e38-cf19cda27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lcf76f155ced4ddcb4097134ff3c332f xmlns="3b3188d5-88b4-48a3-ad42-774970703158">
      <Terms xmlns="http://schemas.microsoft.com/office/infopath/2007/PartnerControls"/>
    </lcf76f155ced4ddcb4097134ff3c332f>
    <ITPSPType xmlns="3b3188d5-88b4-48a3-ad42-774970703158" xsi:nil="true"/>
    <_dlc_DocId xmlns="cdc67ab9-5d86-4ae1-9e38-cf19cda27fbd">D7HQDT7FZXDF-1126435011-1995532</_dlc_DocId>
    <_dlc_DocIdUrl xmlns="cdc67ab9-5d86-4ae1-9e38-cf19cda27fbd">
      <Url>https://adecloud.sharepoint.com/sites/ADELibrary/_layouts/15/DocIdRedir.aspx?ID=D7HQDT7FZXDF-1126435011-1995532</Url>
      <Description>D7HQDT7FZXDF-1126435011-1995532</Description>
    </_dlc_DocIdUrl>
  </documentManagement>
</p:properties>
</file>

<file path=customXml/itemProps1.xml><?xml version="1.0" encoding="utf-8"?>
<ds:datastoreItem xmlns:ds="http://schemas.openxmlformats.org/officeDocument/2006/customXml" ds:itemID="{2C3F108D-8B5B-4C1E-8840-C6A58E26E68D}">
  <ds:schemaRefs>
    <ds:schemaRef ds:uri="http://schemas.microsoft.com/sharepoint/events"/>
  </ds:schemaRefs>
</ds:datastoreItem>
</file>

<file path=customXml/itemProps2.xml><?xml version="1.0" encoding="utf-8"?>
<ds:datastoreItem xmlns:ds="http://schemas.openxmlformats.org/officeDocument/2006/customXml" ds:itemID="{7BAF38FD-7142-4A9A-8658-4E96A2F10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c67ab9-5d86-4ae1-9e38-cf19cda27fbd"/>
    <ds:schemaRef ds:uri="3b3188d5-88b4-48a3-ad42-774970703158"/>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6D50B9-742C-45A8-BB7B-54A5EAFB47E4}">
  <ds:schemaRefs>
    <ds:schemaRef ds:uri="http://schemas.microsoft.com/sharepoint/v3/contenttype/forms"/>
  </ds:schemaRefs>
</ds:datastoreItem>
</file>

<file path=customXml/itemProps4.xml><?xml version="1.0" encoding="utf-8"?>
<ds:datastoreItem xmlns:ds="http://schemas.openxmlformats.org/officeDocument/2006/customXml" ds:itemID="{E9532E06-47AD-4E4C-9C25-BECDB41CAF36}">
  <ds:schemaRefs>
    <ds:schemaRef ds:uri="http://schemas.microsoft.com/office/2006/documentManagement/types"/>
    <ds:schemaRef ds:uri="f69ac7c7-1a2e-46bd-a988-685139f8f258"/>
    <ds:schemaRef ds:uri="30bb8b93-2155-4d33-8cd1-6e70e0530603"/>
    <ds:schemaRef ds:uri="6411961e-09bb-4447-9ba6-ef50dff53147"/>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 ds:uri="http://purl.org/dc/terms/"/>
    <ds:schemaRef ds:uri="3b3188d5-88b4-48a3-ad42-774970703158"/>
    <ds:schemaRef ds:uri="cdc67ab9-5d86-4ae1-9e38-cf19cda27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Redaction Requirement</vt:lpstr>
      <vt:lpstr>5-21 Child Count Subtotals</vt:lpstr>
      <vt:lpstr>5-21 Data by Disability</vt:lpstr>
      <vt:lpstr>5-21 Data by Environment</vt:lpstr>
      <vt:lpstr>3-5 Oct1 Child Count Subtotals</vt:lpstr>
      <vt:lpstr>3-5 Disability by Data</vt:lpstr>
      <vt:lpstr>3-5 Data by Environment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Merritt, Kristin</dc:creator>
  <cp:keywords/>
  <dc:description/>
  <cp:lastModifiedBy>Merritt, Kristin</cp:lastModifiedBy>
  <cp:revision/>
  <dcterms:created xsi:type="dcterms:W3CDTF">2022-07-25T21:03:06Z</dcterms:created>
  <dcterms:modified xsi:type="dcterms:W3CDTF">2023-05-09T22:54:07Z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0x0101001B0FAC48D43D084B853DC8F3C42375F0</vt:lpwstr>
  </property>
  <property fmtid="{D5CDD505-2E9C-101B-9397-08002B2CF9AE}" pid="3" name="_dlc_DocIdItemGuid">
    <vt:lpwstr>56b67970-4fe1-4f48-98a5-c5f0e10bf8a7</vt:lpwstr>
  </property>
  <property fmtid="{D5CDD505-2E9C-101B-9397-08002B2CF9AE}" pid="4" name="MediaServiceImageTags">
    <vt:lpwstr/>
  </property>
</Properties>
</file>