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FINAL FOLDERS ONLY\FOLDER ONE- ADM Student Count &amp; Cost Spreadsheets\2020-2021 Cost Reporting Summaries by CTED\"/>
    </mc:Choice>
  </mc:AlternateContent>
  <xr:revisionPtr revIDLastSave="0" documentId="8_{41EC47FC-2A5E-46C8-8F52-213E61AB9E94}" xr6:coauthVersionLast="47" xr6:coauthVersionMax="47" xr10:uidLastSave="{00000000-0000-0000-0000-000000000000}"/>
  <bookViews>
    <workbookView xWindow="1635" yWindow="60" windowWidth="17340" windowHeight="10605" activeTab="2"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 name=" Member District 13" sheetId="79" r:id="rId17"/>
    <sheet name=" Member District 14" sheetId="80" r:id="rId18"/>
  </sheets>
  <externalReferences>
    <externalReference r:id="rId19"/>
    <externalReference r:id="rId20"/>
  </externalReference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16">' Member District 13'!$A$1:$K$100</definedName>
    <definedName name="_xlnm.Print_Area" localSheetId="17">' Member District 14'!$A$1:$K$100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INSTRUCTIONS!$A$1:$C$14</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K81" i="80" l="1"/>
  <c r="J81" i="80"/>
  <c r="I81" i="80"/>
  <c r="H81" i="80"/>
  <c r="G81" i="80"/>
  <c r="F81" i="80"/>
  <c r="E81" i="80"/>
  <c r="K80" i="80"/>
  <c r="J80" i="80"/>
  <c r="I80" i="80"/>
  <c r="H80" i="80"/>
  <c r="G80" i="80"/>
  <c r="F80" i="80"/>
  <c r="E80" i="80"/>
  <c r="K79" i="80"/>
  <c r="J79" i="80"/>
  <c r="I79" i="80"/>
  <c r="H79" i="80"/>
  <c r="G79" i="80"/>
  <c r="F79" i="80"/>
  <c r="E79" i="80"/>
  <c r="K78" i="80"/>
  <c r="J78" i="80"/>
  <c r="I78" i="80"/>
  <c r="H78" i="80"/>
  <c r="G78" i="80"/>
  <c r="F78" i="80"/>
  <c r="E78" i="80"/>
  <c r="K77" i="80"/>
  <c r="J77" i="80"/>
  <c r="I77" i="80"/>
  <c r="H77" i="80"/>
  <c r="G77" i="80"/>
  <c r="F77" i="80"/>
  <c r="E77" i="80"/>
  <c r="K76" i="80"/>
  <c r="J76" i="80"/>
  <c r="I76" i="80"/>
  <c r="H76" i="80"/>
  <c r="G76" i="80"/>
  <c r="F76" i="80"/>
  <c r="E76" i="80"/>
  <c r="K75" i="80"/>
  <c r="J75" i="80"/>
  <c r="I75" i="80"/>
  <c r="H75" i="80"/>
  <c r="G75" i="80"/>
  <c r="F75" i="80"/>
  <c r="E75" i="80"/>
  <c r="K74" i="80"/>
  <c r="J74" i="80"/>
  <c r="I74" i="80"/>
  <c r="H74" i="80"/>
  <c r="G74" i="80"/>
  <c r="F74" i="80"/>
  <c r="E74" i="80"/>
  <c r="K73" i="80"/>
  <c r="J73" i="80"/>
  <c r="I73" i="80"/>
  <c r="H73" i="80"/>
  <c r="G73" i="80"/>
  <c r="F73" i="80"/>
  <c r="E73" i="80"/>
  <c r="K72" i="80"/>
  <c r="J72" i="80"/>
  <c r="I72" i="80"/>
  <c r="H72" i="80"/>
  <c r="G72" i="80"/>
  <c r="F72" i="80"/>
  <c r="E72" i="80"/>
  <c r="K71" i="80"/>
  <c r="J71" i="80"/>
  <c r="I71" i="80"/>
  <c r="H71" i="80"/>
  <c r="G71" i="80"/>
  <c r="F71" i="80"/>
  <c r="E71" i="80"/>
  <c r="K70" i="80"/>
  <c r="J70" i="80"/>
  <c r="I70" i="80"/>
  <c r="H70" i="80"/>
  <c r="G70" i="80"/>
  <c r="F70" i="80"/>
  <c r="E70" i="80"/>
  <c r="K69" i="80"/>
  <c r="J69" i="80"/>
  <c r="I69" i="80"/>
  <c r="H69" i="80"/>
  <c r="G69" i="80"/>
  <c r="F69" i="80"/>
  <c r="E69" i="80"/>
  <c r="K68" i="80"/>
  <c r="J68" i="80"/>
  <c r="I68" i="80"/>
  <c r="H68" i="80"/>
  <c r="G68" i="80"/>
  <c r="F68" i="80"/>
  <c r="E68" i="80"/>
  <c r="K67" i="80"/>
  <c r="J67" i="80"/>
  <c r="I67" i="80"/>
  <c r="H67" i="80"/>
  <c r="G67" i="80"/>
  <c r="F67" i="80"/>
  <c r="E67" i="80"/>
  <c r="K66" i="80"/>
  <c r="J66" i="80"/>
  <c r="I66" i="80"/>
  <c r="H66" i="80"/>
  <c r="G66" i="80"/>
  <c r="F66" i="80"/>
  <c r="E66" i="80"/>
  <c r="K65" i="80"/>
  <c r="J65" i="80"/>
  <c r="I65" i="80"/>
  <c r="H65" i="80"/>
  <c r="G65" i="80"/>
  <c r="F65" i="80"/>
  <c r="E65" i="80"/>
  <c r="K64" i="80"/>
  <c r="J64" i="80"/>
  <c r="I64" i="80"/>
  <c r="H64" i="80"/>
  <c r="G64" i="80"/>
  <c r="F64" i="80"/>
  <c r="E64" i="80"/>
  <c r="K63" i="80"/>
  <c r="J63" i="80"/>
  <c r="I63" i="80"/>
  <c r="H63" i="80"/>
  <c r="G63" i="80"/>
  <c r="F63" i="80"/>
  <c r="E63" i="80"/>
  <c r="K62" i="80"/>
  <c r="J62" i="80"/>
  <c r="I62" i="80"/>
  <c r="H62" i="80"/>
  <c r="G62" i="80"/>
  <c r="F62" i="80"/>
  <c r="E62" i="80"/>
  <c r="K61" i="80"/>
  <c r="J61" i="80"/>
  <c r="I61" i="80"/>
  <c r="H61" i="80"/>
  <c r="G61" i="80"/>
  <c r="F61" i="80"/>
  <c r="E61" i="80"/>
  <c r="K60" i="80"/>
  <c r="J60" i="80"/>
  <c r="I60" i="80"/>
  <c r="H60" i="80"/>
  <c r="G60" i="80"/>
  <c r="F60" i="80"/>
  <c r="E60" i="80"/>
  <c r="K59" i="80"/>
  <c r="J59" i="80"/>
  <c r="I59" i="80"/>
  <c r="H59" i="80"/>
  <c r="G59" i="80"/>
  <c r="F59" i="80"/>
  <c r="E59" i="80"/>
  <c r="K58" i="80"/>
  <c r="J58" i="80"/>
  <c r="I58" i="80"/>
  <c r="H58" i="80"/>
  <c r="G58" i="80"/>
  <c r="F58" i="80"/>
  <c r="E58" i="80"/>
  <c r="K57" i="80"/>
  <c r="J57" i="80"/>
  <c r="I57" i="80"/>
  <c r="H57" i="80"/>
  <c r="G57" i="80"/>
  <c r="F57" i="80"/>
  <c r="E57" i="80"/>
  <c r="K56" i="80"/>
  <c r="J56" i="80"/>
  <c r="I56" i="80"/>
  <c r="H56" i="80"/>
  <c r="G56" i="80"/>
  <c r="F56" i="80"/>
  <c r="E56" i="80"/>
  <c r="K55" i="80"/>
  <c r="J55" i="80"/>
  <c r="I55" i="80"/>
  <c r="H55" i="80"/>
  <c r="G55" i="80"/>
  <c r="F55" i="80"/>
  <c r="E55" i="80"/>
  <c r="K54" i="80"/>
  <c r="J54" i="80"/>
  <c r="I54" i="80"/>
  <c r="H54" i="80"/>
  <c r="G54" i="80"/>
  <c r="F54" i="80"/>
  <c r="E54" i="80"/>
  <c r="K53" i="80"/>
  <c r="J53" i="80"/>
  <c r="I53" i="80"/>
  <c r="H53" i="80"/>
  <c r="G53" i="80"/>
  <c r="F53" i="80"/>
  <c r="E53" i="80"/>
  <c r="K52" i="80"/>
  <c r="J52" i="80"/>
  <c r="I52" i="80"/>
  <c r="H52" i="80"/>
  <c r="G52" i="80"/>
  <c r="F52" i="80"/>
  <c r="E52" i="80"/>
  <c r="K51" i="80"/>
  <c r="J51" i="80"/>
  <c r="I51" i="80"/>
  <c r="H51" i="80"/>
  <c r="G51" i="80"/>
  <c r="F51" i="80"/>
  <c r="E51" i="80"/>
  <c r="K50" i="80"/>
  <c r="J50" i="80"/>
  <c r="I50" i="80"/>
  <c r="H50" i="80"/>
  <c r="G50" i="80"/>
  <c r="F50" i="80"/>
  <c r="E50" i="80"/>
  <c r="K49" i="80"/>
  <c r="J49" i="80"/>
  <c r="I49" i="80"/>
  <c r="H49" i="80"/>
  <c r="G49" i="80"/>
  <c r="F49" i="80"/>
  <c r="E49" i="80"/>
  <c r="K48" i="80"/>
  <c r="J48" i="80"/>
  <c r="I48" i="80"/>
  <c r="H48" i="80"/>
  <c r="G48" i="80"/>
  <c r="F48" i="80"/>
  <c r="E48" i="80"/>
  <c r="K47" i="80"/>
  <c r="J47" i="80"/>
  <c r="I47" i="80"/>
  <c r="H47" i="80"/>
  <c r="G47" i="80"/>
  <c r="F47" i="80"/>
  <c r="E47" i="80"/>
  <c r="K46" i="80"/>
  <c r="J46" i="80"/>
  <c r="I46" i="80"/>
  <c r="H46" i="80"/>
  <c r="G46" i="80"/>
  <c r="F46" i="80"/>
  <c r="E46" i="80"/>
  <c r="K45" i="80"/>
  <c r="J45" i="80"/>
  <c r="I45" i="80"/>
  <c r="H45" i="80"/>
  <c r="G45" i="80"/>
  <c r="F45" i="80"/>
  <c r="E45" i="80"/>
  <c r="K44" i="80"/>
  <c r="J44" i="80"/>
  <c r="I44" i="80"/>
  <c r="H44" i="80"/>
  <c r="G44" i="80"/>
  <c r="F44" i="80"/>
  <c r="E44" i="80"/>
  <c r="K43" i="80"/>
  <c r="J43" i="80"/>
  <c r="I43" i="80"/>
  <c r="H43" i="80"/>
  <c r="G43" i="80"/>
  <c r="F43" i="80"/>
  <c r="E43" i="80"/>
  <c r="K42" i="80"/>
  <c r="J42" i="80"/>
  <c r="I42" i="80"/>
  <c r="H42" i="80"/>
  <c r="G42" i="80"/>
  <c r="F42" i="80"/>
  <c r="E42" i="80"/>
  <c r="K41" i="80"/>
  <c r="J41" i="80"/>
  <c r="I41" i="80"/>
  <c r="H41" i="80"/>
  <c r="G41" i="80"/>
  <c r="F41" i="80"/>
  <c r="E41" i="80"/>
  <c r="K40" i="80"/>
  <c r="J40" i="80"/>
  <c r="I40" i="80"/>
  <c r="H40" i="80"/>
  <c r="G40" i="80"/>
  <c r="F40" i="80"/>
  <c r="E40" i="80"/>
  <c r="K39" i="80"/>
  <c r="J39" i="80"/>
  <c r="I39" i="80"/>
  <c r="H39" i="80"/>
  <c r="G39" i="80"/>
  <c r="F39" i="80"/>
  <c r="E39" i="80"/>
  <c r="K38" i="80"/>
  <c r="J38" i="80"/>
  <c r="I38" i="80"/>
  <c r="H38" i="80"/>
  <c r="G38" i="80"/>
  <c r="F38" i="80"/>
  <c r="E38" i="80"/>
  <c r="K37" i="80"/>
  <c r="J37" i="80"/>
  <c r="I37" i="80"/>
  <c r="H37" i="80"/>
  <c r="G37" i="80"/>
  <c r="F37" i="80"/>
  <c r="E37" i="80"/>
  <c r="K36" i="80"/>
  <c r="J36" i="80"/>
  <c r="I36" i="80"/>
  <c r="H36" i="80"/>
  <c r="G36" i="80"/>
  <c r="F36" i="80"/>
  <c r="E36" i="80"/>
  <c r="K35" i="80"/>
  <c r="J35" i="80"/>
  <c r="I35" i="80"/>
  <c r="H35" i="80"/>
  <c r="G35" i="80"/>
  <c r="F35" i="80"/>
  <c r="E35" i="80"/>
  <c r="K34" i="80"/>
  <c r="J34" i="80"/>
  <c r="I34" i="80"/>
  <c r="H34" i="80"/>
  <c r="G34" i="80"/>
  <c r="F34" i="80"/>
  <c r="E34" i="80"/>
  <c r="K33" i="80"/>
  <c r="J33" i="80"/>
  <c r="I33" i="80"/>
  <c r="H33" i="80"/>
  <c r="G33" i="80"/>
  <c r="F33" i="80"/>
  <c r="E33" i="80"/>
  <c r="K32" i="80"/>
  <c r="J32" i="80"/>
  <c r="I32" i="80"/>
  <c r="H32" i="80"/>
  <c r="G32" i="80"/>
  <c r="F32" i="80"/>
  <c r="E32" i="80"/>
  <c r="K31" i="80"/>
  <c r="J31" i="80"/>
  <c r="I31" i="80"/>
  <c r="H31" i="80"/>
  <c r="G31" i="80"/>
  <c r="F31" i="80"/>
  <c r="E31" i="80"/>
  <c r="K30" i="80"/>
  <c r="J30" i="80"/>
  <c r="I30" i="80"/>
  <c r="H30" i="80"/>
  <c r="G30" i="80"/>
  <c r="F30" i="80"/>
  <c r="E30" i="80"/>
  <c r="K29" i="80"/>
  <c r="J29" i="80"/>
  <c r="I29" i="80"/>
  <c r="H29" i="80"/>
  <c r="G29" i="80"/>
  <c r="F29" i="80"/>
  <c r="E29" i="80"/>
  <c r="K28" i="80"/>
  <c r="J28" i="80"/>
  <c r="I28" i="80"/>
  <c r="H28" i="80"/>
  <c r="G28" i="80"/>
  <c r="F28" i="80"/>
  <c r="E28" i="80"/>
  <c r="K27" i="80"/>
  <c r="J27" i="80"/>
  <c r="I27" i="80"/>
  <c r="H27" i="80"/>
  <c r="G27" i="80"/>
  <c r="F27" i="80"/>
  <c r="E27" i="80"/>
  <c r="K26" i="80"/>
  <c r="J26" i="80"/>
  <c r="I26" i="80"/>
  <c r="H26" i="80"/>
  <c r="G26" i="80"/>
  <c r="F26" i="80"/>
  <c r="E26" i="80"/>
  <c r="K25" i="80"/>
  <c r="J25" i="80"/>
  <c r="I25" i="80"/>
  <c r="H25" i="80"/>
  <c r="G25" i="80"/>
  <c r="F25" i="80"/>
  <c r="E25" i="80"/>
  <c r="K24" i="80"/>
  <c r="J24" i="80"/>
  <c r="I24" i="80"/>
  <c r="H24" i="80"/>
  <c r="G24" i="80"/>
  <c r="F24" i="80"/>
  <c r="E24" i="80"/>
  <c r="K23" i="80"/>
  <c r="J23" i="80"/>
  <c r="I23" i="80"/>
  <c r="H23" i="80"/>
  <c r="G23" i="80"/>
  <c r="F23" i="80"/>
  <c r="E23" i="80"/>
  <c r="J22" i="80"/>
  <c r="I22" i="80"/>
  <c r="H22" i="80"/>
  <c r="G22" i="80"/>
  <c r="F22" i="80"/>
  <c r="E22" i="80"/>
  <c r="K21" i="80"/>
  <c r="J21" i="80"/>
  <c r="I21" i="80"/>
  <c r="H21" i="80"/>
  <c r="G21" i="80"/>
  <c r="F21" i="80"/>
  <c r="E21" i="80"/>
  <c r="K20" i="80"/>
  <c r="J20" i="80"/>
  <c r="I20" i="80"/>
  <c r="H20" i="80"/>
  <c r="G20" i="80"/>
  <c r="F20" i="80"/>
  <c r="E20" i="80"/>
  <c r="K19" i="80"/>
  <c r="J19" i="80"/>
  <c r="I19" i="80"/>
  <c r="H19" i="80"/>
  <c r="G19" i="80"/>
  <c r="F19" i="80"/>
  <c r="E19" i="80"/>
  <c r="K18" i="80"/>
  <c r="J18" i="80"/>
  <c r="I18" i="80"/>
  <c r="H18" i="80"/>
  <c r="G18" i="80"/>
  <c r="F18" i="80"/>
  <c r="E18" i="80"/>
  <c r="K17" i="80"/>
  <c r="J17" i="80"/>
  <c r="I17" i="80"/>
  <c r="H17" i="80"/>
  <c r="G17" i="80"/>
  <c r="F17" i="80"/>
  <c r="E17" i="80"/>
  <c r="J81" i="79" l="1"/>
  <c r="I81" i="79"/>
  <c r="H81" i="79"/>
  <c r="G81" i="79"/>
  <c r="F81" i="79"/>
  <c r="E81" i="79"/>
  <c r="J80" i="79"/>
  <c r="I80" i="79"/>
  <c r="H80" i="79"/>
  <c r="G80" i="79"/>
  <c r="F80" i="79"/>
  <c r="E80" i="79"/>
  <c r="J79" i="79"/>
  <c r="I79" i="79"/>
  <c r="H79" i="79"/>
  <c r="G79" i="79"/>
  <c r="F79" i="79"/>
  <c r="E79" i="79"/>
  <c r="J78" i="79"/>
  <c r="I78" i="79"/>
  <c r="H78" i="79"/>
  <c r="G78" i="79"/>
  <c r="F78" i="79"/>
  <c r="E78" i="79"/>
  <c r="J77" i="79"/>
  <c r="I77" i="79"/>
  <c r="H77" i="79"/>
  <c r="G77" i="79"/>
  <c r="F77" i="79"/>
  <c r="E77" i="79"/>
  <c r="J76" i="79"/>
  <c r="I76" i="79"/>
  <c r="H76" i="79"/>
  <c r="G76" i="79"/>
  <c r="F76" i="79"/>
  <c r="E76" i="79"/>
  <c r="J75" i="79"/>
  <c r="I75" i="79"/>
  <c r="H75" i="79"/>
  <c r="G75" i="79"/>
  <c r="F75" i="79"/>
  <c r="E75" i="79"/>
  <c r="J74" i="79"/>
  <c r="I74" i="79"/>
  <c r="H74" i="79"/>
  <c r="G74" i="79"/>
  <c r="F74" i="79"/>
  <c r="E74" i="79"/>
  <c r="J73" i="79"/>
  <c r="I73" i="79"/>
  <c r="H73" i="79"/>
  <c r="G73" i="79"/>
  <c r="F73" i="79"/>
  <c r="E73" i="79"/>
  <c r="J72" i="79"/>
  <c r="I72" i="79"/>
  <c r="H72" i="79"/>
  <c r="G72" i="79"/>
  <c r="F72" i="79"/>
  <c r="E72" i="79"/>
  <c r="J71" i="79"/>
  <c r="I71" i="79"/>
  <c r="H71" i="79"/>
  <c r="G71" i="79"/>
  <c r="F71" i="79"/>
  <c r="E71" i="79"/>
  <c r="J70" i="79"/>
  <c r="I70" i="79"/>
  <c r="H70" i="79"/>
  <c r="G70" i="79"/>
  <c r="F70" i="79"/>
  <c r="E70" i="79"/>
  <c r="J69" i="79"/>
  <c r="I69" i="79"/>
  <c r="H69" i="79"/>
  <c r="G69" i="79"/>
  <c r="F69" i="79"/>
  <c r="E69" i="79"/>
  <c r="J68" i="79"/>
  <c r="I68" i="79"/>
  <c r="H68" i="79"/>
  <c r="G68" i="79"/>
  <c r="F68" i="79"/>
  <c r="E68" i="79"/>
  <c r="J67" i="79"/>
  <c r="I67" i="79"/>
  <c r="H67" i="79"/>
  <c r="G67" i="79"/>
  <c r="F67" i="79"/>
  <c r="E67" i="79"/>
  <c r="J66" i="79"/>
  <c r="I66" i="79"/>
  <c r="H66" i="79"/>
  <c r="G66" i="79"/>
  <c r="F66" i="79"/>
  <c r="E66" i="79"/>
  <c r="J65" i="79"/>
  <c r="I65" i="79"/>
  <c r="H65" i="79"/>
  <c r="G65" i="79"/>
  <c r="F65" i="79"/>
  <c r="E65" i="79"/>
  <c r="J64" i="79"/>
  <c r="I64" i="79"/>
  <c r="H64" i="79"/>
  <c r="G64" i="79"/>
  <c r="F64" i="79"/>
  <c r="E64" i="79"/>
  <c r="J63" i="79"/>
  <c r="I63" i="79"/>
  <c r="H63" i="79"/>
  <c r="G63" i="79"/>
  <c r="F63" i="79"/>
  <c r="E63" i="79"/>
  <c r="J62" i="79"/>
  <c r="I62" i="79"/>
  <c r="H62" i="79"/>
  <c r="G62" i="79"/>
  <c r="F62" i="79"/>
  <c r="E62" i="79"/>
  <c r="J61" i="79"/>
  <c r="I61" i="79"/>
  <c r="H61" i="79"/>
  <c r="G61" i="79"/>
  <c r="F61" i="79"/>
  <c r="E61" i="79"/>
  <c r="J60" i="79"/>
  <c r="I60" i="79"/>
  <c r="H60" i="79"/>
  <c r="G60" i="79"/>
  <c r="F60" i="79"/>
  <c r="E60" i="79"/>
  <c r="J59" i="79"/>
  <c r="I59" i="79"/>
  <c r="H59" i="79"/>
  <c r="G59" i="79"/>
  <c r="F59" i="79"/>
  <c r="E59" i="79"/>
  <c r="J58" i="79"/>
  <c r="I58" i="79"/>
  <c r="H58" i="79"/>
  <c r="G58" i="79"/>
  <c r="F58" i="79"/>
  <c r="E58" i="79"/>
  <c r="J57" i="79"/>
  <c r="I57" i="79"/>
  <c r="H57" i="79"/>
  <c r="G57" i="79"/>
  <c r="F57" i="79"/>
  <c r="E57" i="79"/>
  <c r="J56" i="79"/>
  <c r="I56" i="79"/>
  <c r="H56" i="79"/>
  <c r="G56" i="79"/>
  <c r="F56" i="79"/>
  <c r="E56" i="79"/>
  <c r="J55" i="79"/>
  <c r="I55" i="79"/>
  <c r="H55" i="79"/>
  <c r="G55" i="79"/>
  <c r="F55" i="79"/>
  <c r="E55" i="79"/>
  <c r="J54" i="79"/>
  <c r="I54" i="79"/>
  <c r="H54" i="79"/>
  <c r="G54" i="79"/>
  <c r="F54" i="79"/>
  <c r="E54" i="79"/>
  <c r="J53" i="79"/>
  <c r="I53" i="79"/>
  <c r="H53" i="79"/>
  <c r="G53" i="79"/>
  <c r="F53" i="79"/>
  <c r="E53" i="79"/>
  <c r="J52" i="79"/>
  <c r="I52" i="79"/>
  <c r="H52" i="79"/>
  <c r="G52" i="79"/>
  <c r="F52" i="79"/>
  <c r="E52" i="79"/>
  <c r="J51" i="79"/>
  <c r="I51" i="79"/>
  <c r="H51" i="79"/>
  <c r="G51" i="79"/>
  <c r="F51" i="79"/>
  <c r="E51" i="79"/>
  <c r="J50" i="79"/>
  <c r="I50" i="79"/>
  <c r="H50" i="79"/>
  <c r="G50" i="79"/>
  <c r="F50" i="79"/>
  <c r="E50" i="79"/>
  <c r="J49" i="79"/>
  <c r="I49" i="79"/>
  <c r="H49" i="79"/>
  <c r="G49" i="79"/>
  <c r="F49" i="79"/>
  <c r="E49" i="79"/>
  <c r="J48" i="79"/>
  <c r="I48" i="79"/>
  <c r="H48" i="79"/>
  <c r="G48" i="79"/>
  <c r="F48" i="79"/>
  <c r="E48" i="79"/>
  <c r="J47" i="79"/>
  <c r="I47" i="79"/>
  <c r="H47" i="79"/>
  <c r="G47" i="79"/>
  <c r="F47" i="79"/>
  <c r="E47" i="79"/>
  <c r="J46" i="79"/>
  <c r="I46" i="79"/>
  <c r="H46" i="79"/>
  <c r="G46" i="79"/>
  <c r="F46" i="79"/>
  <c r="E46" i="79"/>
  <c r="J45" i="79"/>
  <c r="I45" i="79"/>
  <c r="H45" i="79"/>
  <c r="G45" i="79"/>
  <c r="F45" i="79"/>
  <c r="E45" i="79"/>
  <c r="J44" i="79"/>
  <c r="I44" i="79"/>
  <c r="H44" i="79"/>
  <c r="G44" i="79"/>
  <c r="F44" i="79"/>
  <c r="E44" i="79"/>
  <c r="J43" i="79"/>
  <c r="I43" i="79"/>
  <c r="H43" i="79"/>
  <c r="G43" i="79"/>
  <c r="F43" i="79"/>
  <c r="E43" i="79"/>
  <c r="J42" i="79"/>
  <c r="I42" i="79"/>
  <c r="H42" i="79"/>
  <c r="G42" i="79"/>
  <c r="F42" i="79"/>
  <c r="E42" i="79"/>
  <c r="J41" i="79"/>
  <c r="I41" i="79"/>
  <c r="H41" i="79"/>
  <c r="G41" i="79"/>
  <c r="F41" i="79"/>
  <c r="E41" i="79"/>
  <c r="J40" i="79"/>
  <c r="I40" i="79"/>
  <c r="H40" i="79"/>
  <c r="G40" i="79"/>
  <c r="F40" i="79"/>
  <c r="E40" i="79"/>
  <c r="J39" i="79"/>
  <c r="I39" i="79"/>
  <c r="H39" i="79"/>
  <c r="G39" i="79"/>
  <c r="F39" i="79"/>
  <c r="E39" i="79"/>
  <c r="J38" i="79"/>
  <c r="I38" i="79"/>
  <c r="H38" i="79"/>
  <c r="G38" i="79"/>
  <c r="F38" i="79"/>
  <c r="E38" i="79"/>
  <c r="J37" i="79"/>
  <c r="I37" i="79"/>
  <c r="H37" i="79"/>
  <c r="G37" i="79"/>
  <c r="F37" i="79"/>
  <c r="E37" i="79"/>
  <c r="J36" i="79"/>
  <c r="I36" i="79"/>
  <c r="H36" i="79"/>
  <c r="G36" i="79"/>
  <c r="F36" i="79"/>
  <c r="E36" i="79"/>
  <c r="J35" i="79"/>
  <c r="I35" i="79"/>
  <c r="H35" i="79"/>
  <c r="G35" i="79"/>
  <c r="F35" i="79"/>
  <c r="E35" i="79"/>
  <c r="J34" i="79"/>
  <c r="I34" i="79"/>
  <c r="H34" i="79"/>
  <c r="G34" i="79"/>
  <c r="F34" i="79"/>
  <c r="E34" i="79"/>
  <c r="J33" i="79"/>
  <c r="I33" i="79"/>
  <c r="H33" i="79"/>
  <c r="G33" i="79"/>
  <c r="F33" i="79"/>
  <c r="E33" i="79"/>
  <c r="J32" i="79"/>
  <c r="I32" i="79"/>
  <c r="H32" i="79"/>
  <c r="G32" i="79"/>
  <c r="F32" i="79"/>
  <c r="E32" i="79"/>
  <c r="J31" i="79"/>
  <c r="I31" i="79"/>
  <c r="H31" i="79"/>
  <c r="G31" i="79"/>
  <c r="F31" i="79"/>
  <c r="E31" i="79"/>
  <c r="J30" i="79"/>
  <c r="I30" i="79"/>
  <c r="H30" i="79"/>
  <c r="G30" i="79"/>
  <c r="F30" i="79"/>
  <c r="E30" i="79"/>
  <c r="J29" i="79"/>
  <c r="I29" i="79"/>
  <c r="H29" i="79"/>
  <c r="G29" i="79"/>
  <c r="F29" i="79"/>
  <c r="E29" i="79"/>
  <c r="J28" i="79"/>
  <c r="I28" i="79"/>
  <c r="H28" i="79"/>
  <c r="G28" i="79"/>
  <c r="F28" i="79"/>
  <c r="E28" i="79"/>
  <c r="J27" i="79"/>
  <c r="I27" i="79"/>
  <c r="H27" i="79"/>
  <c r="G27" i="79"/>
  <c r="F27" i="79"/>
  <c r="E27" i="79"/>
  <c r="J26" i="79"/>
  <c r="I26" i="79"/>
  <c r="H26" i="79"/>
  <c r="G26" i="79"/>
  <c r="F26" i="79"/>
  <c r="E26" i="79"/>
  <c r="J25" i="79"/>
  <c r="I25" i="79"/>
  <c r="H25" i="79"/>
  <c r="G25" i="79"/>
  <c r="F25" i="79"/>
  <c r="E25" i="79"/>
  <c r="J24" i="79"/>
  <c r="I24" i="79"/>
  <c r="H24" i="79"/>
  <c r="G24" i="79"/>
  <c r="F24" i="79"/>
  <c r="E24" i="79"/>
  <c r="J23" i="79"/>
  <c r="I23" i="79"/>
  <c r="H23" i="79"/>
  <c r="G23" i="79"/>
  <c r="F23" i="79"/>
  <c r="E23" i="79"/>
  <c r="J22" i="79"/>
  <c r="I22" i="79"/>
  <c r="H22" i="79"/>
  <c r="G22" i="79"/>
  <c r="F22" i="79"/>
  <c r="E22" i="79"/>
  <c r="J21" i="79"/>
  <c r="I21" i="79"/>
  <c r="H21" i="79"/>
  <c r="G21" i="79"/>
  <c r="F21" i="79"/>
  <c r="E21" i="79"/>
  <c r="J20" i="79"/>
  <c r="I20" i="79"/>
  <c r="H20" i="79"/>
  <c r="G20" i="79"/>
  <c r="F20" i="79"/>
  <c r="E20" i="79"/>
  <c r="J19" i="79"/>
  <c r="I19" i="79"/>
  <c r="H19" i="79"/>
  <c r="G19" i="79"/>
  <c r="F19" i="79"/>
  <c r="E19" i="79"/>
  <c r="J18" i="79"/>
  <c r="I18" i="79"/>
  <c r="H18" i="79"/>
  <c r="G18" i="79"/>
  <c r="F18" i="79"/>
  <c r="E18" i="79"/>
  <c r="J17" i="79"/>
  <c r="I17" i="79"/>
  <c r="H17" i="79"/>
  <c r="G17" i="79"/>
  <c r="F17" i="79"/>
  <c r="E17" i="79"/>
  <c r="K95" i="80" l="1"/>
  <c r="J95" i="80"/>
  <c r="I95" i="80"/>
  <c r="H95" i="80"/>
  <c r="G95" i="80"/>
  <c r="F95" i="80"/>
  <c r="E95" i="80"/>
  <c r="D94" i="80"/>
  <c r="D93" i="80"/>
  <c r="D92" i="80"/>
  <c r="D91" i="80"/>
  <c r="D90" i="80"/>
  <c r="D89" i="80"/>
  <c r="D88" i="80"/>
  <c r="D87" i="80"/>
  <c r="D86" i="80"/>
  <c r="D85" i="80"/>
  <c r="D84" i="80"/>
  <c r="D83" i="80"/>
  <c r="D82" i="80"/>
  <c r="D81" i="80"/>
  <c r="D79" i="80"/>
  <c r="D78" i="80"/>
  <c r="D77" i="80"/>
  <c r="D76" i="80"/>
  <c r="D75" i="80"/>
  <c r="D74" i="80"/>
  <c r="D73" i="80"/>
  <c r="D72" i="80"/>
  <c r="D71" i="80"/>
  <c r="D70" i="80"/>
  <c r="D69" i="80"/>
  <c r="D68" i="80"/>
  <c r="D67" i="80"/>
  <c r="D66" i="80"/>
  <c r="D65" i="80"/>
  <c r="D64" i="80"/>
  <c r="D63" i="80"/>
  <c r="D62" i="80"/>
  <c r="D61" i="80"/>
  <c r="D60" i="80"/>
  <c r="D59" i="80"/>
  <c r="D58" i="80"/>
  <c r="D57" i="80"/>
  <c r="D56" i="80"/>
  <c r="D55" i="80"/>
  <c r="D54" i="80"/>
  <c r="D53" i="80"/>
  <c r="D52" i="80"/>
  <c r="D51" i="80"/>
  <c r="D50" i="80"/>
  <c r="D49" i="80"/>
  <c r="D48" i="80"/>
  <c r="D47" i="80"/>
  <c r="D46" i="80"/>
  <c r="D45" i="80"/>
  <c r="D44" i="80"/>
  <c r="D43" i="80"/>
  <c r="D42" i="80"/>
  <c r="D41" i="80"/>
  <c r="D40" i="80"/>
  <c r="D39" i="80"/>
  <c r="D38" i="80"/>
  <c r="D37" i="80"/>
  <c r="D36" i="80"/>
  <c r="D35" i="80"/>
  <c r="D34" i="80"/>
  <c r="D33" i="80"/>
  <c r="D32" i="80"/>
  <c r="D31" i="80"/>
  <c r="D30" i="80"/>
  <c r="D29" i="80"/>
  <c r="D28" i="80"/>
  <c r="D27" i="80"/>
  <c r="D26" i="80"/>
  <c r="D25" i="80"/>
  <c r="D24" i="80"/>
  <c r="D23" i="80"/>
  <c r="D22" i="80"/>
  <c r="D21" i="80"/>
  <c r="D20" i="80"/>
  <c r="D19" i="80"/>
  <c r="D18" i="80"/>
  <c r="D17" i="80"/>
  <c r="D12" i="80"/>
  <c r="B12" i="80"/>
  <c r="K95" i="79"/>
  <c r="J95" i="79"/>
  <c r="I95" i="79"/>
  <c r="H95" i="79"/>
  <c r="G95" i="79"/>
  <c r="F95" i="79"/>
  <c r="E95" i="79"/>
  <c r="D94" i="79"/>
  <c r="D93" i="79"/>
  <c r="D92" i="79"/>
  <c r="D91" i="79"/>
  <c r="D90" i="79"/>
  <c r="D89" i="79"/>
  <c r="D88" i="79"/>
  <c r="D87" i="79"/>
  <c r="D86" i="79"/>
  <c r="D85" i="79"/>
  <c r="D84" i="79"/>
  <c r="D83" i="79"/>
  <c r="D82" i="79"/>
  <c r="D81" i="79"/>
  <c r="D79" i="79"/>
  <c r="D78" i="79"/>
  <c r="D77" i="79"/>
  <c r="D76" i="79"/>
  <c r="D75" i="79"/>
  <c r="D74" i="79"/>
  <c r="D73" i="79"/>
  <c r="D72" i="79"/>
  <c r="D71" i="79"/>
  <c r="D70" i="79"/>
  <c r="D69" i="79"/>
  <c r="D68" i="79"/>
  <c r="D67" i="79"/>
  <c r="D66" i="79"/>
  <c r="D65" i="79"/>
  <c r="D64" i="79"/>
  <c r="D63" i="79"/>
  <c r="D62" i="79"/>
  <c r="D61" i="79"/>
  <c r="D60" i="79"/>
  <c r="D59" i="79"/>
  <c r="D58" i="79"/>
  <c r="D57" i="79"/>
  <c r="D56" i="79"/>
  <c r="D55" i="79"/>
  <c r="D54" i="79"/>
  <c r="D53" i="79"/>
  <c r="D52" i="79"/>
  <c r="D51" i="79"/>
  <c r="D50" i="79"/>
  <c r="D49" i="79"/>
  <c r="D48" i="79"/>
  <c r="D47" i="79"/>
  <c r="D46" i="79"/>
  <c r="D45" i="79"/>
  <c r="D44" i="79"/>
  <c r="D43" i="79"/>
  <c r="D42" i="79"/>
  <c r="D41" i="79"/>
  <c r="D40" i="79"/>
  <c r="D39" i="79"/>
  <c r="D38" i="79"/>
  <c r="D37" i="79"/>
  <c r="D36" i="79"/>
  <c r="D35" i="79"/>
  <c r="D34" i="79"/>
  <c r="D33" i="79"/>
  <c r="D32" i="79"/>
  <c r="D31" i="79"/>
  <c r="D30" i="79"/>
  <c r="D29" i="79"/>
  <c r="D28" i="79"/>
  <c r="D27" i="79"/>
  <c r="D26" i="79"/>
  <c r="D25" i="79"/>
  <c r="D24" i="79"/>
  <c r="D23" i="79"/>
  <c r="D22" i="79"/>
  <c r="D21" i="79"/>
  <c r="D20" i="79"/>
  <c r="D19" i="79"/>
  <c r="D18" i="79"/>
  <c r="D17" i="79"/>
  <c r="D12" i="79"/>
  <c r="B12" i="79"/>
  <c r="D67" i="8"/>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12" i="78"/>
  <c r="B12"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12" i="74"/>
  <c r="B12"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12" i="10"/>
  <c r="B12" i="10"/>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K95" i="1"/>
  <c r="J95" i="1"/>
  <c r="I95" i="1"/>
  <c r="H95" i="1"/>
  <c r="G95" i="1"/>
  <c r="F95" i="1"/>
  <c r="E95" i="1"/>
  <c r="D95" i="59" l="1"/>
  <c r="K2" i="59" s="1"/>
  <c r="K6" i="59" s="1"/>
  <c r="D95" i="75"/>
  <c r="K2" i="75" s="1"/>
  <c r="K6" i="75" s="1"/>
  <c r="D95" i="76"/>
  <c r="K2" i="76" s="1"/>
  <c r="K6" i="76" s="1"/>
  <c r="D95" i="77"/>
  <c r="K2" i="77" s="1"/>
  <c r="K6" i="77" s="1"/>
  <c r="D95" i="73"/>
  <c r="K2" i="73" s="1"/>
  <c r="K6" i="73" s="1"/>
  <c r="D95" i="70"/>
  <c r="K2" i="70" s="1"/>
  <c r="K6" i="70" s="1"/>
  <c r="D95" i="71"/>
  <c r="K2" i="71" s="1"/>
  <c r="K6" i="71" s="1"/>
  <c r="D95" i="78"/>
  <c r="K2" i="78" s="1"/>
  <c r="K6" i="78" s="1"/>
  <c r="D95" i="1"/>
  <c r="K2" i="1" s="1"/>
  <c r="K5" i="1" s="1"/>
  <c r="J7" i="1" s="1"/>
  <c r="D95" i="60"/>
  <c r="K2" i="60" s="1"/>
  <c r="K6" i="60" s="1"/>
  <c r="D95" i="74"/>
  <c r="K2" i="74" s="1"/>
  <c r="K6" i="74" s="1"/>
  <c r="D95" i="8"/>
  <c r="K2" i="8" s="1"/>
  <c r="K6" i="8" s="1"/>
  <c r="D95" i="72"/>
  <c r="K2" i="72" s="1"/>
  <c r="K6" i="72" s="1"/>
  <c r="D95" i="10"/>
  <c r="K2" i="10" s="1"/>
  <c r="K5" i="10" s="1"/>
  <c r="J7" i="10" s="1"/>
  <c r="D95" i="80"/>
  <c r="K2" i="80" s="1"/>
  <c r="K6" i="80" s="1"/>
  <c r="D95" i="79"/>
  <c r="K2" i="79" s="1"/>
  <c r="K6" i="79" s="1"/>
</calcChain>
</file>

<file path=xl/sharedStrings.xml><?xml version="1.0" encoding="utf-8"?>
<sst xmlns="http://schemas.openxmlformats.org/spreadsheetml/2006/main" count="7554" uniqueCount="255">
  <si>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</si>
  <si>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</si>
  <si>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</si>
  <si>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</si>
  <si>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</si>
  <si>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</si>
  <si>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</si>
  <si>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</si>
  <si>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</si>
  <si>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</si>
  <si>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</si>
  <si>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</si>
  <si>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</si>
  <si>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</si>
  <si>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</si>
  <si>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</si>
  <si>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</si>
  <si>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</si>
  <si>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</si>
  <si>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</si>
  <si>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</si>
  <si>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</si>
  <si>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</si>
  <si>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</si>
  <si>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</si>
  <si>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</si>
  <si>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</si>
  <si>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</si>
  <si>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</si>
  <si>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</si>
  <si>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</si>
  <si>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</si>
  <si>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</si>
  <si>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</si>
  <si>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</si>
  <si>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</si>
  <si>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</si>
  <si>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</si>
  <si>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</si>
  <si>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</si>
  <si>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</si>
  <si>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</si>
  <si>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</si>
  <si>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</si>
  <si>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</si>
  <si>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</si>
  <si>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</si>
  <si>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</si>
  <si>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</si>
  <si>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</si>
  <si>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</si>
  <si>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</si>
  <si>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</si>
  <si>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</si>
  <si>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</si>
  <si>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</si>
  <si>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</si>
  <si>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</si>
  <si>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</si>
  <si>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</si>
  <si>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</si>
  <si>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</si>
  <si>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</si>
  <si>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</si>
  <si>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</si>
  <si>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</si>
  <si>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</si>
  <si>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</si>
  <si>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</si>
  <si>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</si>
  <si>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</si>
  <si>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</si>
  <si>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</si>
  <si>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</si>
  <si>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</si>
  <si>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</si>
  <si>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</si>
  <si>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</si>
  <si>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</si>
  <si>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</si>
  <si>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</si>
  <si>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</si>
  <si>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</si>
  <si>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</si>
  <si>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</si>
  <si>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</si>
  <si>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</si>
  <si>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</si>
  <si>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</si>
  <si>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</si>
  <si>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</si>
  <si>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</si>
  <si>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</si>
  <si>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</si>
  <si>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</si>
  <si>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</si>
  <si>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</si>
  <si>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</si>
  <si>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</si>
  <si>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</si>
  <si>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</si>
  <si>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</si>
  <si>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</si>
  <si>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</si>
  <si>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</si>
  <si>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</si>
  <si>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</si>
  <si>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</si>
  <si>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</si>
  <si>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</si>
  <si>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</si>
  <si>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</si>
  <si>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</si>
  <si>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</si>
  <si>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</si>
  <si>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</si>
  <si>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</si>
  <si>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</si>
  <si>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</si>
  <si>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</si>
  <si>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</si>
  <si>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</si>
  <si>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</si>
  <si>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</si>
  <si>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</si>
  <si>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</si>
  <si>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</si>
  <si>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</si>
  <si>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</si>
  <si>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</si>
  <si>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</si>
  <si>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</si>
  <si>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</si>
  <si>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</si>
  <si>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</si>
  <si>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</si>
  <si>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</si>
  <si>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</si>
  <si>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</si>
  <si>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</si>
  <si>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</si>
  <si>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</si>
  <si>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</si>
  <si>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</si>
  <si>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</si>
  <si>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</si>
  <si>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</si>
  <si>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</si>
  <si>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</si>
  <si>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</si>
  <si>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</si>
  <si>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</si>
  <si>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</si>
  <si>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</si>
  <si>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</si>
  <si>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</si>
  <si>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</si>
  <si>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</si>
  <si>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</si>
  <si>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</si>
  <si>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</si>
  <si>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</si>
  <si>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</si>
  <si>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</si>
  <si>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</si>
  <si>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</si>
  <si>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</si>
  <si>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</si>
  <si>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</si>
  <si>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</si>
  <si>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</si>
  <si>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</si>
  <si>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</si>
  <si>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Enter any costs that the member district incurred related to CTED Central programs, such as transportation costs (coded to program code 460 or 450).</t>
  </si>
  <si>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</si>
  <si>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</si>
  <si>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</si>
  <si>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</si>
  <si>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</si>
  <si>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</si>
  <si>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</si>
  <si>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</si>
  <si>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</si>
  <si>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</si>
  <si>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</si>
  <si>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</si>
  <si>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</si>
  <si>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</si>
  <si>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</si>
  <si>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</si>
  <si>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</si>
  <si>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</si>
  <si>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</si>
  <si>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</si>
  <si>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</si>
  <si>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</si>
  <si>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</si>
  <si>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</si>
  <si>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</si>
  <si>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</si>
  <si>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</si>
  <si>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</si>
  <si>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</si>
  <si>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</si>
  <si>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</si>
  <si>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</si>
  <si>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</si>
  <si>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</si>
  <si>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</si>
  <si>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</si>
  <si>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</si>
  <si>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</si>
  <si>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</si>
  <si>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</si>
  <si>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</si>
  <si>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</si>
  <si>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</si>
  <si>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</si>
  <si>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</si>
  <si>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</si>
  <si>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</si>
  <si>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</si>
  <si>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</si>
  <si>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Ajo Unified School District</t>
  </si>
  <si>
    <t/>
  </si>
  <si>
    <t>Baboquivari Unified School District</t>
  </si>
  <si>
    <t>Flowing Wells Unified School District</t>
  </si>
  <si>
    <t>Marana Unified School District</t>
  </si>
  <si>
    <t>Nogales Unified School District</t>
  </si>
  <si>
    <t>Air Force JROTC</t>
  </si>
  <si>
    <t>Sahuarita Unified School District</t>
  </si>
  <si>
    <t>28.0401.00</t>
  </si>
  <si>
    <t>Navy JROTC</t>
  </si>
  <si>
    <t>28.0301.00</t>
  </si>
  <si>
    <t>Army JROTC</t>
  </si>
  <si>
    <t>Tanque Verde Unified School District</t>
  </si>
  <si>
    <t>28.0101.00</t>
  </si>
  <si>
    <t>Airforce JROTC</t>
  </si>
  <si>
    <t>Tucson Unified School District</t>
  </si>
  <si>
    <t>JROTC</t>
  </si>
  <si>
    <t>Pima County JTED</t>
  </si>
  <si>
    <t>100811</t>
  </si>
  <si>
    <t>51.0806.00</t>
  </si>
  <si>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</si>
  <si>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</si>
  <si>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</si>
  <si>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t xml:space="preserve">Report the costs from the program codes 300-399, 450, and 460 in the applicable CTED programs to complete </t>
    </r>
    <r>
      <rPr>
        <sz val="12"/>
        <rFont val="Arial"/>
        <family val="2"/>
      </rPr>
      <t>FORM B</t>
    </r>
    <r>
      <rPr>
        <sz val="12"/>
        <color theme="1"/>
        <rFont val="Arial"/>
        <family val="2"/>
      </rPr>
      <t xml:space="preserve">. </t>
    </r>
  </si>
  <si>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</si>
  <si>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 xml:space="preserve">Vail Unified School District </t>
  </si>
  <si>
    <t xml:space="preserve">Sunnyside Unified School District </t>
  </si>
  <si>
    <t>Santa Cruz Valley Unified School District</t>
  </si>
  <si>
    <t>Mammoth-San Manuel Unified School District</t>
  </si>
  <si>
    <t>Catalina Foothills Unified School District</t>
  </si>
  <si>
    <t>Amphitheater Unified School District</t>
  </si>
  <si>
    <t>Physical Therapy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</si>
</sst>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7">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0" fontId="6" fillId="0" borderId="39"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4" xfId="2" applyNumberFormat="1" applyFont="1" applyFill="1" applyBorder="1" applyAlignment="1" applyProtection="1">
      <alignment horizontal="center"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4074175-CFC3-48DD-AA9D-542F7D1000B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 name="Rectangle 2">
          <a:extLst>
            <a:ext uri="{FF2B5EF4-FFF2-40B4-BE49-F238E27FC236}">
              <a16:creationId xmlns:a16="http://schemas.microsoft.com/office/drawing/2014/main" id="{627031FA-655B-4673-9F36-B10EE2B815B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4" name="Rectangle 3">
          <a:extLst>
            <a:ext uri="{FF2B5EF4-FFF2-40B4-BE49-F238E27FC236}">
              <a16:creationId xmlns:a16="http://schemas.microsoft.com/office/drawing/2014/main" id="{2489A805-CA11-46D8-8DD6-CDB72F485DAC}"/>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5" name="TextBox 4">
          <a:extLst>
            <a:ext uri="{FF2B5EF4-FFF2-40B4-BE49-F238E27FC236}">
              <a16:creationId xmlns:a16="http://schemas.microsoft.com/office/drawing/2014/main" id="{C166E810-CD94-48DE-A902-44743B96BF18}"/>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6" name="Rectangle 5">
          <a:extLst>
            <a:ext uri="{FF2B5EF4-FFF2-40B4-BE49-F238E27FC236}">
              <a16:creationId xmlns:a16="http://schemas.microsoft.com/office/drawing/2014/main" id="{60ED7006-E637-4DDE-A108-78B51B8AE2BA}"/>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7" name="Straight Arrow Connector 6">
          <a:extLst>
            <a:ext uri="{FF2B5EF4-FFF2-40B4-BE49-F238E27FC236}">
              <a16:creationId xmlns:a16="http://schemas.microsoft.com/office/drawing/2014/main" id="{3C44EF22-8498-456A-95B6-A989391B64B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8" name="Straight Arrow Connector 7">
          <a:extLst>
            <a:ext uri="{FF2B5EF4-FFF2-40B4-BE49-F238E27FC236}">
              <a16:creationId xmlns:a16="http://schemas.microsoft.com/office/drawing/2014/main" id="{EB2B0BF8-086E-4FB7-AC48-077C5550F4E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9" name="Straight Arrow Connector 8">
          <a:extLst>
            <a:ext uri="{FF2B5EF4-FFF2-40B4-BE49-F238E27FC236}">
              <a16:creationId xmlns:a16="http://schemas.microsoft.com/office/drawing/2014/main" id="{A2DDCC12-A9CF-48A8-AE87-2B6B55E5E4AB}"/>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0" name="Straight Arrow Connector 9">
          <a:extLst>
            <a:ext uri="{FF2B5EF4-FFF2-40B4-BE49-F238E27FC236}">
              <a16:creationId xmlns:a16="http://schemas.microsoft.com/office/drawing/2014/main" id="{0FF30831-930A-42AE-AD54-69AFF35F3B64}"/>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1" name="Straight Arrow Connector 10">
          <a:extLst>
            <a:ext uri="{FF2B5EF4-FFF2-40B4-BE49-F238E27FC236}">
              <a16:creationId xmlns:a16="http://schemas.microsoft.com/office/drawing/2014/main" id="{CC1C22A1-FD91-4A24-A9B7-C6185028263F}"/>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2" name="Straight Arrow Connector 11">
          <a:extLst>
            <a:ext uri="{FF2B5EF4-FFF2-40B4-BE49-F238E27FC236}">
              <a16:creationId xmlns:a16="http://schemas.microsoft.com/office/drawing/2014/main" id="{DD6B1050-0040-4744-A61C-208D302E9FB2}"/>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3" name="Straight Arrow Connector 12">
          <a:extLst>
            <a:ext uri="{FF2B5EF4-FFF2-40B4-BE49-F238E27FC236}">
              <a16:creationId xmlns:a16="http://schemas.microsoft.com/office/drawing/2014/main" id="{D7731E48-7B29-4357-A09B-C19458A5282F}"/>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4" name="Straight Arrow Connector 13">
          <a:extLst>
            <a:ext uri="{FF2B5EF4-FFF2-40B4-BE49-F238E27FC236}">
              <a16:creationId xmlns:a16="http://schemas.microsoft.com/office/drawing/2014/main" id="{30929E6C-56A0-4D1A-A3E7-CFBA99A02B0B}"/>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E0F7772-8791-4EF2-9E54-09982DCCC67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16" name="Rectangle 15">
          <a:extLst>
            <a:ext uri="{FF2B5EF4-FFF2-40B4-BE49-F238E27FC236}">
              <a16:creationId xmlns:a16="http://schemas.microsoft.com/office/drawing/2014/main" id="{885BDC0D-BCC2-4604-9005-2613414BEABA}"/>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17" name="Rectangle 16">
          <a:extLst>
            <a:ext uri="{FF2B5EF4-FFF2-40B4-BE49-F238E27FC236}">
              <a16:creationId xmlns:a16="http://schemas.microsoft.com/office/drawing/2014/main" id="{06763801-60B4-4F0C-9D8E-7CDEA72BDBD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18" name="Rectangle 17">
          <a:extLst>
            <a:ext uri="{FF2B5EF4-FFF2-40B4-BE49-F238E27FC236}">
              <a16:creationId xmlns:a16="http://schemas.microsoft.com/office/drawing/2014/main" id="{9382465C-9374-4641-A23E-B520EF66FF5B}"/>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052B6787-FA04-4F4C-A0BC-B94520AE39EB}"/>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0" name="Rectangle 19">
          <a:extLst>
            <a:ext uri="{FF2B5EF4-FFF2-40B4-BE49-F238E27FC236}">
              <a16:creationId xmlns:a16="http://schemas.microsoft.com/office/drawing/2014/main" id="{A6D84725-63E4-4D88-8039-75C39D90EC3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22AB7FAD-BFE3-4A21-A211-CB81D964ED7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 name="Rectangle 2">
          <a:extLst>
            <a:ext uri="{FF2B5EF4-FFF2-40B4-BE49-F238E27FC236}">
              <a16:creationId xmlns:a16="http://schemas.microsoft.com/office/drawing/2014/main" id="{4BC8B32F-5B06-4A6C-B329-897D670CF40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4" name="Rectangle 3">
          <a:extLst>
            <a:ext uri="{FF2B5EF4-FFF2-40B4-BE49-F238E27FC236}">
              <a16:creationId xmlns:a16="http://schemas.microsoft.com/office/drawing/2014/main" id="{E2789AC8-B3ED-42EB-A419-3E79B7FBF518}"/>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5" name="TextBox 4">
          <a:extLst>
            <a:ext uri="{FF2B5EF4-FFF2-40B4-BE49-F238E27FC236}">
              <a16:creationId xmlns:a16="http://schemas.microsoft.com/office/drawing/2014/main" id="{A4B0BD85-7C12-4EAF-A0FA-B126AF04036E}"/>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6" name="Rectangle 5">
          <a:extLst>
            <a:ext uri="{FF2B5EF4-FFF2-40B4-BE49-F238E27FC236}">
              <a16:creationId xmlns:a16="http://schemas.microsoft.com/office/drawing/2014/main" id="{93261E4D-7BDE-4ABD-B81B-1DC889CFAE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7" name="Straight Arrow Connector 6">
          <a:extLst>
            <a:ext uri="{FF2B5EF4-FFF2-40B4-BE49-F238E27FC236}">
              <a16:creationId xmlns:a16="http://schemas.microsoft.com/office/drawing/2014/main" id="{268CC826-DACF-4CC7-82B0-0A84790F2F38}"/>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8" name="Straight Arrow Connector 7">
          <a:extLst>
            <a:ext uri="{FF2B5EF4-FFF2-40B4-BE49-F238E27FC236}">
              <a16:creationId xmlns:a16="http://schemas.microsoft.com/office/drawing/2014/main" id="{5269F2E4-E289-4BDD-B84E-4E77E8B78F7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9" name="Straight Arrow Connector 8">
          <a:extLst>
            <a:ext uri="{FF2B5EF4-FFF2-40B4-BE49-F238E27FC236}">
              <a16:creationId xmlns:a16="http://schemas.microsoft.com/office/drawing/2014/main" id="{40A979ED-1163-45AE-8B10-AE8A0D04087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0" name="Straight Arrow Connector 9">
          <a:extLst>
            <a:ext uri="{FF2B5EF4-FFF2-40B4-BE49-F238E27FC236}">
              <a16:creationId xmlns:a16="http://schemas.microsoft.com/office/drawing/2014/main" id="{201DF55F-17A4-42A5-ABD0-311598E543D1}"/>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1" name="Straight Arrow Connector 10">
          <a:extLst>
            <a:ext uri="{FF2B5EF4-FFF2-40B4-BE49-F238E27FC236}">
              <a16:creationId xmlns:a16="http://schemas.microsoft.com/office/drawing/2014/main" id="{C9EE32B8-B808-4749-BB8B-1CC78EC4F7ED}"/>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2" name="Straight Arrow Connector 11">
          <a:extLst>
            <a:ext uri="{FF2B5EF4-FFF2-40B4-BE49-F238E27FC236}">
              <a16:creationId xmlns:a16="http://schemas.microsoft.com/office/drawing/2014/main" id="{C29B8848-1231-4320-87B9-FE255800B535}"/>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3" name="Straight Arrow Connector 12">
          <a:extLst>
            <a:ext uri="{FF2B5EF4-FFF2-40B4-BE49-F238E27FC236}">
              <a16:creationId xmlns:a16="http://schemas.microsoft.com/office/drawing/2014/main" id="{AA4D9EFE-A3ED-4733-B8E1-07903FB3063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4" name="Straight Arrow Connector 13">
          <a:extLst>
            <a:ext uri="{FF2B5EF4-FFF2-40B4-BE49-F238E27FC236}">
              <a16:creationId xmlns:a16="http://schemas.microsoft.com/office/drawing/2014/main" id="{1E5E1EEA-332D-43C4-B3D8-3877BA0418CB}"/>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0FBA6208-FF63-4A32-B5EA-40496A091DF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16" name="Rectangle 15">
          <a:extLst>
            <a:ext uri="{FF2B5EF4-FFF2-40B4-BE49-F238E27FC236}">
              <a16:creationId xmlns:a16="http://schemas.microsoft.com/office/drawing/2014/main" id="{A64720FB-A699-4105-A319-0E2EF451D30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17" name="TextBox 16">
          <a:extLst>
            <a:ext uri="{FF2B5EF4-FFF2-40B4-BE49-F238E27FC236}">
              <a16:creationId xmlns:a16="http://schemas.microsoft.com/office/drawing/2014/main" id="{9120F545-A5C2-4CB5-ADF2-EFCBA33244DF}"/>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18" name="Rectangle 17">
          <a:extLst>
            <a:ext uri="{FF2B5EF4-FFF2-40B4-BE49-F238E27FC236}">
              <a16:creationId xmlns:a16="http://schemas.microsoft.com/office/drawing/2014/main" id="{C3404C3F-DF1B-45F0-B3C2-56EB29EE9A3C}"/>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19" name="TextBox 18">
          <a:extLst>
            <a:ext uri="{FF2B5EF4-FFF2-40B4-BE49-F238E27FC236}">
              <a16:creationId xmlns:a16="http://schemas.microsoft.com/office/drawing/2014/main" id="{06BE39D5-E1A9-4938-B594-BF732EBD6F67}"/>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8AC060BD-AC97-455A-8A80-E028EEC3BD09}"/>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E484503-8876-4AE0-9F5C-476B2F03C88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2" name="Rectangle 21">
          <a:extLst>
            <a:ext uri="{FF2B5EF4-FFF2-40B4-BE49-F238E27FC236}">
              <a16:creationId xmlns:a16="http://schemas.microsoft.com/office/drawing/2014/main" id="{B8F7B158-4376-4162-8A9D-620C7A3EE737}"/>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Bogart\Downloads\FY21%20TUSD%20CTED%20Cost%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Bogart\Downloads\CTED%20MEMBER%20DISTRICT%20WORKBOOK%201-%202020-2021%20(3)%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cell r="H27"/>
          <cell r="I27"/>
          <cell r="J27"/>
        </row>
        <row r="28">
          <cell r="E28"/>
          <cell r="F28"/>
          <cell r="G28"/>
          <cell r="H28"/>
          <cell r="I28"/>
          <cell r="J28"/>
        </row>
        <row r="29">
          <cell r="E29"/>
          <cell r="F29"/>
          <cell r="G29"/>
          <cell r="H29"/>
          <cell r="I29"/>
          <cell r="J29"/>
        </row>
        <row r="30">
          <cell r="E30">
            <v>38112.019999999997</v>
          </cell>
          <cell r="F30">
            <v>11628.39</v>
          </cell>
          <cell r="G30"/>
          <cell r="H30"/>
          <cell r="I30">
            <v>49588</v>
          </cell>
          <cell r="J30">
            <v>2075</v>
          </cell>
        </row>
        <row r="31">
          <cell r="E31"/>
          <cell r="F31"/>
          <cell r="G31"/>
          <cell r="H31"/>
          <cell r="I31"/>
          <cell r="J31"/>
        </row>
        <row r="32">
          <cell r="E32"/>
          <cell r="F32"/>
          <cell r="G32"/>
          <cell r="H32"/>
          <cell r="I32"/>
          <cell r="J32"/>
        </row>
        <row r="33">
          <cell r="E33"/>
          <cell r="F33"/>
          <cell r="G33"/>
          <cell r="H33"/>
          <cell r="I33"/>
          <cell r="J33"/>
        </row>
        <row r="34">
          <cell r="E34">
            <v>56214.33</v>
          </cell>
          <cell r="F34">
            <v>14858.76</v>
          </cell>
          <cell r="G34"/>
          <cell r="H34">
            <v>16768.830000000002</v>
          </cell>
          <cell r="I34"/>
          <cell r="J34">
            <v>4708</v>
          </cell>
        </row>
        <row r="35">
          <cell r="E35"/>
          <cell r="F35"/>
          <cell r="G35"/>
          <cell r="H35"/>
          <cell r="I35"/>
          <cell r="J35"/>
        </row>
        <row r="36">
          <cell r="E36">
            <v>128918.3</v>
          </cell>
          <cell r="F36">
            <v>36069.72</v>
          </cell>
          <cell r="G36">
            <v>19413.490000000002</v>
          </cell>
          <cell r="H36">
            <v>9436.66</v>
          </cell>
          <cell r="I36"/>
          <cell r="J36">
            <v>2025</v>
          </cell>
        </row>
        <row r="37">
          <cell r="E37"/>
          <cell r="F37"/>
          <cell r="G37"/>
          <cell r="H37"/>
          <cell r="I37"/>
          <cell r="J37"/>
        </row>
        <row r="38">
          <cell r="E38"/>
          <cell r="F38"/>
          <cell r="G38"/>
          <cell r="H38"/>
          <cell r="I38"/>
          <cell r="J38"/>
        </row>
        <row r="39">
          <cell r="E39"/>
          <cell r="F39"/>
          <cell r="G39"/>
          <cell r="H39"/>
          <cell r="I39"/>
          <cell r="J39"/>
        </row>
        <row r="40">
          <cell r="E40"/>
          <cell r="F40"/>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cell r="H74"/>
          <cell r="I74"/>
          <cell r="J74"/>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4">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v>50200</v>
          </cell>
          <cell r="F27">
            <v>13224.21</v>
          </cell>
          <cell r="G27">
            <v>458</v>
          </cell>
          <cell r="H27">
            <v>3773.39</v>
          </cell>
          <cell r="I27"/>
          <cell r="J27">
            <v>1600</v>
          </cell>
        </row>
        <row r="28">
          <cell r="E28"/>
          <cell r="F28"/>
          <cell r="G28"/>
          <cell r="H28"/>
          <cell r="I28"/>
          <cell r="J28"/>
        </row>
        <row r="29">
          <cell r="E29"/>
          <cell r="F29"/>
          <cell r="G29"/>
          <cell r="H29"/>
          <cell r="I29"/>
          <cell r="J29"/>
        </row>
        <row r="30">
          <cell r="E30">
            <v>55804</v>
          </cell>
          <cell r="F30">
            <v>15957.45</v>
          </cell>
          <cell r="G30"/>
          <cell r="H30">
            <v>368.26</v>
          </cell>
          <cell r="I30"/>
          <cell r="J30"/>
        </row>
        <row r="31">
          <cell r="E31"/>
          <cell r="F31"/>
          <cell r="G31"/>
          <cell r="H31"/>
          <cell r="I31"/>
          <cell r="J31"/>
        </row>
        <row r="32">
          <cell r="E32"/>
          <cell r="F32"/>
          <cell r="G32"/>
          <cell r="H32"/>
          <cell r="I32"/>
          <cell r="J32"/>
        </row>
        <row r="33">
          <cell r="E33"/>
          <cell r="F33"/>
          <cell r="G33"/>
          <cell r="H33"/>
          <cell r="I33"/>
          <cell r="J33"/>
        </row>
        <row r="34">
          <cell r="E34">
            <v>120.32</v>
          </cell>
          <cell r="F34">
            <v>25.03</v>
          </cell>
          <cell r="G34"/>
          <cell r="H34">
            <v>11225.75</v>
          </cell>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cell r="F40"/>
          <cell r="G40"/>
          <cell r="H40"/>
          <cell r="I40"/>
          <cell r="J40"/>
        </row>
        <row r="41">
          <cell r="E41"/>
          <cell r="F41"/>
          <cell r="G41"/>
          <cell r="H41"/>
          <cell r="I41"/>
          <cell r="J41"/>
        </row>
        <row r="42">
          <cell r="E42"/>
          <cell r="F42"/>
          <cell r="G42"/>
          <cell r="H42">
            <v>7188.43</v>
          </cell>
          <cell r="I42"/>
          <cell r="J42">
            <v>3300</v>
          </cell>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v>17403.2</v>
          </cell>
          <cell r="F53">
            <v>5294.43</v>
          </cell>
          <cell r="G53"/>
          <cell r="H53"/>
          <cell r="I53"/>
          <cell r="J53">
            <v>900</v>
          </cell>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v>49588</v>
          </cell>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v>5515.44</v>
          </cell>
          <cell r="J67"/>
        </row>
        <row r="68">
          <cell r="E68"/>
          <cell r="F68"/>
          <cell r="G68"/>
          <cell r="H68"/>
          <cell r="I68"/>
          <cell r="J68"/>
        </row>
        <row r="69">
          <cell r="E69"/>
          <cell r="F69"/>
          <cell r="G69"/>
          <cell r="H69"/>
          <cell r="I69"/>
          <cell r="J69"/>
        </row>
        <row r="70">
          <cell r="E70"/>
          <cell r="F70"/>
          <cell r="G70"/>
          <cell r="H70">
            <v>148</v>
          </cell>
          <cell r="I70"/>
          <cell r="J70"/>
        </row>
        <row r="71">
          <cell r="E71"/>
          <cell r="F71"/>
          <cell r="G71"/>
          <cell r="H71"/>
          <cell r="I71"/>
          <cell r="J71"/>
        </row>
        <row r="72">
          <cell r="E72"/>
          <cell r="F72"/>
          <cell r="G72"/>
          <cell r="H72"/>
          <cell r="I72"/>
          <cell r="J72"/>
        </row>
        <row r="73">
          <cell r="E73"/>
          <cell r="F73"/>
          <cell r="G73"/>
          <cell r="H73"/>
          <cell r="I73"/>
          <cell r="J73"/>
        </row>
        <row r="74">
          <cell r="E74">
            <v>31495.33</v>
          </cell>
          <cell r="F74">
            <v>7311.5</v>
          </cell>
          <cell r="G74"/>
          <cell r="H74"/>
          <cell r="I74"/>
          <cell r="J74"/>
        </row>
        <row r="75">
          <cell r="E75">
            <v>21042.32</v>
          </cell>
          <cell r="F75">
            <v>4900.38</v>
          </cell>
          <cell r="G75"/>
          <cell r="H75">
            <v>14300.24</v>
          </cell>
          <cell r="I75"/>
          <cell r="J75">
            <v>1327.7</v>
          </cell>
        </row>
        <row r="76">
          <cell r="E76"/>
          <cell r="F76"/>
          <cell r="G76"/>
          <cell r="H76"/>
          <cell r="I76"/>
          <cell r="J76"/>
        </row>
        <row r="77">
          <cell r="E77"/>
          <cell r="F77"/>
          <cell r="G77"/>
          <cell r="H77"/>
          <cell r="I77"/>
          <cell r="J77"/>
        </row>
        <row r="78">
          <cell r="E78"/>
          <cell r="F78"/>
          <cell r="G78"/>
          <cell r="H78"/>
          <cell r="I78"/>
          <cell r="J78"/>
        </row>
        <row r="79">
          <cell r="E79">
            <v>34554.43</v>
          </cell>
          <cell r="F79">
            <v>8236.58</v>
          </cell>
          <cell r="G79">
            <v>162.16</v>
          </cell>
          <cell r="H79">
            <v>7185.49</v>
          </cell>
          <cell r="I79">
            <v>1508.97</v>
          </cell>
          <cell r="J79">
            <v>88</v>
          </cell>
        </row>
        <row r="80">
          <cell r="E80"/>
          <cell r="F80"/>
          <cell r="G80"/>
          <cell r="H80"/>
          <cell r="I80"/>
          <cell r="J80"/>
        </row>
        <row r="81">
          <cell r="E81"/>
          <cell r="F81"/>
          <cell r="G81"/>
          <cell r="H81">
            <v>12477.85</v>
          </cell>
          <cell r="I81">
            <v>451.76</v>
          </cell>
          <cell r="J81"/>
        </row>
      </sheetData>
      <sheetData sheetId="5">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cell r="H27"/>
          <cell r="I27"/>
          <cell r="J27"/>
        </row>
        <row r="28">
          <cell r="E28"/>
          <cell r="F28"/>
          <cell r="G28"/>
          <cell r="H28"/>
          <cell r="I28"/>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cell r="F40"/>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v>72337.94</v>
          </cell>
          <cell r="F48">
            <v>22392.799999999999</v>
          </cell>
          <cell r="G48">
            <v>0</v>
          </cell>
          <cell r="H48">
            <v>20715.5</v>
          </cell>
          <cell r="I48">
            <v>77454.100000000006</v>
          </cell>
          <cell r="J48"/>
        </row>
        <row r="49">
          <cell r="E49"/>
          <cell r="F49"/>
          <cell r="G49"/>
          <cell r="H49"/>
          <cell r="I49"/>
          <cell r="J49"/>
        </row>
        <row r="50">
          <cell r="E50"/>
          <cell r="F50"/>
          <cell r="G50"/>
          <cell r="H50">
            <v>3035.72</v>
          </cell>
          <cell r="I50">
            <v>6868.55</v>
          </cell>
          <cell r="J50">
            <v>1108</v>
          </cell>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v>2200</v>
          </cell>
          <cell r="F63">
            <v>468.27</v>
          </cell>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v>31040</v>
          </cell>
          <cell r="F74">
            <v>10561.72</v>
          </cell>
          <cell r="G74"/>
          <cell r="H74">
            <v>1050</v>
          </cell>
          <cell r="I74"/>
          <cell r="J74">
            <v>800</v>
          </cell>
        </row>
        <row r="75">
          <cell r="E75">
            <v>26560</v>
          </cell>
          <cell r="F75">
            <v>6837.52</v>
          </cell>
          <cell r="G75"/>
          <cell r="H75">
            <v>3130.56</v>
          </cell>
          <cell r="I75"/>
          <cell r="J75">
            <v>489.6</v>
          </cell>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6">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v>568</v>
          </cell>
          <cell r="H27">
            <v>4235.17</v>
          </cell>
          <cell r="I27"/>
          <cell r="J27">
            <v>800</v>
          </cell>
        </row>
        <row r="28">
          <cell r="E28">
            <v>100437.5</v>
          </cell>
          <cell r="F28">
            <v>28631.23</v>
          </cell>
          <cell r="G28">
            <v>11475</v>
          </cell>
          <cell r="H28">
            <v>11963.13</v>
          </cell>
          <cell r="I28">
            <v>8686.48</v>
          </cell>
          <cell r="J28">
            <v>1440</v>
          </cell>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cell r="F40"/>
          <cell r="G40"/>
          <cell r="H40"/>
          <cell r="I40">
            <v>2997.95</v>
          </cell>
          <cell r="J40"/>
        </row>
        <row r="41">
          <cell r="E41"/>
          <cell r="F41"/>
          <cell r="G41"/>
          <cell r="H41"/>
          <cell r="I41"/>
          <cell r="J41"/>
        </row>
        <row r="42">
          <cell r="E42"/>
          <cell r="F42"/>
          <cell r="G42"/>
          <cell r="H42">
            <v>6806.35</v>
          </cell>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v>41584.959999999999</v>
          </cell>
          <cell r="F50">
            <v>12756.86</v>
          </cell>
          <cell r="G50"/>
          <cell r="H50">
            <v>2178.86</v>
          </cell>
          <cell r="I50">
            <v>2997.95</v>
          </cell>
          <cell r="J50">
            <v>762</v>
          </cell>
        </row>
        <row r="51">
          <cell r="E51"/>
          <cell r="F51"/>
          <cell r="G51"/>
          <cell r="H51"/>
          <cell r="I51"/>
          <cell r="J51"/>
        </row>
        <row r="52">
          <cell r="E52"/>
          <cell r="F52"/>
          <cell r="G52"/>
          <cell r="H52"/>
          <cell r="I52"/>
          <cell r="J52"/>
        </row>
        <row r="53">
          <cell r="E53"/>
          <cell r="F53"/>
          <cell r="G53"/>
          <cell r="H53">
            <v>7589.43</v>
          </cell>
          <cell r="I53">
            <v>2997.95</v>
          </cell>
          <cell r="J53">
            <v>800</v>
          </cell>
        </row>
        <row r="54">
          <cell r="E54"/>
          <cell r="F54"/>
          <cell r="G54"/>
          <cell r="H54"/>
          <cell r="I54"/>
          <cell r="J54"/>
        </row>
        <row r="55">
          <cell r="E55"/>
          <cell r="F55"/>
          <cell r="G55"/>
          <cell r="H55"/>
          <cell r="I55"/>
          <cell r="J55"/>
        </row>
        <row r="56">
          <cell r="E56">
            <v>44767.5</v>
          </cell>
          <cell r="F56">
            <v>13529.16</v>
          </cell>
          <cell r="G56"/>
          <cell r="H56">
            <v>7439.14</v>
          </cell>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v>60170</v>
          </cell>
          <cell r="F62">
            <v>15181.55</v>
          </cell>
          <cell r="G62"/>
          <cell r="H62">
            <v>6515.48</v>
          </cell>
          <cell r="I62"/>
          <cell r="J62">
            <v>490</v>
          </cell>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v>7044.02</v>
          </cell>
          <cell r="H74">
            <v>9526.43</v>
          </cell>
          <cell r="I74">
            <v>10804.14</v>
          </cell>
          <cell r="J74"/>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7">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v>58830.76</v>
          </cell>
          <cell r="F27">
            <v>16519.36</v>
          </cell>
          <cell r="G27">
            <v>689.9</v>
          </cell>
          <cell r="H27">
            <v>4228.07</v>
          </cell>
          <cell r="I27">
            <v>6194.15</v>
          </cell>
          <cell r="J27">
            <v>1435</v>
          </cell>
        </row>
        <row r="28">
          <cell r="E28"/>
          <cell r="F28"/>
          <cell r="G28"/>
          <cell r="H28"/>
          <cell r="I28"/>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v>43352</v>
          </cell>
          <cell r="F40">
            <v>13165.9</v>
          </cell>
          <cell r="G40"/>
          <cell r="H40"/>
          <cell r="I40">
            <v>2997.95</v>
          </cell>
          <cell r="J40">
            <v>800</v>
          </cell>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v>52156.05</v>
          </cell>
          <cell r="F50">
            <v>15133.29</v>
          </cell>
          <cell r="G50"/>
          <cell r="H50">
            <v>2737.48</v>
          </cell>
          <cell r="I50">
            <v>14453.68</v>
          </cell>
          <cell r="J50"/>
        </row>
        <row r="51">
          <cell r="E51"/>
          <cell r="F51"/>
          <cell r="G51"/>
          <cell r="H51"/>
          <cell r="I51"/>
          <cell r="J51"/>
        </row>
        <row r="52">
          <cell r="E52"/>
          <cell r="F52"/>
          <cell r="G52"/>
          <cell r="H52"/>
          <cell r="I52"/>
          <cell r="J52"/>
        </row>
        <row r="53">
          <cell r="E53"/>
          <cell r="F53"/>
          <cell r="G53"/>
          <cell r="H53"/>
          <cell r="I53"/>
          <cell r="J53"/>
        </row>
        <row r="54">
          <cell r="E54">
            <v>42497.11</v>
          </cell>
          <cell r="F54">
            <v>12999.87</v>
          </cell>
          <cell r="G54"/>
          <cell r="H54">
            <v>8772.84</v>
          </cell>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cell r="H74"/>
          <cell r="I74"/>
          <cell r="J74"/>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8">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cell r="H27"/>
          <cell r="I27"/>
          <cell r="J27"/>
        </row>
        <row r="28">
          <cell r="E28"/>
          <cell r="F28"/>
          <cell r="G28"/>
          <cell r="H28">
            <v>11571.52</v>
          </cell>
          <cell r="I28">
            <v>58074.04</v>
          </cell>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v>47702.400000000001</v>
          </cell>
          <cell r="F40">
            <v>11914.07</v>
          </cell>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v>51428</v>
          </cell>
          <cell r="F53">
            <v>14796.45</v>
          </cell>
          <cell r="G53"/>
          <cell r="H53">
            <v>7407.9</v>
          </cell>
          <cell r="I53"/>
          <cell r="J53">
            <v>400</v>
          </cell>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v>27119.94</v>
          </cell>
          <cell r="F74">
            <v>8755.27</v>
          </cell>
          <cell r="G74"/>
          <cell r="H74">
            <v>1050</v>
          </cell>
          <cell r="I74"/>
          <cell r="J74">
            <v>1275</v>
          </cell>
        </row>
        <row r="75">
          <cell r="E75">
            <v>34288.410000000003</v>
          </cell>
          <cell r="F75">
            <v>10823.48</v>
          </cell>
          <cell r="G75"/>
          <cell r="H75">
            <v>3130.56</v>
          </cell>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9">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v>54200</v>
          </cell>
          <cell r="F27">
            <v>15560.94</v>
          </cell>
          <cell r="G27">
            <v>198</v>
          </cell>
          <cell r="H27">
            <v>4255.29</v>
          </cell>
          <cell r="I27"/>
          <cell r="J27">
            <v>535</v>
          </cell>
        </row>
        <row r="28">
          <cell r="E28"/>
          <cell r="F28"/>
          <cell r="G28"/>
          <cell r="H28"/>
          <cell r="I28"/>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v>71814.64</v>
          </cell>
          <cell r="F36">
            <v>19360.52</v>
          </cell>
          <cell r="G36">
            <v>2059.7600000000002</v>
          </cell>
          <cell r="H36">
            <v>12571.92</v>
          </cell>
          <cell r="I36">
            <v>4736.7299999999996</v>
          </cell>
          <cell r="J36">
            <v>1281</v>
          </cell>
        </row>
        <row r="37">
          <cell r="E37"/>
          <cell r="F37"/>
          <cell r="G37"/>
          <cell r="H37"/>
          <cell r="I37"/>
          <cell r="J37"/>
        </row>
        <row r="38">
          <cell r="E38"/>
          <cell r="F38"/>
          <cell r="G38"/>
          <cell r="H38"/>
          <cell r="I38"/>
          <cell r="J38"/>
        </row>
        <row r="39">
          <cell r="E39"/>
          <cell r="F39"/>
          <cell r="G39"/>
          <cell r="H39"/>
          <cell r="I39"/>
          <cell r="J39"/>
        </row>
        <row r="40">
          <cell r="E40">
            <v>68700</v>
          </cell>
          <cell r="F40">
            <v>16787.71</v>
          </cell>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v>11132.35</v>
          </cell>
          <cell r="F48">
            <v>3232.75</v>
          </cell>
          <cell r="G48"/>
          <cell r="H48">
            <v>19423.54</v>
          </cell>
          <cell r="I48">
            <v>49588</v>
          </cell>
          <cell r="J48">
            <v>900</v>
          </cell>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v>42726.239999999998</v>
          </cell>
          <cell r="F74">
            <v>12256.77</v>
          </cell>
          <cell r="G74"/>
          <cell r="H74">
            <v>1050</v>
          </cell>
          <cell r="I74"/>
          <cell r="J74">
            <v>1100</v>
          </cell>
        </row>
        <row r="75">
          <cell r="E75">
            <v>22960</v>
          </cell>
          <cell r="F75">
            <v>5864.53</v>
          </cell>
          <cell r="G75"/>
          <cell r="H75">
            <v>1565.28</v>
          </cell>
          <cell r="I75"/>
          <cell r="J75">
            <v>1508</v>
          </cell>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10">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v>220</v>
          </cell>
          <cell r="H27"/>
          <cell r="I27"/>
          <cell r="J27"/>
        </row>
        <row r="28">
          <cell r="E28">
            <v>50370.13</v>
          </cell>
          <cell r="F28">
            <v>14297.93</v>
          </cell>
          <cell r="G28">
            <v>11250</v>
          </cell>
          <cell r="H28">
            <v>9602.33</v>
          </cell>
          <cell r="I28"/>
          <cell r="J28"/>
        </row>
        <row r="29">
          <cell r="E29">
            <v>91350.05</v>
          </cell>
          <cell r="F29">
            <v>28337.61</v>
          </cell>
          <cell r="G29"/>
          <cell r="H29"/>
          <cell r="I29"/>
          <cell r="J29">
            <v>1875</v>
          </cell>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v>3787</v>
          </cell>
          <cell r="I34"/>
          <cell r="J34"/>
        </row>
        <row r="35">
          <cell r="E35"/>
          <cell r="F35"/>
          <cell r="G35"/>
          <cell r="H35"/>
          <cell r="I35"/>
          <cell r="J35"/>
        </row>
        <row r="36">
          <cell r="E36"/>
          <cell r="F36"/>
          <cell r="G36"/>
          <cell r="H36">
            <v>778.23</v>
          </cell>
          <cell r="I36"/>
          <cell r="J36"/>
        </row>
        <row r="37">
          <cell r="E37">
            <v>52370.14</v>
          </cell>
          <cell r="F37">
            <v>14081.53</v>
          </cell>
          <cell r="G37"/>
          <cell r="H37">
            <v>10080.780000000001</v>
          </cell>
          <cell r="I37"/>
          <cell r="J37"/>
        </row>
        <row r="38">
          <cell r="E38">
            <v>44200</v>
          </cell>
          <cell r="F38">
            <v>9433.83</v>
          </cell>
          <cell r="G38"/>
          <cell r="H38">
            <v>859.82</v>
          </cell>
          <cell r="I38"/>
          <cell r="J38">
            <v>400</v>
          </cell>
        </row>
        <row r="39">
          <cell r="E39"/>
          <cell r="F39"/>
          <cell r="G39"/>
          <cell r="H39"/>
          <cell r="I39"/>
          <cell r="J39"/>
        </row>
        <row r="40">
          <cell r="E40"/>
          <cell r="F40"/>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cell r="H74">
            <v>1050</v>
          </cell>
          <cell r="I74"/>
          <cell r="J74"/>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11">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v>800</v>
          </cell>
        </row>
        <row r="27">
          <cell r="E27"/>
          <cell r="F27"/>
          <cell r="G27">
            <v>552.38</v>
          </cell>
          <cell r="H27">
            <v>4700.5</v>
          </cell>
          <cell r="I27">
            <v>7804.49</v>
          </cell>
          <cell r="J27"/>
        </row>
        <row r="28">
          <cell r="E28"/>
          <cell r="F28"/>
          <cell r="G28">
            <v>11250</v>
          </cell>
          <cell r="H28">
            <v>10631.89</v>
          </cell>
          <cell r="I28">
            <v>808.45</v>
          </cell>
          <cell r="J28"/>
        </row>
        <row r="29">
          <cell r="E29"/>
          <cell r="F29"/>
          <cell r="G29"/>
          <cell r="H29">
            <v>3648.39</v>
          </cell>
          <cell r="I29"/>
          <cell r="J29">
            <v>800</v>
          </cell>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v>49800</v>
          </cell>
          <cell r="F40">
            <v>10741.42</v>
          </cell>
          <cell r="G40"/>
          <cell r="H40">
            <v>3688.92</v>
          </cell>
          <cell r="I40">
            <v>7437.56</v>
          </cell>
          <cell r="J40">
            <v>800</v>
          </cell>
        </row>
        <row r="41">
          <cell r="E41"/>
          <cell r="F41"/>
          <cell r="G41"/>
          <cell r="H41"/>
          <cell r="I41">
            <v>2997.95</v>
          </cell>
          <cell r="J41"/>
        </row>
        <row r="42">
          <cell r="E42"/>
          <cell r="F42"/>
          <cell r="G42"/>
          <cell r="H42"/>
          <cell r="I42"/>
          <cell r="J42"/>
        </row>
        <row r="43">
          <cell r="E43"/>
          <cell r="F43"/>
          <cell r="G43"/>
          <cell r="H43"/>
          <cell r="I43"/>
          <cell r="J43"/>
        </row>
        <row r="44">
          <cell r="E44"/>
          <cell r="F44"/>
          <cell r="G44"/>
          <cell r="H44"/>
          <cell r="I44"/>
          <cell r="J44"/>
        </row>
        <row r="45">
          <cell r="E45"/>
          <cell r="F45"/>
          <cell r="G45"/>
          <cell r="H45">
            <v>450</v>
          </cell>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v>46700</v>
          </cell>
          <cell r="F50">
            <v>15193.35</v>
          </cell>
          <cell r="G50"/>
          <cell r="H50">
            <v>4297.66</v>
          </cell>
          <cell r="I50">
            <v>12651.49</v>
          </cell>
          <cell r="J50"/>
        </row>
        <row r="51">
          <cell r="E51"/>
          <cell r="F51"/>
          <cell r="G51"/>
          <cell r="H51"/>
          <cell r="I51"/>
          <cell r="J51"/>
        </row>
        <row r="52">
          <cell r="E52"/>
          <cell r="F52"/>
          <cell r="G52"/>
          <cell r="H52"/>
          <cell r="I52"/>
          <cell r="J52"/>
        </row>
        <row r="53">
          <cell r="E53"/>
          <cell r="F53"/>
          <cell r="G53"/>
          <cell r="H53">
            <v>8987.1200000000008</v>
          </cell>
          <cell r="I53">
            <v>89343.54</v>
          </cell>
          <cell r="J53">
            <v>1174</v>
          </cell>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v>46200</v>
          </cell>
          <cell r="F73">
            <v>13841.09</v>
          </cell>
          <cell r="G73"/>
          <cell r="H73">
            <v>18120.23</v>
          </cell>
          <cell r="I73">
            <v>6532.47</v>
          </cell>
          <cell r="J73"/>
        </row>
        <row r="74">
          <cell r="E74"/>
          <cell r="F74"/>
          <cell r="G74"/>
          <cell r="H74"/>
          <cell r="I74"/>
          <cell r="J74"/>
        </row>
        <row r="75">
          <cell r="E75">
            <v>47648.7</v>
          </cell>
          <cell r="F75">
            <v>12397.34</v>
          </cell>
          <cell r="G75"/>
          <cell r="H75">
            <v>2869.88</v>
          </cell>
          <cell r="I75"/>
          <cell r="J75">
            <v>1051.2</v>
          </cell>
        </row>
        <row r="76">
          <cell r="E76"/>
          <cell r="F76"/>
          <cell r="G76"/>
          <cell r="H76"/>
          <cell r="I76"/>
          <cell r="J76"/>
        </row>
        <row r="77">
          <cell r="E77"/>
          <cell r="F77"/>
          <cell r="G77"/>
          <cell r="H77"/>
          <cell r="I77"/>
          <cell r="J77"/>
        </row>
        <row r="78">
          <cell r="E78"/>
          <cell r="F78"/>
          <cell r="G78"/>
          <cell r="H78"/>
          <cell r="I78"/>
          <cell r="J78"/>
        </row>
        <row r="79">
          <cell r="E79"/>
          <cell r="F79"/>
          <cell r="G79">
            <v>412.16</v>
          </cell>
          <cell r="H79">
            <v>5146.1899999999996</v>
          </cell>
          <cell r="I79"/>
          <cell r="J79">
            <v>1503</v>
          </cell>
        </row>
        <row r="80">
          <cell r="E80"/>
          <cell r="F80"/>
          <cell r="G80"/>
          <cell r="H80"/>
          <cell r="I80"/>
          <cell r="J80"/>
        </row>
        <row r="81">
          <cell r="E81"/>
          <cell r="F81"/>
          <cell r="G81"/>
          <cell r="H81"/>
          <cell r="I81"/>
          <cell r="J81"/>
        </row>
      </sheetData>
      <sheetData sheetId="12">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cell r="H27"/>
          <cell r="I27"/>
          <cell r="J27"/>
        </row>
        <row r="28">
          <cell r="E28">
            <v>28950.41</v>
          </cell>
          <cell r="F28">
            <v>8292.3700000000008</v>
          </cell>
          <cell r="G28">
            <v>2250</v>
          </cell>
          <cell r="H28">
            <v>21582.799999999999</v>
          </cell>
          <cell r="I28">
            <v>64177.87</v>
          </cell>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cell r="F40"/>
          <cell r="G40"/>
          <cell r="H40"/>
          <cell r="I40"/>
          <cell r="J40"/>
        </row>
        <row r="41">
          <cell r="E41"/>
          <cell r="F41"/>
          <cell r="G41"/>
          <cell r="H41"/>
          <cell r="I41"/>
          <cell r="J41"/>
        </row>
        <row r="42">
          <cell r="E42"/>
          <cell r="F42"/>
          <cell r="G42"/>
          <cell r="H42"/>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cell r="H74">
            <v>547.22</v>
          </cell>
          <cell r="I74">
            <v>4748.8500000000004</v>
          </cell>
          <cell r="J74">
            <v>130</v>
          </cell>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13">
        <row r="17">
          <cell r="E17"/>
          <cell r="F17"/>
          <cell r="G17"/>
          <cell r="H17"/>
          <cell r="I17"/>
          <cell r="J17"/>
        </row>
        <row r="18">
          <cell r="E18"/>
          <cell r="F18"/>
          <cell r="G18"/>
          <cell r="H18"/>
          <cell r="I18"/>
          <cell r="J18"/>
        </row>
        <row r="19">
          <cell r="E19"/>
          <cell r="F19"/>
          <cell r="G19"/>
          <cell r="H19"/>
          <cell r="I19"/>
          <cell r="J19"/>
        </row>
        <row r="20">
          <cell r="E20"/>
          <cell r="F20"/>
          <cell r="G20"/>
          <cell r="H20"/>
          <cell r="I20"/>
          <cell r="J20"/>
        </row>
        <row r="21">
          <cell r="E21"/>
          <cell r="F21"/>
          <cell r="G21"/>
          <cell r="H21"/>
          <cell r="I21"/>
          <cell r="J21"/>
        </row>
        <row r="22">
          <cell r="E22"/>
          <cell r="F22"/>
          <cell r="G22"/>
          <cell r="H22"/>
          <cell r="I22"/>
          <cell r="J22"/>
        </row>
        <row r="23">
          <cell r="E23"/>
          <cell r="F23"/>
          <cell r="G23"/>
          <cell r="H23"/>
          <cell r="I23"/>
          <cell r="J23"/>
        </row>
        <row r="24">
          <cell r="E24"/>
          <cell r="F24"/>
          <cell r="G24"/>
          <cell r="H24"/>
          <cell r="I24"/>
          <cell r="J24"/>
        </row>
        <row r="25">
          <cell r="E25"/>
          <cell r="F25"/>
          <cell r="G25"/>
          <cell r="H25"/>
          <cell r="I25"/>
          <cell r="J25"/>
        </row>
        <row r="26">
          <cell r="E26"/>
          <cell r="F26"/>
          <cell r="G26"/>
          <cell r="H26"/>
          <cell r="I26"/>
          <cell r="J26"/>
        </row>
        <row r="27">
          <cell r="E27"/>
          <cell r="F27"/>
          <cell r="G27"/>
          <cell r="H27"/>
          <cell r="I27"/>
          <cell r="J27"/>
        </row>
        <row r="28">
          <cell r="E28"/>
          <cell r="F28"/>
          <cell r="G28"/>
          <cell r="H28"/>
          <cell r="I28"/>
          <cell r="J28"/>
        </row>
        <row r="29">
          <cell r="E29"/>
          <cell r="F29"/>
          <cell r="G29"/>
          <cell r="H29"/>
          <cell r="I29"/>
          <cell r="J29"/>
        </row>
        <row r="30">
          <cell r="E30"/>
          <cell r="F30"/>
          <cell r="G30"/>
          <cell r="H30"/>
          <cell r="I30"/>
          <cell r="J30"/>
        </row>
        <row r="31">
          <cell r="E31"/>
          <cell r="F31"/>
          <cell r="G31"/>
          <cell r="H31"/>
          <cell r="I31"/>
          <cell r="J31"/>
        </row>
        <row r="32">
          <cell r="E32"/>
          <cell r="F32"/>
          <cell r="G32"/>
          <cell r="H32"/>
          <cell r="I32"/>
          <cell r="J32"/>
        </row>
        <row r="33">
          <cell r="E33"/>
          <cell r="F33"/>
          <cell r="G33"/>
          <cell r="H33"/>
          <cell r="I33"/>
          <cell r="J33"/>
        </row>
        <row r="34">
          <cell r="E34"/>
          <cell r="F34"/>
          <cell r="G34"/>
          <cell r="H34"/>
          <cell r="I34"/>
          <cell r="J34"/>
        </row>
        <row r="35">
          <cell r="E35"/>
          <cell r="F35"/>
          <cell r="G35"/>
          <cell r="H35"/>
          <cell r="I35"/>
          <cell r="J35"/>
        </row>
        <row r="36">
          <cell r="E36"/>
          <cell r="F36"/>
          <cell r="G36"/>
          <cell r="H36"/>
          <cell r="I36"/>
          <cell r="J36"/>
        </row>
        <row r="37">
          <cell r="E37"/>
          <cell r="F37"/>
          <cell r="G37"/>
          <cell r="H37"/>
          <cell r="I37"/>
          <cell r="J37"/>
        </row>
        <row r="38">
          <cell r="E38"/>
          <cell r="F38"/>
          <cell r="G38"/>
          <cell r="H38"/>
          <cell r="I38"/>
          <cell r="J38"/>
        </row>
        <row r="39">
          <cell r="E39"/>
          <cell r="F39"/>
          <cell r="G39"/>
          <cell r="H39"/>
          <cell r="I39"/>
          <cell r="J39"/>
        </row>
        <row r="40">
          <cell r="E40"/>
          <cell r="F40"/>
          <cell r="G40"/>
          <cell r="H40"/>
          <cell r="I40"/>
          <cell r="J40"/>
        </row>
        <row r="41">
          <cell r="E41"/>
          <cell r="F41"/>
          <cell r="G41"/>
          <cell r="H41"/>
          <cell r="I41"/>
          <cell r="J41"/>
        </row>
        <row r="42">
          <cell r="E42">
            <v>27838.92</v>
          </cell>
          <cell r="F42">
            <v>6001.13</v>
          </cell>
          <cell r="G42"/>
          <cell r="H42">
            <v>6806.35</v>
          </cell>
          <cell r="I42"/>
          <cell r="J42"/>
        </row>
        <row r="43">
          <cell r="E43"/>
          <cell r="F43"/>
          <cell r="G43"/>
          <cell r="H43"/>
          <cell r="I43"/>
          <cell r="J43"/>
        </row>
        <row r="44">
          <cell r="E44"/>
          <cell r="F44"/>
          <cell r="G44"/>
          <cell r="H44"/>
          <cell r="I44"/>
          <cell r="J44"/>
        </row>
        <row r="45">
          <cell r="E45"/>
          <cell r="F45"/>
          <cell r="G45"/>
          <cell r="H45"/>
          <cell r="I45"/>
          <cell r="J45"/>
        </row>
        <row r="46">
          <cell r="E46"/>
          <cell r="F46"/>
          <cell r="G46"/>
          <cell r="H46"/>
          <cell r="I46"/>
          <cell r="J46"/>
        </row>
        <row r="47">
          <cell r="E47"/>
          <cell r="F47"/>
          <cell r="G47"/>
          <cell r="H47"/>
          <cell r="I47"/>
          <cell r="J47"/>
        </row>
        <row r="48">
          <cell r="E48"/>
          <cell r="F48"/>
          <cell r="G48"/>
          <cell r="H48"/>
          <cell r="I48"/>
          <cell r="J48"/>
        </row>
        <row r="49">
          <cell r="E49"/>
          <cell r="F49"/>
          <cell r="G49"/>
          <cell r="H49"/>
          <cell r="I49"/>
          <cell r="J49"/>
        </row>
        <row r="50">
          <cell r="E50"/>
          <cell r="F50"/>
          <cell r="G50"/>
          <cell r="H50"/>
          <cell r="I50"/>
          <cell r="J50"/>
        </row>
        <row r="51">
          <cell r="E51"/>
          <cell r="F51"/>
          <cell r="G51"/>
          <cell r="H51"/>
          <cell r="I51"/>
          <cell r="J51"/>
        </row>
        <row r="52">
          <cell r="E52"/>
          <cell r="F52"/>
          <cell r="G52"/>
          <cell r="H52"/>
          <cell r="I52"/>
          <cell r="J52"/>
        </row>
        <row r="53">
          <cell r="E53"/>
          <cell r="F53"/>
          <cell r="G53"/>
          <cell r="H53"/>
          <cell r="I53"/>
          <cell r="J53"/>
        </row>
        <row r="54">
          <cell r="E54"/>
          <cell r="F54"/>
          <cell r="G54"/>
          <cell r="H54"/>
          <cell r="I54"/>
          <cell r="J54"/>
        </row>
        <row r="55">
          <cell r="E55"/>
          <cell r="F55"/>
          <cell r="G55"/>
          <cell r="H55"/>
          <cell r="I55"/>
          <cell r="J55"/>
        </row>
        <row r="56">
          <cell r="E56"/>
          <cell r="F56"/>
          <cell r="G56"/>
          <cell r="H56"/>
          <cell r="I56"/>
          <cell r="J56"/>
        </row>
        <row r="57">
          <cell r="E57"/>
          <cell r="F57"/>
          <cell r="G57"/>
          <cell r="H57"/>
          <cell r="I57"/>
          <cell r="J57"/>
        </row>
        <row r="58">
          <cell r="E58"/>
          <cell r="F58"/>
          <cell r="G58"/>
          <cell r="H58"/>
          <cell r="I58"/>
          <cell r="J58"/>
        </row>
        <row r="59">
          <cell r="E59"/>
          <cell r="F59"/>
          <cell r="G59"/>
          <cell r="H59"/>
          <cell r="I59"/>
          <cell r="J59"/>
        </row>
        <row r="60">
          <cell r="E60"/>
          <cell r="F60"/>
          <cell r="G60"/>
          <cell r="H60"/>
          <cell r="I60"/>
          <cell r="J60"/>
        </row>
        <row r="61">
          <cell r="E61"/>
          <cell r="F61"/>
          <cell r="G61"/>
          <cell r="H61"/>
          <cell r="I61"/>
          <cell r="J61"/>
        </row>
        <row r="62">
          <cell r="E62"/>
          <cell r="F62"/>
          <cell r="G62"/>
          <cell r="H62"/>
          <cell r="I62"/>
          <cell r="J62"/>
        </row>
        <row r="63">
          <cell r="E63"/>
          <cell r="F63"/>
          <cell r="G63"/>
          <cell r="H63"/>
          <cell r="I63"/>
          <cell r="J63"/>
        </row>
        <row r="64">
          <cell r="E64"/>
          <cell r="F64"/>
          <cell r="G64"/>
          <cell r="H64"/>
          <cell r="I64"/>
          <cell r="J64"/>
        </row>
        <row r="65">
          <cell r="E65"/>
          <cell r="F65"/>
          <cell r="G65"/>
          <cell r="H65"/>
          <cell r="I65"/>
          <cell r="J65"/>
        </row>
        <row r="66">
          <cell r="E66"/>
          <cell r="F66"/>
          <cell r="G66"/>
          <cell r="H66"/>
          <cell r="I66"/>
          <cell r="J66"/>
        </row>
        <row r="67">
          <cell r="E67"/>
          <cell r="F67"/>
          <cell r="G67"/>
          <cell r="H67"/>
          <cell r="I67"/>
          <cell r="J67"/>
        </row>
        <row r="68">
          <cell r="E68"/>
          <cell r="F68"/>
          <cell r="G68"/>
          <cell r="H68"/>
          <cell r="I68"/>
          <cell r="J68"/>
        </row>
        <row r="69">
          <cell r="E69"/>
          <cell r="F69"/>
          <cell r="G69"/>
          <cell r="H69"/>
          <cell r="I69"/>
          <cell r="J69"/>
        </row>
        <row r="70">
          <cell r="E70"/>
          <cell r="F70"/>
          <cell r="G70"/>
          <cell r="H70"/>
          <cell r="I70"/>
          <cell r="J70"/>
        </row>
        <row r="71">
          <cell r="E71"/>
          <cell r="F71"/>
          <cell r="G71"/>
          <cell r="H71"/>
          <cell r="I71"/>
          <cell r="J71"/>
        </row>
        <row r="72">
          <cell r="E72"/>
          <cell r="F72"/>
          <cell r="G72"/>
          <cell r="H72"/>
          <cell r="I72"/>
          <cell r="J72"/>
        </row>
        <row r="73">
          <cell r="E73"/>
          <cell r="F73"/>
          <cell r="G73"/>
          <cell r="H73"/>
          <cell r="I73"/>
          <cell r="J73"/>
        </row>
        <row r="74">
          <cell r="E74"/>
          <cell r="F74"/>
          <cell r="G74"/>
          <cell r="H74"/>
          <cell r="I74"/>
          <cell r="J74"/>
        </row>
        <row r="75">
          <cell r="E75"/>
          <cell r="F75"/>
          <cell r="G75"/>
          <cell r="H75"/>
          <cell r="I75"/>
          <cell r="J75"/>
        </row>
        <row r="76">
          <cell r="E76"/>
          <cell r="F76"/>
          <cell r="G76"/>
          <cell r="H76"/>
          <cell r="I76"/>
          <cell r="J76"/>
        </row>
        <row r="77">
          <cell r="E77"/>
          <cell r="F77"/>
          <cell r="G77"/>
          <cell r="H77"/>
          <cell r="I77"/>
          <cell r="J77"/>
        </row>
        <row r="78">
          <cell r="E78"/>
          <cell r="F78"/>
          <cell r="G78"/>
          <cell r="H78"/>
          <cell r="I78"/>
          <cell r="J78"/>
        </row>
        <row r="79">
          <cell r="E79"/>
          <cell r="F79"/>
          <cell r="G79"/>
          <cell r="H79"/>
          <cell r="I79"/>
          <cell r="J79"/>
        </row>
        <row r="80">
          <cell r="E80"/>
          <cell r="F80"/>
          <cell r="G80"/>
          <cell r="H80"/>
          <cell r="I80"/>
          <cell r="J80"/>
        </row>
        <row r="81">
          <cell r="E81"/>
          <cell r="F81"/>
          <cell r="G81"/>
          <cell r="H81"/>
          <cell r="I81"/>
          <cell r="J81"/>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Cienega"/>
      <sheetName val="Empire"/>
      <sheetName val="Andrada"/>
      <sheetName val="Mica Mountain"/>
      <sheetName val="Vail Academy"/>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v>103470</v>
          </cell>
          <cell r="F22">
            <v>30129.24</v>
          </cell>
          <cell r="G22"/>
          <cell r="H22">
            <v>4419.45</v>
          </cell>
          <cell r="I22"/>
          <cell r="J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v>2350</v>
          </cell>
          <cell r="I27"/>
          <cell r="J27"/>
          <cell r="K27">
            <v>10162.94</v>
          </cell>
        </row>
        <row r="28">
          <cell r="E28">
            <v>60</v>
          </cell>
          <cell r="F28">
            <v>11.77</v>
          </cell>
          <cell r="G28"/>
          <cell r="H28"/>
          <cell r="I28"/>
          <cell r="J28"/>
          <cell r="K28">
            <v>10162.94</v>
          </cell>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v>90127.34</v>
          </cell>
          <cell r="F34">
            <v>21564.11</v>
          </cell>
          <cell r="G34">
            <v>777.21</v>
          </cell>
          <cell r="H34">
            <v>1711.58</v>
          </cell>
          <cell r="I34">
            <v>38483.99</v>
          </cell>
          <cell r="J34"/>
          <cell r="K34">
            <v>10162.94</v>
          </cell>
        </row>
        <row r="35">
          <cell r="E35">
            <v>421.58</v>
          </cell>
          <cell r="F35">
            <v>84.9</v>
          </cell>
          <cell r="G35"/>
          <cell r="H35"/>
          <cell r="I35"/>
          <cell r="J35"/>
          <cell r="K35">
            <v>10162.94</v>
          </cell>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v>118415.92</v>
          </cell>
          <cell r="F40">
            <v>28593.45</v>
          </cell>
          <cell r="G40">
            <v>327</v>
          </cell>
          <cell r="H40">
            <v>388.61</v>
          </cell>
          <cell r="I40">
            <v>9383.5499999999993</v>
          </cell>
          <cell r="J40">
            <v>523</v>
          </cell>
          <cell r="K40">
            <v>10162.94</v>
          </cell>
        </row>
        <row r="41">
          <cell r="E41"/>
          <cell r="F41"/>
          <cell r="G41"/>
          <cell r="H41"/>
          <cell r="I41"/>
          <cell r="J41"/>
          <cell r="K41"/>
        </row>
        <row r="42">
          <cell r="E42">
            <v>58558</v>
          </cell>
          <cell r="F42">
            <v>13164.11</v>
          </cell>
          <cell r="G42"/>
          <cell r="H42">
            <v>2000.47</v>
          </cell>
          <cell r="I42">
            <v>2951.92</v>
          </cell>
          <cell r="J42"/>
          <cell r="K42">
            <v>10162.94</v>
          </cell>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1131.1199999999999</v>
          </cell>
          <cell r="F48">
            <v>339.99</v>
          </cell>
          <cell r="G48"/>
          <cell r="H48"/>
          <cell r="I48"/>
          <cell r="J48"/>
          <cell r="K48">
            <v>10162.94</v>
          </cell>
        </row>
        <row r="49">
          <cell r="E49"/>
          <cell r="F49"/>
          <cell r="G49"/>
          <cell r="H49"/>
          <cell r="I49"/>
          <cell r="J49"/>
          <cell r="K49"/>
        </row>
        <row r="50">
          <cell r="E50"/>
          <cell r="F50"/>
          <cell r="G50"/>
          <cell r="H50">
            <v>413.73</v>
          </cell>
          <cell r="I50">
            <v>9820.42</v>
          </cell>
          <cell r="J50"/>
          <cell r="K50">
            <v>10162.94</v>
          </cell>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29802.95</v>
          </cell>
          <cell r="F61">
            <v>6082.26</v>
          </cell>
          <cell r="G61"/>
          <cell r="H61"/>
          <cell r="I61"/>
          <cell r="J61"/>
          <cell r="K61">
            <v>10162.94</v>
          </cell>
        </row>
        <row r="62">
          <cell r="E62">
            <v>8842.0499999999993</v>
          </cell>
          <cell r="F62">
            <v>1805.49</v>
          </cell>
          <cell r="G62">
            <v>0</v>
          </cell>
          <cell r="H62"/>
          <cell r="I62"/>
          <cell r="J62"/>
          <cell r="K62">
            <v>10162.94</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v>200</v>
          </cell>
          <cell r="H71">
            <v>223.29</v>
          </cell>
          <cell r="I71">
            <v>1612.12</v>
          </cell>
          <cell r="J71"/>
          <cell r="K71">
            <v>10162.94</v>
          </cell>
        </row>
        <row r="72">
          <cell r="E72"/>
          <cell r="F72"/>
          <cell r="G72"/>
          <cell r="H72"/>
          <cell r="I72"/>
          <cell r="J72"/>
          <cell r="K72"/>
        </row>
        <row r="73">
          <cell r="E73"/>
          <cell r="F73"/>
          <cell r="G73"/>
          <cell r="H73"/>
          <cell r="I73"/>
          <cell r="J73"/>
          <cell r="K73"/>
        </row>
        <row r="74">
          <cell r="E74"/>
          <cell r="F74"/>
          <cell r="G74"/>
          <cell r="H74"/>
          <cell r="I74"/>
          <cell r="J74"/>
          <cell r="K74"/>
        </row>
        <row r="75">
          <cell r="E75">
            <v>74248</v>
          </cell>
          <cell r="F75">
            <v>20587.77</v>
          </cell>
          <cell r="G75"/>
          <cell r="H75">
            <v>100</v>
          </cell>
          <cell r="I75"/>
          <cell r="J75"/>
          <cell r="K75">
            <v>10162.94</v>
          </cell>
        </row>
        <row r="76">
          <cell r="E76">
            <v>35596.019999999997</v>
          </cell>
          <cell r="F76">
            <v>9653.91</v>
          </cell>
          <cell r="G76">
            <v>1000</v>
          </cell>
          <cell r="H76">
            <v>900</v>
          </cell>
          <cell r="I76">
            <v>167.46</v>
          </cell>
          <cell r="J76"/>
          <cell r="K76">
            <v>10162.94</v>
          </cell>
        </row>
        <row r="77">
          <cell r="E77"/>
          <cell r="F77"/>
          <cell r="G77"/>
          <cell r="H77"/>
          <cell r="I77"/>
          <cell r="J77"/>
          <cell r="K77"/>
        </row>
        <row r="78">
          <cell r="E78"/>
          <cell r="F78"/>
          <cell r="G78"/>
          <cell r="H78"/>
          <cell r="I78"/>
          <cell r="J78"/>
          <cell r="K78"/>
        </row>
        <row r="79">
          <cell r="E79">
            <v>13839</v>
          </cell>
          <cell r="F79">
            <v>3342.25</v>
          </cell>
          <cell r="G79"/>
          <cell r="H79">
            <v>3765.7</v>
          </cell>
          <cell r="I79"/>
          <cell r="J79"/>
          <cell r="K79">
            <v>10162.94</v>
          </cell>
        </row>
        <row r="80">
          <cell r="E80"/>
          <cell r="F80"/>
          <cell r="G80"/>
          <cell r="H80"/>
          <cell r="I80"/>
          <cell r="J80"/>
          <cell r="K80"/>
        </row>
        <row r="81">
          <cell r="E81">
            <v>167903</v>
          </cell>
          <cell r="F81">
            <v>40861.480000000003</v>
          </cell>
          <cell r="G81"/>
          <cell r="H81"/>
          <cell r="I81">
            <v>2418.64</v>
          </cell>
          <cell r="J81"/>
          <cell r="K81">
            <v>10162.94</v>
          </cell>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row>
        <row r="23">
          <cell r="E23">
            <v>20817.79</v>
          </cell>
          <cell r="F23">
            <v>4864.22</v>
          </cell>
          <cell r="G23"/>
          <cell r="H23"/>
          <cell r="I23"/>
          <cell r="J23"/>
          <cell r="K23">
            <v>10162.94</v>
          </cell>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8368.1200000000008</v>
          </cell>
          <cell r="F29">
            <v>1717.07</v>
          </cell>
          <cell r="G29"/>
          <cell r="H29"/>
          <cell r="I29"/>
          <cell r="J29"/>
          <cell r="K29">
            <v>10162.94</v>
          </cell>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v>57934.74</v>
          </cell>
          <cell r="F40">
            <v>15723.81</v>
          </cell>
          <cell r="G40">
            <v>219</v>
          </cell>
          <cell r="H40">
            <v>288.11</v>
          </cell>
          <cell r="I40">
            <v>62222.52</v>
          </cell>
          <cell r="J40">
            <v>505.5</v>
          </cell>
          <cell r="K40">
            <v>10162.94</v>
          </cell>
        </row>
        <row r="41">
          <cell r="E41"/>
          <cell r="F41"/>
          <cell r="G41"/>
          <cell r="H41"/>
          <cell r="I41"/>
          <cell r="J41"/>
          <cell r="K41"/>
        </row>
        <row r="42">
          <cell r="E42"/>
          <cell r="F42"/>
          <cell r="G42"/>
          <cell r="H42"/>
          <cell r="I42"/>
          <cell r="J42"/>
          <cell r="K42"/>
        </row>
        <row r="43">
          <cell r="E43">
            <v>3060</v>
          </cell>
          <cell r="F43">
            <v>625.57000000000005</v>
          </cell>
          <cell r="G43">
            <v>50</v>
          </cell>
          <cell r="H43"/>
          <cell r="I43"/>
          <cell r="J43"/>
          <cell r="K43">
            <v>10162.94</v>
          </cell>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28674.94</v>
          </cell>
          <cell r="F48">
            <v>5859.89</v>
          </cell>
          <cell r="G48"/>
          <cell r="H48">
            <v>247.04</v>
          </cell>
          <cell r="I48"/>
          <cell r="J48">
            <v>3400</v>
          </cell>
          <cell r="K48">
            <v>10162.94</v>
          </cell>
        </row>
        <row r="49">
          <cell r="E49"/>
          <cell r="F49"/>
          <cell r="G49"/>
          <cell r="H49"/>
          <cell r="I49"/>
          <cell r="J49"/>
          <cell r="K49"/>
        </row>
        <row r="50">
          <cell r="E50">
            <v>11541.14</v>
          </cell>
          <cell r="F50">
            <v>2662.8</v>
          </cell>
          <cell r="G50"/>
          <cell r="H50">
            <v>105.17</v>
          </cell>
          <cell r="I50">
            <v>1950.12</v>
          </cell>
          <cell r="J50"/>
          <cell r="K50">
            <v>10162.94</v>
          </cell>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v>23393.07</v>
          </cell>
          <cell r="F74">
            <v>5389.88</v>
          </cell>
          <cell r="G74"/>
          <cell r="H74"/>
          <cell r="I74"/>
          <cell r="J74"/>
          <cell r="K74">
            <v>10162.94</v>
          </cell>
        </row>
        <row r="75">
          <cell r="E75">
            <v>19492</v>
          </cell>
          <cell r="F75">
            <v>5226.3500000000004</v>
          </cell>
          <cell r="G75"/>
          <cell r="H75">
            <v>1655.58</v>
          </cell>
          <cell r="I75">
            <v>1371.16</v>
          </cell>
          <cell r="J75"/>
          <cell r="K75">
            <v>10162.94</v>
          </cell>
        </row>
        <row r="76">
          <cell r="E76">
            <v>42104.89</v>
          </cell>
          <cell r="F76">
            <v>11712.71</v>
          </cell>
          <cell r="G76">
            <v>1000</v>
          </cell>
          <cell r="H76">
            <v>1338.6</v>
          </cell>
          <cell r="I76">
            <v>1482.91</v>
          </cell>
          <cell r="J76"/>
          <cell r="K76">
            <v>10162.94</v>
          </cell>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v>104998</v>
          </cell>
          <cell r="F27">
            <v>33787.379999999997</v>
          </cell>
          <cell r="G27"/>
          <cell r="H27">
            <v>6662.91</v>
          </cell>
          <cell r="I27">
            <v>3280.7</v>
          </cell>
          <cell r="J27">
            <v>2964</v>
          </cell>
          <cell r="K27">
            <v>10162.94</v>
          </cell>
        </row>
        <row r="28">
          <cell r="E28">
            <v>29827.85</v>
          </cell>
          <cell r="F28">
            <v>8928.2099999999991</v>
          </cell>
          <cell r="G28"/>
          <cell r="H28"/>
          <cell r="I28"/>
          <cell r="J28"/>
          <cell r="K28">
            <v>10162.94</v>
          </cell>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v>383.11</v>
          </cell>
          <cell r="F40">
            <v>78.11</v>
          </cell>
          <cell r="G40"/>
          <cell r="H40"/>
          <cell r="I40"/>
          <cell r="J40"/>
          <cell r="K40">
            <v>10162.94</v>
          </cell>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19164.38</v>
          </cell>
          <cell r="F48">
            <v>5774.62</v>
          </cell>
          <cell r="G48">
            <v>4350</v>
          </cell>
          <cell r="H48">
            <v>2976.39</v>
          </cell>
          <cell r="I48"/>
          <cell r="J48">
            <v>4528</v>
          </cell>
          <cell r="K48">
            <v>10162.94</v>
          </cell>
        </row>
        <row r="49">
          <cell r="E49"/>
          <cell r="F49"/>
          <cell r="G49"/>
          <cell r="H49"/>
          <cell r="I49"/>
          <cell r="J49"/>
          <cell r="K49"/>
        </row>
        <row r="50">
          <cell r="E50">
            <v>39452.99</v>
          </cell>
          <cell r="F50">
            <v>11775.34</v>
          </cell>
          <cell r="G50"/>
          <cell r="H50"/>
          <cell r="I50"/>
          <cell r="J50"/>
          <cell r="K50">
            <v>10162.94</v>
          </cell>
        </row>
        <row r="51">
          <cell r="E51"/>
          <cell r="F51"/>
          <cell r="G51"/>
          <cell r="H51"/>
          <cell r="I51"/>
          <cell r="J51"/>
          <cell r="K51"/>
        </row>
        <row r="52">
          <cell r="E52"/>
          <cell r="F52"/>
          <cell r="G52"/>
          <cell r="H52"/>
          <cell r="I52"/>
          <cell r="J52"/>
          <cell r="K52"/>
        </row>
        <row r="53">
          <cell r="E53">
            <v>8691.01</v>
          </cell>
          <cell r="F53">
            <v>2707.91</v>
          </cell>
          <cell r="G53"/>
          <cell r="H53">
            <v>984.82</v>
          </cell>
          <cell r="I53"/>
          <cell r="J53"/>
          <cell r="K53">
            <v>10162.94</v>
          </cell>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v>74974.009999999995</v>
          </cell>
          <cell r="F64">
            <v>20570.169999999998</v>
          </cell>
          <cell r="G64"/>
          <cell r="H64">
            <v>4003.14</v>
          </cell>
          <cell r="I64"/>
          <cell r="J64">
            <v>2507</v>
          </cell>
          <cell r="K64">
            <v>10162.94</v>
          </cell>
        </row>
        <row r="65">
          <cell r="E65"/>
          <cell r="F65"/>
          <cell r="G65"/>
          <cell r="H65"/>
          <cell r="I65"/>
          <cell r="J65"/>
          <cell r="K65"/>
        </row>
        <row r="66">
          <cell r="E66">
            <v>30943.919999999998</v>
          </cell>
          <cell r="F66">
            <v>8194.35</v>
          </cell>
          <cell r="G66"/>
          <cell r="H66">
            <v>1443</v>
          </cell>
          <cell r="I66">
            <v>1475.8</v>
          </cell>
          <cell r="J66">
            <v>2507</v>
          </cell>
          <cell r="K66">
            <v>10162.94</v>
          </cell>
        </row>
        <row r="67">
          <cell r="E67">
            <v>50948</v>
          </cell>
          <cell r="F67">
            <v>16535.89</v>
          </cell>
          <cell r="G67"/>
          <cell r="H67">
            <v>788.75</v>
          </cell>
          <cell r="I67">
            <v>596.96</v>
          </cell>
          <cell r="J67"/>
          <cell r="K67">
            <v>10162.94</v>
          </cell>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v>19960.07</v>
          </cell>
          <cell r="F78">
            <v>5706.68</v>
          </cell>
          <cell r="G78">
            <v>444</v>
          </cell>
          <cell r="H78">
            <v>107.82</v>
          </cell>
          <cell r="I78">
            <v>2154.2399999999998</v>
          </cell>
          <cell r="J78"/>
          <cell r="K78">
            <v>10162.94</v>
          </cell>
        </row>
        <row r="79">
          <cell r="E79"/>
          <cell r="F79"/>
          <cell r="G79"/>
          <cell r="H79">
            <v>412.93</v>
          </cell>
          <cell r="I79">
            <v>4729.42</v>
          </cell>
          <cell r="J79">
            <v>27</v>
          </cell>
          <cell r="K79">
            <v>10162.94</v>
          </cell>
        </row>
        <row r="80">
          <cell r="E80"/>
          <cell r="F80"/>
          <cell r="G80"/>
          <cell r="H80"/>
          <cell r="I80"/>
          <cell r="J80"/>
          <cell r="K80"/>
        </row>
        <row r="81">
          <cell r="E81"/>
          <cell r="F81"/>
          <cell r="G81"/>
          <cell r="H81"/>
          <cell r="I81"/>
          <cell r="J81"/>
          <cell r="K81"/>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v>49550.53</v>
          </cell>
          <cell r="F36">
            <v>14895.13</v>
          </cell>
          <cell r="G36">
            <v>26794.75</v>
          </cell>
          <cell r="H36">
            <v>31466.46</v>
          </cell>
          <cell r="I36">
            <v>39733.339999999997</v>
          </cell>
          <cell r="J36"/>
          <cell r="K36">
            <v>10162.94</v>
          </cell>
        </row>
        <row r="37">
          <cell r="E37"/>
          <cell r="F37"/>
          <cell r="G37"/>
          <cell r="H37"/>
          <cell r="I37"/>
          <cell r="J37"/>
          <cell r="K37"/>
        </row>
        <row r="38">
          <cell r="E38"/>
          <cell r="F38"/>
          <cell r="G38"/>
          <cell r="H38"/>
          <cell r="I38"/>
          <cell r="J38"/>
          <cell r="K38"/>
        </row>
        <row r="39">
          <cell r="E39"/>
          <cell r="F39"/>
          <cell r="G39"/>
          <cell r="H39"/>
          <cell r="I39"/>
          <cell r="J39"/>
          <cell r="K39"/>
        </row>
        <row r="40">
          <cell r="E40">
            <v>11768</v>
          </cell>
          <cell r="F40">
            <v>3765.03</v>
          </cell>
          <cell r="G40">
            <v>8960.4500000000007</v>
          </cell>
          <cell r="H40">
            <v>371.14</v>
          </cell>
          <cell r="I40"/>
          <cell r="J40"/>
          <cell r="K40">
            <v>10162.94</v>
          </cell>
        </row>
        <row r="41">
          <cell r="E41"/>
          <cell r="F41"/>
          <cell r="G41"/>
          <cell r="H41"/>
          <cell r="I41"/>
          <cell r="J41"/>
          <cell r="K41"/>
        </row>
        <row r="42">
          <cell r="E42">
            <v>36119.839999999997</v>
          </cell>
          <cell r="F42">
            <v>4244.8599999999997</v>
          </cell>
          <cell r="G42"/>
          <cell r="H42">
            <v>6574.76</v>
          </cell>
          <cell r="I42">
            <v>39887.19</v>
          </cell>
          <cell r="J42"/>
          <cell r="K42">
            <v>10162.94</v>
          </cell>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29680</v>
          </cell>
          <cell r="F48">
            <v>6091.41</v>
          </cell>
          <cell r="G48"/>
          <cell r="H48">
            <v>4301.78</v>
          </cell>
          <cell r="I48">
            <v>5576.54</v>
          </cell>
          <cell r="J48">
            <v>3200</v>
          </cell>
          <cell r="K48">
            <v>10162.94</v>
          </cell>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v>12615</v>
          </cell>
          <cell r="F75">
            <v>3335.25</v>
          </cell>
          <cell r="G75"/>
          <cell r="H75">
            <v>4438.1099999999997</v>
          </cell>
          <cell r="I75">
            <v>10040.41</v>
          </cell>
          <cell r="J75"/>
          <cell r="K75">
            <v>10162.94</v>
          </cell>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v>22390.86</v>
          </cell>
          <cell r="H79">
            <v>7155.33</v>
          </cell>
          <cell r="I79">
            <v>183026.11</v>
          </cell>
          <cell r="J79">
            <v>162.13999999999999</v>
          </cell>
          <cell r="K79">
            <v>10162.94</v>
          </cell>
        </row>
        <row r="80">
          <cell r="E80"/>
          <cell r="F80"/>
          <cell r="G80"/>
          <cell r="H80"/>
          <cell r="I80"/>
          <cell r="J80"/>
          <cell r="K80"/>
        </row>
        <row r="81">
          <cell r="E81"/>
          <cell r="F81"/>
          <cell r="G81"/>
          <cell r="H81"/>
          <cell r="I81"/>
          <cell r="J81"/>
          <cell r="K81"/>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27545.01</v>
          </cell>
          <cell r="F29">
            <v>8611.4699999999993</v>
          </cell>
          <cell r="G29"/>
          <cell r="H29"/>
          <cell r="I29"/>
          <cell r="J29"/>
          <cell r="K29">
            <v>10162.94</v>
          </cell>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v>13025.15</v>
          </cell>
          <cell r="F40">
            <v>3664.29</v>
          </cell>
          <cell r="G40"/>
          <cell r="H40">
            <v>755.39</v>
          </cell>
          <cell r="I40">
            <v>4509.24</v>
          </cell>
          <cell r="J40">
            <v>75.8</v>
          </cell>
          <cell r="K40">
            <v>10162.94</v>
          </cell>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opLeftCell="A31" zoomScaleNormal="100" workbookViewId="0">
      <selection activeCell="B44" sqref="B44"/>
    </sheetView>
  </sheetViews>
  <sheetFormatPr defaultColWidth="9" defaultRowHeight="12.75" x14ac:dyDescent="0.2"/>
  <cols>
    <col min="1" max="1" width="3.7109375" style="117" customWidth="1"/>
    <col min="2" max="2" width="82" style="118" customWidth="1"/>
    <col min="3" max="3" width="3.7109375" style="115" customWidth="1"/>
    <col min="4" max="4" width="5.42578125" style="115" customWidth="1"/>
    <col min="5" max="10" width="9" style="115"/>
    <col min="11" max="11" width="8" style="115" customWidth="1"/>
    <col min="12" max="16384" width="9" style="115"/>
  </cols>
  <sheetData>
    <row r="1" spans="1:3" ht="15" customHeight="1" x14ac:dyDescent="0.2">
      <c r="A1" s="203" t="s">
        <v>222</v>
      </c>
      <c r="B1" s="203"/>
    </row>
    <row r="2" spans="1:3" ht="15" customHeight="1" x14ac:dyDescent="0.2">
      <c r="A2" s="203" t="s">
        <v>154</v>
      </c>
      <c r="B2" s="203"/>
    </row>
    <row r="3" spans="1:3" ht="15" customHeight="1" x14ac:dyDescent="0.2">
      <c r="A3" s="203" t="s">
        <v>177</v>
      </c>
      <c r="B3" s="203"/>
    </row>
    <row r="4" spans="1:3" ht="15" customHeight="1" x14ac:dyDescent="0.2">
      <c r="A4" s="116"/>
      <c r="B4" s="116"/>
    </row>
    <row r="5" spans="1:3" ht="30" customHeight="1" x14ac:dyDescent="0.2">
      <c r="A5" s="204" t="s">
        <v>139</v>
      </c>
      <c r="B5" s="204"/>
      <c r="C5" s="204"/>
    </row>
    <row r="6" spans="1:3" ht="15" customHeight="1" x14ac:dyDescent="0.2"/>
    <row r="7" spans="1:3" ht="15" customHeight="1" x14ac:dyDescent="0.2">
      <c r="A7" s="119" t="s">
        <v>178</v>
      </c>
      <c r="B7" s="120" t="s">
        <v>179</v>
      </c>
      <c r="C7" s="121"/>
    </row>
    <row r="8" spans="1:3" ht="29.25" customHeight="1" x14ac:dyDescent="0.2">
      <c r="A8" s="119"/>
      <c r="B8" s="167" t="s">
        <v>218</v>
      </c>
      <c r="C8" s="121"/>
    </row>
    <row r="9" spans="1:3" ht="15" customHeight="1" x14ac:dyDescent="0.2">
      <c r="A9" s="122">
        <v>1</v>
      </c>
      <c r="B9" s="123" t="s">
        <v>180</v>
      </c>
      <c r="C9" s="124"/>
    </row>
    <row r="10" spans="1:3" ht="15" customHeight="1" x14ac:dyDescent="0.2">
      <c r="A10" s="125">
        <v>2</v>
      </c>
      <c r="B10" s="123" t="s">
        <v>143</v>
      </c>
      <c r="C10" s="124"/>
    </row>
    <row r="11" spans="1:3" ht="15" customHeight="1" x14ac:dyDescent="0.2">
      <c r="A11" s="125"/>
      <c r="B11" s="123" t="s">
        <v>215</v>
      </c>
      <c r="C11" s="124"/>
    </row>
    <row r="12" spans="1:3" ht="15" customHeight="1" x14ac:dyDescent="0.2">
      <c r="A12" s="125">
        <v>3</v>
      </c>
      <c r="B12" s="123" t="s">
        <v>181</v>
      </c>
      <c r="C12" s="124"/>
    </row>
    <row r="13" spans="1:3" ht="15" customHeight="1" x14ac:dyDescent="0.2">
      <c r="A13" s="125">
        <v>4</v>
      </c>
      <c r="B13" s="123" t="s">
        <v>144</v>
      </c>
      <c r="C13" s="124"/>
    </row>
    <row r="14" spans="1:3" ht="25.5" customHeight="1" x14ac:dyDescent="0.2">
      <c r="A14" s="125">
        <v>5</v>
      </c>
      <c r="B14" s="123" t="s">
        <v>216</v>
      </c>
      <c r="C14" s="124"/>
    </row>
    <row r="15" spans="1:3" ht="15" customHeight="1" x14ac:dyDescent="0.2">
      <c r="A15" s="125"/>
      <c r="B15" s="118" t="s">
        <v>140</v>
      </c>
      <c r="C15" s="124"/>
    </row>
    <row r="16" spans="1:3" ht="15" customHeight="1" x14ac:dyDescent="0.2">
      <c r="A16" s="125"/>
      <c r="B16" s="118" t="s">
        <v>141</v>
      </c>
      <c r="C16" s="124"/>
    </row>
    <row r="17" spans="1:11" ht="15" customHeight="1" x14ac:dyDescent="0.2">
      <c r="A17" s="125"/>
      <c r="B17" s="118" t="s">
        <v>142</v>
      </c>
      <c r="C17" s="124"/>
    </row>
    <row r="18" spans="1:11" ht="15" customHeight="1" x14ac:dyDescent="0.2">
      <c r="A18" s="125"/>
      <c r="C18" s="124"/>
    </row>
    <row r="19" spans="1:11" ht="12.75" customHeight="1" x14ac:dyDescent="0.2">
      <c r="A19" s="125"/>
      <c r="C19" s="124"/>
    </row>
    <row r="20" spans="1:11" ht="12.75" customHeight="1" x14ac:dyDescent="0.2">
      <c r="A20" s="125"/>
      <c r="C20" s="124"/>
    </row>
    <row r="21" spans="1:11" ht="12.75" customHeight="1" x14ac:dyDescent="0.2">
      <c r="A21" s="125"/>
      <c r="C21" s="124"/>
    </row>
    <row r="22" spans="1:11" ht="12.75" customHeight="1" x14ac:dyDescent="0.2">
      <c r="A22" s="125"/>
      <c r="C22" s="124"/>
    </row>
    <row r="23" spans="1:11" ht="12.75" customHeight="1" x14ac:dyDescent="0.2">
      <c r="A23" s="125"/>
      <c r="C23" s="124"/>
    </row>
    <row r="24" spans="1:11" ht="12.75" customHeight="1" x14ac:dyDescent="0.2">
      <c r="A24" s="125"/>
      <c r="C24" s="124"/>
    </row>
    <row r="25" spans="1:11" ht="12.75" customHeight="1" x14ac:dyDescent="0.2">
      <c r="A25" s="125"/>
      <c r="C25" s="124"/>
    </row>
    <row r="26" spans="1:11" ht="12.75" customHeight="1" x14ac:dyDescent="0.2">
      <c r="A26" s="125"/>
      <c r="C26" s="124"/>
    </row>
    <row r="27" spans="1:11" ht="12.75" customHeight="1" x14ac:dyDescent="0.2">
      <c r="A27" s="125"/>
      <c r="C27" s="124"/>
    </row>
    <row r="28" spans="1:11" ht="12.75" customHeight="1" x14ac:dyDescent="0.2">
      <c r="A28" s="125"/>
      <c r="C28" s="124"/>
      <c r="G28" s="126"/>
      <c r="H28" s="126"/>
      <c r="I28" s="126"/>
      <c r="J28" s="126"/>
      <c r="K28" s="126"/>
    </row>
    <row r="29" spans="1:11" ht="12.75" customHeight="1" x14ac:dyDescent="0.2">
      <c r="A29" s="125"/>
      <c r="C29" s="124"/>
      <c r="G29" s="126"/>
      <c r="H29" s="126"/>
      <c r="I29" s="126"/>
      <c r="J29" s="126"/>
      <c r="K29" s="126"/>
    </row>
    <row r="30" spans="1:11" ht="12.75" customHeight="1" x14ac:dyDescent="0.2">
      <c r="A30" s="125"/>
      <c r="C30" s="124"/>
      <c r="G30" s="126"/>
      <c r="H30" s="126"/>
      <c r="I30" s="126"/>
      <c r="J30" s="126"/>
      <c r="K30" s="126"/>
    </row>
    <row r="31" spans="1:11" ht="12.75" customHeight="1" x14ac:dyDescent="0.2">
      <c r="A31" s="125"/>
      <c r="C31" s="124"/>
      <c r="G31" s="126"/>
      <c r="H31" s="126"/>
      <c r="I31" s="126"/>
      <c r="J31" s="126"/>
      <c r="K31" s="126"/>
    </row>
    <row r="32" spans="1:11" ht="13.5" customHeight="1" x14ac:dyDescent="0.2">
      <c r="A32" s="125"/>
      <c r="C32" s="124"/>
      <c r="G32" s="126"/>
      <c r="H32" s="126"/>
      <c r="I32" s="126"/>
      <c r="J32" s="126"/>
      <c r="K32" s="126"/>
    </row>
    <row r="33" spans="1:3" ht="12.75" customHeight="1" x14ac:dyDescent="0.2">
      <c r="A33" s="125"/>
      <c r="C33" s="124"/>
    </row>
    <row r="34" spans="1:3" ht="12.75" customHeight="1" x14ac:dyDescent="0.2">
      <c r="A34" s="125"/>
      <c r="C34" s="124"/>
    </row>
    <row r="35" spans="1:3" ht="12.75" customHeight="1" x14ac:dyDescent="0.2">
      <c r="A35" s="125"/>
      <c r="C35" s="124"/>
    </row>
    <row r="36" spans="1:3" ht="12.75" customHeight="1" x14ac:dyDescent="0.2">
      <c r="A36" s="125"/>
      <c r="C36" s="124"/>
    </row>
    <row r="37" spans="1:3" ht="12.75" customHeight="1" x14ac:dyDescent="0.2">
      <c r="A37" s="125"/>
      <c r="C37" s="124"/>
    </row>
    <row r="38" spans="1:3" ht="12.75" customHeight="1" x14ac:dyDescent="0.2">
      <c r="A38" s="125"/>
      <c r="C38" s="124"/>
    </row>
    <row r="39" spans="1:3" x14ac:dyDescent="0.2">
      <c r="A39" s="125"/>
      <c r="C39" s="124"/>
    </row>
    <row r="40" spans="1:3" x14ac:dyDescent="0.2">
      <c r="A40" s="125"/>
      <c r="C40" s="124"/>
    </row>
    <row r="41" spans="1:3" x14ac:dyDescent="0.2">
      <c r="A41" s="125"/>
      <c r="C41" s="124"/>
    </row>
    <row r="42" spans="1:3" x14ac:dyDescent="0.2">
      <c r="A42" s="125"/>
      <c r="B42" s="123" t="s">
        <v>145</v>
      </c>
      <c r="C42" s="124"/>
    </row>
    <row r="43" spans="1:3" ht="51" x14ac:dyDescent="0.2">
      <c r="A43" s="125"/>
      <c r="B43" s="123" t="s">
        <v>146</v>
      </c>
      <c r="C43" s="124"/>
    </row>
    <row r="44" spans="1:3" ht="17.25" customHeight="1" x14ac:dyDescent="0.2">
      <c r="A44" s="125">
        <v>6</v>
      </c>
      <c r="B44" s="168" t="s">
        <v>219</v>
      </c>
      <c r="C44" s="124"/>
    </row>
    <row r="45" spans="1:3" ht="15.75" customHeight="1" x14ac:dyDescent="0.2">
      <c r="A45" s="125">
        <v>7</v>
      </c>
      <c r="B45" s="123" t="s">
        <v>182</v>
      </c>
      <c r="C45" s="124"/>
    </row>
    <row r="46" spans="1:3" x14ac:dyDescent="0.2">
      <c r="A46" s="125"/>
      <c r="B46" s="127"/>
      <c r="C46" s="124"/>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topLeftCell="A6"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225435.96000000002</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225435.96000000002</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225435.96</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251</v>
      </c>
      <c r="C11" s="255"/>
      <c r="D11" s="114">
        <v>110208</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66" t="str">
        <f>Central!B12</f>
        <v>Pima County JTED</v>
      </c>
      <c r="C12" s="266"/>
      <c r="D12" s="200"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f t="shared" si="0"/>
        <v>72155.600000000006</v>
      </c>
      <c r="E19" s="177">
        <v>26716.49</v>
      </c>
      <c r="F19" s="177">
        <v>5441.23</v>
      </c>
      <c r="G19" s="177">
        <v>8524.57</v>
      </c>
      <c r="H19" s="177">
        <v>3830.53</v>
      </c>
      <c r="I19" s="177">
        <v>24530</v>
      </c>
      <c r="J19" s="177">
        <v>1500</v>
      </c>
      <c r="K19" s="177">
        <v>1612.78</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12922.91</v>
      </c>
      <c r="E27" s="177">
        <v>7907.92</v>
      </c>
      <c r="F27" s="177">
        <v>1610.39</v>
      </c>
      <c r="G27" s="177">
        <v>0</v>
      </c>
      <c r="H27" s="177">
        <v>0</v>
      </c>
      <c r="I27" s="177">
        <v>1791.83</v>
      </c>
      <c r="J27" s="177">
        <v>0</v>
      </c>
      <c r="K27" s="177">
        <v>1612.77</v>
      </c>
      <c r="M27" s="93"/>
      <c r="N27" s="205" t="s">
        <v>161</v>
      </c>
    </row>
    <row r="28" spans="1:14" s="90" customFormat="1" ht="24.95" customHeight="1" x14ac:dyDescent="0.25">
      <c r="A28" s="187" t="s">
        <v>33</v>
      </c>
      <c r="B28" s="188">
        <v>312</v>
      </c>
      <c r="C28" s="189" t="s">
        <v>34</v>
      </c>
      <c r="D28" s="157" t="str">
        <f t="shared" si="0"/>
        <v/>
      </c>
      <c r="E28" s="177" t="s">
        <v>224</v>
      </c>
      <c r="F28" s="177" t="s">
        <v>224</v>
      </c>
      <c r="G28" s="177" t="s">
        <v>224</v>
      </c>
      <c r="H28" s="177" t="s">
        <v>224</v>
      </c>
      <c r="I28" s="177" t="s">
        <v>224</v>
      </c>
      <c r="J28" s="177" t="s">
        <v>224</v>
      </c>
      <c r="K28" s="177" t="s">
        <v>224</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f t="shared" si="0"/>
        <v>30738.28</v>
      </c>
      <c r="E31" s="177">
        <v>20329.71</v>
      </c>
      <c r="F31" s="177">
        <v>4170.3100000000004</v>
      </c>
      <c r="G31" s="177">
        <v>3389.28</v>
      </c>
      <c r="H31" s="177">
        <v>1209.21</v>
      </c>
      <c r="I31" s="177">
        <v>0</v>
      </c>
      <c r="J31" s="177">
        <v>27</v>
      </c>
      <c r="K31" s="177">
        <v>1612.77</v>
      </c>
      <c r="M31" s="205"/>
      <c r="N31" s="205"/>
    </row>
    <row r="32" spans="1:14" s="90" customFormat="1" ht="24.95" customHeight="1" x14ac:dyDescent="0.25">
      <c r="A32" s="187" t="s">
        <v>39</v>
      </c>
      <c r="B32" s="188">
        <v>316</v>
      </c>
      <c r="C32" s="189" t="s">
        <v>40</v>
      </c>
      <c r="D32" s="157">
        <f t="shared" si="0"/>
        <v>29377.010000000002</v>
      </c>
      <c r="E32" s="177">
        <v>19329.71</v>
      </c>
      <c r="F32" s="177">
        <v>3937.47</v>
      </c>
      <c r="G32" s="177">
        <v>1295</v>
      </c>
      <c r="H32" s="177">
        <v>865.2</v>
      </c>
      <c r="I32" s="177">
        <v>1776.86</v>
      </c>
      <c r="J32" s="177">
        <v>560</v>
      </c>
      <c r="K32" s="177">
        <v>1612.77</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t="str">
        <f t="shared" si="0"/>
        <v/>
      </c>
      <c r="E36" s="177" t="s">
        <v>224</v>
      </c>
      <c r="F36" s="177" t="s">
        <v>224</v>
      </c>
      <c r="G36" s="177" t="s">
        <v>224</v>
      </c>
      <c r="H36" s="177" t="s">
        <v>224</v>
      </c>
      <c r="I36" s="177" t="s">
        <v>224</v>
      </c>
      <c r="J36" s="177" t="s">
        <v>224</v>
      </c>
      <c r="K36" s="177" t="s">
        <v>224</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28770.9</v>
      </c>
      <c r="E40" s="177">
        <v>14791.14</v>
      </c>
      <c r="F40" s="177">
        <v>3012.04</v>
      </c>
      <c r="G40" s="177">
        <v>0</v>
      </c>
      <c r="H40" s="177">
        <v>7285.72</v>
      </c>
      <c r="I40" s="177">
        <v>1782.22</v>
      </c>
      <c r="J40" s="177">
        <v>287</v>
      </c>
      <c r="K40" s="177">
        <v>1612.78</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f t="shared" si="0"/>
        <v>15113.430000000002</v>
      </c>
      <c r="E42" s="177">
        <v>9501.42</v>
      </c>
      <c r="F42" s="177">
        <v>1934.2</v>
      </c>
      <c r="G42" s="177">
        <v>550</v>
      </c>
      <c r="H42" s="177">
        <v>1912.37</v>
      </c>
      <c r="I42" s="177">
        <v>0</v>
      </c>
      <c r="J42" s="177">
        <v>200</v>
      </c>
      <c r="K42" s="177">
        <v>1015.44</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t="str">
        <f t="shared" si="0"/>
        <v/>
      </c>
      <c r="E48" s="177" t="s">
        <v>224</v>
      </c>
      <c r="F48" s="177" t="s">
        <v>224</v>
      </c>
      <c r="G48" s="177" t="s">
        <v>224</v>
      </c>
      <c r="H48" s="177" t="s">
        <v>224</v>
      </c>
      <c r="I48" s="177" t="s">
        <v>224</v>
      </c>
      <c r="J48" s="177" t="s">
        <v>224</v>
      </c>
      <c r="K48" s="177" t="s">
        <v>224</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t="str">
        <f t="shared" si="0"/>
        <v/>
      </c>
      <c r="E50" s="177" t="s">
        <v>224</v>
      </c>
      <c r="F50" s="177" t="s">
        <v>224</v>
      </c>
      <c r="G50" s="177" t="s">
        <v>224</v>
      </c>
      <c r="H50" s="177" t="s">
        <v>224</v>
      </c>
      <c r="I50" s="177" t="s">
        <v>224</v>
      </c>
      <c r="J50" s="177" t="s">
        <v>224</v>
      </c>
      <c r="K50" s="177" t="s">
        <v>224</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t="str">
        <f t="shared" si="0"/>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0"/>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t="str">
        <f t="shared" si="0"/>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t="str">
        <f t="shared" si="0"/>
        <v/>
      </c>
      <c r="E74" s="177" t="s">
        <v>224</v>
      </c>
      <c r="F74" s="177" t="s">
        <v>224</v>
      </c>
      <c r="G74" s="177" t="s">
        <v>224</v>
      </c>
      <c r="H74" s="177" t="s">
        <v>224</v>
      </c>
      <c r="I74" s="177" t="s">
        <v>224</v>
      </c>
      <c r="J74" s="177" t="s">
        <v>224</v>
      </c>
      <c r="K74" s="177" t="s">
        <v>224</v>
      </c>
      <c r="L74" s="62"/>
    </row>
    <row r="75" spans="1:12" ht="24.95" customHeight="1" x14ac:dyDescent="0.25">
      <c r="A75" s="187" t="s">
        <v>109</v>
      </c>
      <c r="B75" s="188">
        <v>362</v>
      </c>
      <c r="C75" s="189" t="s">
        <v>211</v>
      </c>
      <c r="D75" s="157" t="str">
        <f t="shared" si="0"/>
        <v/>
      </c>
      <c r="E75" s="177" t="s">
        <v>224</v>
      </c>
      <c r="F75" s="177" t="s">
        <v>224</v>
      </c>
      <c r="G75" s="177" t="s">
        <v>224</v>
      </c>
      <c r="H75" s="177" t="s">
        <v>224</v>
      </c>
      <c r="I75" s="177" t="s">
        <v>224</v>
      </c>
      <c r="J75" s="177" t="s">
        <v>224</v>
      </c>
      <c r="K75" s="177" t="s">
        <v>224</v>
      </c>
      <c r="L75" s="62"/>
    </row>
    <row r="76" spans="1:12" ht="24.95" customHeight="1" x14ac:dyDescent="0.25">
      <c r="A76" s="187" t="s">
        <v>110</v>
      </c>
      <c r="B76" s="188">
        <v>364</v>
      </c>
      <c r="C76" s="189" t="s">
        <v>200</v>
      </c>
      <c r="D76" s="157" t="str">
        <f t="shared" si="0"/>
        <v/>
      </c>
      <c r="E76" s="177" t="s">
        <v>224</v>
      </c>
      <c r="F76" s="177" t="s">
        <v>224</v>
      </c>
      <c r="G76" s="177" t="s">
        <v>224</v>
      </c>
      <c r="H76" s="177" t="s">
        <v>224</v>
      </c>
      <c r="I76" s="177" t="s">
        <v>224</v>
      </c>
      <c r="J76" s="177" t="s">
        <v>224</v>
      </c>
      <c r="K76" s="177" t="s">
        <v>224</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f t="shared" si="0"/>
        <v>36357.83</v>
      </c>
      <c r="E79" s="177">
        <v>26331.21</v>
      </c>
      <c r="F79" s="177">
        <v>2954.93</v>
      </c>
      <c r="G79" s="177">
        <v>1145</v>
      </c>
      <c r="H79" s="177">
        <v>4313.91</v>
      </c>
      <c r="I79" s="177">
        <v>0</v>
      </c>
      <c r="J79" s="177">
        <v>0</v>
      </c>
      <c r="K79" s="177">
        <v>1612.78</v>
      </c>
      <c r="L79" s="62"/>
    </row>
    <row r="80" spans="1:12" ht="41.25" customHeight="1" x14ac:dyDescent="0.25">
      <c r="A80" s="209" t="s">
        <v>167</v>
      </c>
      <c r="B80" s="210"/>
      <c r="C80" s="210"/>
      <c r="D80" s="157"/>
      <c r="E80" s="177"/>
      <c r="F80" s="177"/>
      <c r="G80" s="177"/>
      <c r="H80" s="177"/>
      <c r="I80" s="177"/>
      <c r="J80" s="177"/>
      <c r="K80" s="177"/>
      <c r="L80" s="62"/>
    </row>
    <row r="81" spans="1:12" ht="24.95" customHeight="1" x14ac:dyDescent="0.25">
      <c r="A81" s="170"/>
      <c r="B81" s="172"/>
      <c r="C81" s="171"/>
      <c r="D81" s="157" t="str">
        <f t="shared" ref="D81:D94" si="1">IF(SUM(E81:K81)&gt;0,(SUM(E81:K81)),"")</f>
        <v/>
      </c>
      <c r="E81" s="177"/>
      <c r="F81" s="177"/>
      <c r="G81" s="177"/>
      <c r="H81" s="177"/>
      <c r="I81" s="177"/>
      <c r="J81" s="177"/>
      <c r="K81" s="177"/>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225435.96000000002</v>
      </c>
      <c r="E95" s="104">
        <f t="shared" ref="E95:K95" si="2">SUM(E17:E94)</f>
        <v>124907.6</v>
      </c>
      <c r="F95" s="104">
        <f t="shared" si="2"/>
        <v>23060.57</v>
      </c>
      <c r="G95" s="104">
        <f t="shared" si="2"/>
        <v>14903.85</v>
      </c>
      <c r="H95" s="104">
        <f t="shared" si="2"/>
        <v>19416.939999999999</v>
      </c>
      <c r="I95" s="104">
        <f t="shared" si="2"/>
        <v>29880.910000000003</v>
      </c>
      <c r="J95" s="104">
        <f t="shared" si="2"/>
        <v>2574</v>
      </c>
      <c r="K95" s="104">
        <f t="shared" si="2"/>
        <v>10692.09</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2688337.53</v>
      </c>
      <c r="M2" s="205" t="s">
        <v>170</v>
      </c>
      <c r="N2" s="205"/>
    </row>
    <row r="3" spans="1:25" ht="30" customHeight="1" x14ac:dyDescent="0.25">
      <c r="A3" s="240"/>
      <c r="B3" s="240"/>
      <c r="C3" s="240"/>
      <c r="D3" s="240"/>
      <c r="E3" s="240"/>
      <c r="F3" s="75"/>
      <c r="G3" s="264" t="s">
        <v>171</v>
      </c>
      <c r="H3" s="265"/>
      <c r="I3" s="265"/>
      <c r="J3" s="265"/>
      <c r="K3" s="60">
        <v>68.17</v>
      </c>
      <c r="M3" s="235" t="s">
        <v>117</v>
      </c>
      <c r="N3" s="235"/>
    </row>
    <row r="4" spans="1:25" ht="30" customHeight="1" x14ac:dyDescent="0.25">
      <c r="A4" s="240"/>
      <c r="B4" s="240"/>
      <c r="C4" s="240"/>
      <c r="D4" s="240"/>
      <c r="E4" s="240"/>
      <c r="F4" s="75"/>
      <c r="G4" s="260" t="s">
        <v>172</v>
      </c>
      <c r="H4" s="261"/>
      <c r="I4" s="261"/>
      <c r="J4" s="261"/>
      <c r="K4" s="60">
        <v>188884.8</v>
      </c>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v>17820.73</v>
      </c>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2895111.2299999995</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2895111.23</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227</v>
      </c>
      <c r="C11" s="255"/>
      <c r="D11" s="114">
        <v>100206</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166" t="s">
        <v>154</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f t="shared" si="0"/>
        <v>14638.789999999999</v>
      </c>
      <c r="E19" s="177">
        <v>8595.0499999999993</v>
      </c>
      <c r="F19" s="177">
        <v>3001.85</v>
      </c>
      <c r="G19" s="177" t="s">
        <v>224</v>
      </c>
      <c r="H19" s="177" t="s">
        <v>224</v>
      </c>
      <c r="I19" s="177" t="s">
        <v>224</v>
      </c>
      <c r="J19" s="177" t="s">
        <v>224</v>
      </c>
      <c r="K19" s="177">
        <v>3041.89</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f t="shared" si="0"/>
        <v>80439.09</v>
      </c>
      <c r="E22" s="177">
        <v>35184.839999999997</v>
      </c>
      <c r="F22" s="177">
        <v>10864.76</v>
      </c>
      <c r="G22" s="177">
        <v>1649.1</v>
      </c>
      <c r="H22" s="177">
        <v>8472.26</v>
      </c>
      <c r="I22" s="177">
        <v>6838.46</v>
      </c>
      <c r="J22" s="177">
        <v>2040</v>
      </c>
      <c r="K22" s="177">
        <v>15389.67</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f t="shared" si="0"/>
        <v>37083.519999999997</v>
      </c>
      <c r="E24" s="177">
        <v>22399.439999999999</v>
      </c>
      <c r="F24" s="177">
        <v>6978.25</v>
      </c>
      <c r="G24" s="177" t="s">
        <v>224</v>
      </c>
      <c r="H24" s="177" t="s">
        <v>224</v>
      </c>
      <c r="I24" s="177" t="s">
        <v>224</v>
      </c>
      <c r="J24" s="177" t="s">
        <v>224</v>
      </c>
      <c r="K24" s="177">
        <v>7705.83</v>
      </c>
      <c r="M24" s="93"/>
      <c r="N24" s="205"/>
    </row>
    <row r="25" spans="1:14" s="90" customFormat="1" ht="24.95" customHeight="1" x14ac:dyDescent="0.25">
      <c r="A25" s="187" t="s">
        <v>28</v>
      </c>
      <c r="B25" s="188">
        <v>309</v>
      </c>
      <c r="C25" s="189" t="s">
        <v>204</v>
      </c>
      <c r="D25" s="157">
        <f t="shared" si="0"/>
        <v>81837.990000000005</v>
      </c>
      <c r="E25" s="177">
        <v>38020.04</v>
      </c>
      <c r="F25" s="177">
        <v>12297.919999999998</v>
      </c>
      <c r="G25" s="177">
        <v>395</v>
      </c>
      <c r="H25" s="177">
        <v>3750.47</v>
      </c>
      <c r="I25" s="177">
        <v>14668.34</v>
      </c>
      <c r="J25" s="177">
        <v>227</v>
      </c>
      <c r="K25" s="177">
        <v>12479.220000000001</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377037.63000000006</v>
      </c>
      <c r="E27" s="177">
        <v>209627.38</v>
      </c>
      <c r="F27" s="177">
        <v>70023.95</v>
      </c>
      <c r="G27" s="177">
        <v>581.71</v>
      </c>
      <c r="H27" s="177">
        <v>7742.8799999999992</v>
      </c>
      <c r="I27" s="177">
        <v>10736.44</v>
      </c>
      <c r="J27" s="177">
        <v>1068</v>
      </c>
      <c r="K27" s="177">
        <v>77257.27</v>
      </c>
      <c r="M27" s="93"/>
      <c r="N27" s="205" t="s">
        <v>161</v>
      </c>
    </row>
    <row r="28" spans="1:14" s="90" customFormat="1" ht="24.95" customHeight="1" x14ac:dyDescent="0.25">
      <c r="A28" s="187" t="s">
        <v>33</v>
      </c>
      <c r="B28" s="188">
        <v>312</v>
      </c>
      <c r="C28" s="189" t="s">
        <v>34</v>
      </c>
      <c r="D28" s="157">
        <f t="shared" si="0"/>
        <v>171887.46000000002</v>
      </c>
      <c r="E28" s="177">
        <v>101928.57</v>
      </c>
      <c r="F28" s="177">
        <v>30461.25</v>
      </c>
      <c r="G28" s="177">
        <v>325</v>
      </c>
      <c r="H28" s="177">
        <v>1962.67</v>
      </c>
      <c r="I28" s="177" t="s">
        <v>224</v>
      </c>
      <c r="J28" s="177">
        <v>660</v>
      </c>
      <c r="K28" s="177">
        <v>36549.97</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f t="shared" si="0"/>
        <v>63138.869999999995</v>
      </c>
      <c r="E34" s="177">
        <v>33526.620000000003</v>
      </c>
      <c r="F34" s="177">
        <v>10368.75</v>
      </c>
      <c r="G34" s="177">
        <v>750</v>
      </c>
      <c r="H34" s="177">
        <v>5553.78</v>
      </c>
      <c r="I34" s="177">
        <v>2331.13</v>
      </c>
      <c r="J34" s="177">
        <v>307</v>
      </c>
      <c r="K34" s="177">
        <v>10301.59</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168277.89999999997</v>
      </c>
      <c r="E36" s="177">
        <v>86301.33</v>
      </c>
      <c r="F36" s="177">
        <v>27919.17</v>
      </c>
      <c r="G36" s="177">
        <v>1143.26</v>
      </c>
      <c r="H36" s="177">
        <v>14858.26</v>
      </c>
      <c r="I36" s="177">
        <v>2648.3</v>
      </c>
      <c r="J36" s="177">
        <v>440</v>
      </c>
      <c r="K36" s="177">
        <v>34967.58</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f t="shared" si="0"/>
        <v>83619.840000000011</v>
      </c>
      <c r="E37" s="177">
        <v>52566.11</v>
      </c>
      <c r="F37" s="177">
        <v>15109.8</v>
      </c>
      <c r="G37" s="177" t="s">
        <v>224</v>
      </c>
      <c r="H37" s="177">
        <v>1360.22</v>
      </c>
      <c r="I37" s="177">
        <v>540.49</v>
      </c>
      <c r="J37" s="177">
        <v>400</v>
      </c>
      <c r="K37" s="177">
        <v>13643.22</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f t="shared" si="0"/>
        <v>33613.449999999997</v>
      </c>
      <c r="E39" s="177">
        <v>20968.419999999998</v>
      </c>
      <c r="F39" s="177">
        <v>5515.01</v>
      </c>
      <c r="G39" s="177" t="s">
        <v>224</v>
      </c>
      <c r="H39" s="177" t="s">
        <v>224</v>
      </c>
      <c r="I39" s="177" t="s">
        <v>224</v>
      </c>
      <c r="J39" s="177" t="s">
        <v>224</v>
      </c>
      <c r="K39" s="177">
        <v>7130.02</v>
      </c>
      <c r="M39" s="94"/>
      <c r="N39" s="94"/>
    </row>
    <row r="40" spans="1:23" s="90" customFormat="1" ht="24.95" customHeight="1" x14ac:dyDescent="0.25">
      <c r="A40" s="187" t="s">
        <v>54</v>
      </c>
      <c r="B40" s="188">
        <v>323</v>
      </c>
      <c r="C40" s="189" t="s">
        <v>55</v>
      </c>
      <c r="D40" s="157">
        <f t="shared" si="0"/>
        <v>208366.97</v>
      </c>
      <c r="E40" s="177">
        <v>114464.26000000001</v>
      </c>
      <c r="F40" s="177">
        <v>28412.16</v>
      </c>
      <c r="G40" s="177">
        <v>227.55</v>
      </c>
      <c r="H40" s="177">
        <v>4766.4799999999996</v>
      </c>
      <c r="I40" s="177">
        <v>15755.36</v>
      </c>
      <c r="J40" s="177">
        <v>854</v>
      </c>
      <c r="K40" s="177">
        <v>43887.16</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f t="shared" si="0"/>
        <v>143409.88</v>
      </c>
      <c r="E42" s="177">
        <v>82976.67</v>
      </c>
      <c r="F42" s="177">
        <v>26839.77</v>
      </c>
      <c r="G42" s="177" t="s">
        <v>224</v>
      </c>
      <c r="H42" s="177">
        <v>1650.83</v>
      </c>
      <c r="I42" s="177">
        <v>1644.52</v>
      </c>
      <c r="J42" s="177">
        <v>498</v>
      </c>
      <c r="K42" s="177">
        <v>29800.09</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f t="shared" si="0"/>
        <v>64949.9</v>
      </c>
      <c r="E47" s="177">
        <v>37707.22</v>
      </c>
      <c r="F47" s="177">
        <v>11531.86</v>
      </c>
      <c r="G47" s="177" t="s">
        <v>224</v>
      </c>
      <c r="H47" s="177">
        <v>1428.88</v>
      </c>
      <c r="I47" s="177" t="s">
        <v>224</v>
      </c>
      <c r="J47" s="177">
        <v>580</v>
      </c>
      <c r="K47" s="177">
        <v>13701.94</v>
      </c>
      <c r="M47" s="93"/>
      <c r="N47" s="205"/>
    </row>
    <row r="48" spans="1:23" s="90" customFormat="1" ht="24.95" customHeight="1" x14ac:dyDescent="0.25">
      <c r="A48" s="187" t="s">
        <v>68</v>
      </c>
      <c r="B48" s="188">
        <v>330</v>
      </c>
      <c r="C48" s="189" t="s">
        <v>205</v>
      </c>
      <c r="D48" s="157">
        <f t="shared" si="0"/>
        <v>50815.22</v>
      </c>
      <c r="E48" s="177">
        <v>22173.99</v>
      </c>
      <c r="F48" s="177">
        <v>7021.01</v>
      </c>
      <c r="G48" s="177">
        <v>400</v>
      </c>
      <c r="H48" s="177">
        <v>10057.49</v>
      </c>
      <c r="I48" s="177" t="s">
        <v>224</v>
      </c>
      <c r="J48" s="177">
        <v>227</v>
      </c>
      <c r="K48" s="177">
        <v>10935.73</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f t="shared" si="0"/>
        <v>34391.410000000003</v>
      </c>
      <c r="E50" s="177">
        <v>18565.349999999999</v>
      </c>
      <c r="F50" s="177">
        <v>3997.37</v>
      </c>
      <c r="G50" s="177">
        <v>758.5</v>
      </c>
      <c r="H50" s="177">
        <v>507.29</v>
      </c>
      <c r="I50" s="177">
        <v>3161.67</v>
      </c>
      <c r="J50" s="177" t="s">
        <v>224</v>
      </c>
      <c r="K50" s="177">
        <v>7401.23</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f t="shared" si="0"/>
        <v>21398.58</v>
      </c>
      <c r="E52" s="177">
        <v>12536.87</v>
      </c>
      <c r="F52" s="177">
        <v>3651.85</v>
      </c>
      <c r="G52" s="177" t="s">
        <v>224</v>
      </c>
      <c r="H52" s="177">
        <v>456.31</v>
      </c>
      <c r="I52" s="177" t="s">
        <v>224</v>
      </c>
      <c r="J52" s="177">
        <v>307</v>
      </c>
      <c r="K52" s="177">
        <v>4446.55</v>
      </c>
      <c r="M52" s="152"/>
      <c r="N52" s="93"/>
    </row>
    <row r="53" spans="1:14" s="90" customFormat="1" ht="24.95" customHeight="1" x14ac:dyDescent="0.25">
      <c r="A53" s="187" t="s">
        <v>76</v>
      </c>
      <c r="B53" s="188">
        <v>337</v>
      </c>
      <c r="C53" s="189" t="s">
        <v>206</v>
      </c>
      <c r="D53" s="157" t="str">
        <f t="shared" si="0"/>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f t="shared" si="0"/>
        <v>52893.780000000006</v>
      </c>
      <c r="E61" s="177">
        <v>27847.06</v>
      </c>
      <c r="F61" s="177">
        <v>5669.71</v>
      </c>
      <c r="G61" s="177" t="s">
        <v>224</v>
      </c>
      <c r="H61" s="177">
        <v>8105.86</v>
      </c>
      <c r="I61" s="177" t="s">
        <v>224</v>
      </c>
      <c r="J61" s="177">
        <v>280</v>
      </c>
      <c r="K61" s="177">
        <v>10991.15</v>
      </c>
      <c r="L61" s="62"/>
      <c r="M61" s="38"/>
    </row>
    <row r="62" spans="1:14" ht="24.95" customHeight="1" x14ac:dyDescent="0.25">
      <c r="A62" s="187" t="s">
        <v>106</v>
      </c>
      <c r="B62" s="188">
        <v>358</v>
      </c>
      <c r="C62" s="189" t="s">
        <v>196</v>
      </c>
      <c r="D62" s="157">
        <f t="shared" si="0"/>
        <v>49597.99</v>
      </c>
      <c r="E62" s="177">
        <v>29547.24</v>
      </c>
      <c r="F62" s="177">
        <v>6341.97</v>
      </c>
      <c r="G62" s="177">
        <v>2520</v>
      </c>
      <c r="H62" s="177" t="s">
        <v>224</v>
      </c>
      <c r="I62" s="177" t="s">
        <v>224</v>
      </c>
      <c r="J62" s="177">
        <v>515</v>
      </c>
      <c r="K62" s="177">
        <v>10673.78</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f t="shared" si="0"/>
        <v>14625.52</v>
      </c>
      <c r="E68" s="177">
        <v>9114.35</v>
      </c>
      <c r="F68" s="177">
        <v>3124.9</v>
      </c>
      <c r="G68" s="177" t="s">
        <v>224</v>
      </c>
      <c r="H68" s="177" t="s">
        <v>224</v>
      </c>
      <c r="I68" s="177" t="s">
        <v>224</v>
      </c>
      <c r="J68" s="177" t="s">
        <v>224</v>
      </c>
      <c r="K68" s="177">
        <v>2386.27</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f t="shared" si="0"/>
        <v>190616.34999999998</v>
      </c>
      <c r="E74" s="177">
        <v>84284.53</v>
      </c>
      <c r="F74" s="177">
        <v>24430.3</v>
      </c>
      <c r="G74" s="177">
        <v>900</v>
      </c>
      <c r="H74" s="177">
        <v>9897.27</v>
      </c>
      <c r="I74" s="177">
        <v>28689.02</v>
      </c>
      <c r="J74" s="177">
        <v>2174.5</v>
      </c>
      <c r="K74" s="177">
        <v>40240.729999999996</v>
      </c>
      <c r="L74" s="62"/>
    </row>
    <row r="75" spans="1:12" ht="24.95" customHeight="1" x14ac:dyDescent="0.25">
      <c r="A75" s="187" t="s">
        <v>109</v>
      </c>
      <c r="B75" s="188">
        <v>362</v>
      </c>
      <c r="C75" s="189" t="s">
        <v>211</v>
      </c>
      <c r="D75" s="157">
        <f t="shared" si="0"/>
        <v>274820.74</v>
      </c>
      <c r="E75" s="177">
        <v>162137.92000000001</v>
      </c>
      <c r="F75" s="177">
        <v>51059.97</v>
      </c>
      <c r="G75" s="177">
        <v>1600</v>
      </c>
      <c r="H75" s="177">
        <v>698.21</v>
      </c>
      <c r="I75" s="177" t="s">
        <v>224</v>
      </c>
      <c r="J75" s="177">
        <v>840</v>
      </c>
      <c r="K75" s="177">
        <v>58484.639999999999</v>
      </c>
      <c r="L75" s="62"/>
    </row>
    <row r="76" spans="1:12" ht="24.95" customHeight="1" x14ac:dyDescent="0.25">
      <c r="A76" s="187" t="s">
        <v>110</v>
      </c>
      <c r="B76" s="188">
        <v>364</v>
      </c>
      <c r="C76" s="189" t="s">
        <v>200</v>
      </c>
      <c r="D76" s="157">
        <f t="shared" si="0"/>
        <v>71119.13</v>
      </c>
      <c r="E76" s="177">
        <v>41563.43</v>
      </c>
      <c r="F76" s="177">
        <v>11065.720000000001</v>
      </c>
      <c r="G76" s="177">
        <v>675</v>
      </c>
      <c r="H76" s="177">
        <v>2055.19</v>
      </c>
      <c r="I76" s="177" t="s">
        <v>224</v>
      </c>
      <c r="J76" s="177">
        <v>674</v>
      </c>
      <c r="K76" s="177">
        <v>15085.79</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f t="shared" si="0"/>
        <v>399757.52</v>
      </c>
      <c r="E79" s="177">
        <v>162591.04000000001</v>
      </c>
      <c r="F79" s="177">
        <v>46298.33</v>
      </c>
      <c r="G79" s="177">
        <v>2752.06</v>
      </c>
      <c r="H79" s="177">
        <v>64570.02</v>
      </c>
      <c r="I79" s="177">
        <v>39963.769999999997</v>
      </c>
      <c r="J79" s="177">
        <v>514</v>
      </c>
      <c r="K79" s="177">
        <v>83068.3</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c r="B81" s="172"/>
      <c r="C81" s="171"/>
      <c r="D81" s="157" t="str">
        <f t="shared" ref="D81:D94" si="1">IF(SUM(E81:K81)&gt;0,(SUM(E81:K81)),"")</f>
        <v/>
      </c>
      <c r="E81" s="177" t="s">
        <v>224</v>
      </c>
      <c r="F81" s="177" t="s">
        <v>224</v>
      </c>
      <c r="G81" s="177" t="s">
        <v>224</v>
      </c>
      <c r="H81" s="177" t="s">
        <v>224</v>
      </c>
      <c r="I81" s="177" t="s">
        <v>224</v>
      </c>
      <c r="J81" s="177" t="s">
        <v>224</v>
      </c>
      <c r="K81" s="177" t="s">
        <v>224</v>
      </c>
      <c r="L81" s="62"/>
    </row>
    <row r="82" spans="1:12" ht="24.95" customHeight="1" x14ac:dyDescent="0.25">
      <c r="A82" s="170"/>
      <c r="B82" s="172"/>
      <c r="C82" s="171"/>
      <c r="D82" s="157" t="str">
        <f t="shared" si="1"/>
        <v/>
      </c>
      <c r="E82" s="177" t="s">
        <v>224</v>
      </c>
      <c r="F82" s="177" t="s">
        <v>224</v>
      </c>
      <c r="G82" s="177" t="s">
        <v>224</v>
      </c>
      <c r="H82" s="177" t="s">
        <v>224</v>
      </c>
      <c r="I82" s="177" t="s">
        <v>224</v>
      </c>
      <c r="J82" s="177" t="s">
        <v>224</v>
      </c>
      <c r="K82" s="177" t="s">
        <v>224</v>
      </c>
      <c r="L82" s="62"/>
    </row>
    <row r="83" spans="1:12" ht="24.95" customHeight="1" x14ac:dyDescent="0.25">
      <c r="A83" s="170"/>
      <c r="B83" s="172"/>
      <c r="C83" s="171"/>
      <c r="D83" s="157" t="str">
        <f t="shared" si="1"/>
        <v/>
      </c>
      <c r="E83" s="177" t="s">
        <v>224</v>
      </c>
      <c r="F83" s="177" t="s">
        <v>224</v>
      </c>
      <c r="G83" s="177" t="s">
        <v>224</v>
      </c>
      <c r="H83" s="177" t="s">
        <v>224</v>
      </c>
      <c r="I83" s="177" t="s">
        <v>224</v>
      </c>
      <c r="J83" s="177" t="s">
        <v>224</v>
      </c>
      <c r="K83" s="177" t="s">
        <v>224</v>
      </c>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2688337.53</v>
      </c>
      <c r="E95" s="159">
        <f t="shared" ref="E95:K95" si="2">SUM(E17:E94)</f>
        <v>1414627.73</v>
      </c>
      <c r="F95" s="159">
        <f t="shared" si="2"/>
        <v>421985.62999999995</v>
      </c>
      <c r="G95" s="159">
        <f t="shared" si="2"/>
        <v>14677.179999999998</v>
      </c>
      <c r="H95" s="159">
        <f t="shared" si="2"/>
        <v>147894.37</v>
      </c>
      <c r="I95" s="159">
        <f t="shared" si="2"/>
        <v>126977.5</v>
      </c>
      <c r="J95" s="159">
        <f t="shared" si="2"/>
        <v>12605.5</v>
      </c>
      <c r="K95" s="159">
        <f t="shared" si="2"/>
        <v>549569.62000000011</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1454642.4500000002</v>
      </c>
      <c r="M2" s="205" t="s">
        <v>170</v>
      </c>
      <c r="N2" s="205"/>
    </row>
    <row r="3" spans="1:25" ht="30" customHeight="1" x14ac:dyDescent="0.25">
      <c r="A3" s="240"/>
      <c r="B3" s="240"/>
      <c r="C3" s="240"/>
      <c r="D3" s="240"/>
      <c r="E3" s="240"/>
      <c r="F3" s="75"/>
      <c r="G3" s="264" t="s">
        <v>171</v>
      </c>
      <c r="H3" s="265"/>
      <c r="I3" s="265"/>
      <c r="J3" s="265"/>
      <c r="K3" s="60">
        <v>8543.4500000000007</v>
      </c>
      <c r="M3" s="235" t="s">
        <v>117</v>
      </c>
      <c r="N3" s="235"/>
    </row>
    <row r="4" spans="1:25" ht="30" customHeight="1" x14ac:dyDescent="0.25">
      <c r="A4" s="240"/>
      <c r="B4" s="240"/>
      <c r="C4" s="240"/>
      <c r="D4" s="240"/>
      <c r="E4" s="240"/>
      <c r="F4" s="75"/>
      <c r="G4" s="260" t="s">
        <v>172</v>
      </c>
      <c r="H4" s="261"/>
      <c r="I4" s="261"/>
      <c r="J4" s="261"/>
      <c r="K4" s="60">
        <v>124784.65</v>
      </c>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1587970.55</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1587970.55</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228</v>
      </c>
      <c r="C11" s="255"/>
      <c r="D11" s="114">
        <v>120201</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92" t="s">
        <v>224</v>
      </c>
      <c r="F17" s="192" t="s">
        <v>224</v>
      </c>
      <c r="G17" s="192" t="s">
        <v>224</v>
      </c>
      <c r="H17" s="192" t="s">
        <v>224</v>
      </c>
      <c r="I17" s="192" t="s">
        <v>224</v>
      </c>
      <c r="J17" s="193" t="s">
        <v>224</v>
      </c>
      <c r="K17" s="194" t="s">
        <v>224</v>
      </c>
      <c r="M17" s="93"/>
      <c r="N17" s="152" t="s">
        <v>156</v>
      </c>
    </row>
    <row r="18" spans="1:14" s="90" customFormat="1" ht="24.95" customHeight="1" x14ac:dyDescent="0.25">
      <c r="A18" s="187" t="s">
        <v>16</v>
      </c>
      <c r="B18" s="188">
        <v>302</v>
      </c>
      <c r="C18" s="189" t="s">
        <v>17</v>
      </c>
      <c r="D18" s="157" t="str">
        <f t="shared" si="0"/>
        <v/>
      </c>
      <c r="E18" s="192" t="s">
        <v>224</v>
      </c>
      <c r="F18" s="192" t="s">
        <v>224</v>
      </c>
      <c r="G18" s="192" t="s">
        <v>224</v>
      </c>
      <c r="H18" s="192" t="s">
        <v>224</v>
      </c>
      <c r="I18" s="192" t="s">
        <v>224</v>
      </c>
      <c r="J18" s="193" t="s">
        <v>224</v>
      </c>
      <c r="K18" s="195" t="s">
        <v>224</v>
      </c>
      <c r="M18" s="151"/>
      <c r="N18" s="152" t="s">
        <v>157</v>
      </c>
    </row>
    <row r="19" spans="1:14" s="90" customFormat="1" ht="24.95" customHeight="1" x14ac:dyDescent="0.25">
      <c r="A19" s="187" t="s">
        <v>189</v>
      </c>
      <c r="B19" s="188">
        <v>376</v>
      </c>
      <c r="C19" s="189" t="s">
        <v>190</v>
      </c>
      <c r="D19" s="157" t="str">
        <f t="shared" si="0"/>
        <v/>
      </c>
      <c r="E19" s="192" t="s">
        <v>224</v>
      </c>
      <c r="F19" s="192" t="s">
        <v>224</v>
      </c>
      <c r="G19" s="192" t="s">
        <v>224</v>
      </c>
      <c r="H19" s="192" t="s">
        <v>224</v>
      </c>
      <c r="I19" s="192" t="s">
        <v>224</v>
      </c>
      <c r="J19" s="193" t="s">
        <v>224</v>
      </c>
      <c r="K19" s="195" t="s">
        <v>224</v>
      </c>
      <c r="M19" s="151"/>
      <c r="N19" s="152"/>
    </row>
    <row r="20" spans="1:14" s="90" customFormat="1" ht="24.95" customHeight="1" x14ac:dyDescent="0.25">
      <c r="A20" s="187" t="s">
        <v>18</v>
      </c>
      <c r="B20" s="188">
        <v>303</v>
      </c>
      <c r="C20" s="189" t="s">
        <v>19</v>
      </c>
      <c r="D20" s="157" t="str">
        <f t="shared" si="0"/>
        <v/>
      </c>
      <c r="E20" s="192" t="s">
        <v>224</v>
      </c>
      <c r="F20" s="192" t="s">
        <v>224</v>
      </c>
      <c r="G20" s="192" t="s">
        <v>224</v>
      </c>
      <c r="H20" s="192" t="s">
        <v>224</v>
      </c>
      <c r="I20" s="192" t="s">
        <v>224</v>
      </c>
      <c r="J20" s="193" t="s">
        <v>224</v>
      </c>
      <c r="K20" s="195" t="s">
        <v>224</v>
      </c>
      <c r="M20" s="93"/>
      <c r="N20" s="205" t="s">
        <v>158</v>
      </c>
    </row>
    <row r="21" spans="1:14" s="90" customFormat="1" ht="24.95" customHeight="1" x14ac:dyDescent="0.25">
      <c r="A21" s="187" t="s">
        <v>20</v>
      </c>
      <c r="B21" s="188">
        <v>304</v>
      </c>
      <c r="C21" s="189" t="s">
        <v>21</v>
      </c>
      <c r="D21" s="157" t="str">
        <f t="shared" si="0"/>
        <v/>
      </c>
      <c r="E21" s="192" t="s">
        <v>224</v>
      </c>
      <c r="F21" s="192" t="s">
        <v>224</v>
      </c>
      <c r="G21" s="192" t="s">
        <v>224</v>
      </c>
      <c r="H21" s="192" t="s">
        <v>224</v>
      </c>
      <c r="I21" s="192" t="s">
        <v>224</v>
      </c>
      <c r="J21" s="193" t="s">
        <v>224</v>
      </c>
      <c r="K21" s="195" t="s">
        <v>224</v>
      </c>
      <c r="M21" s="93"/>
      <c r="N21" s="205"/>
    </row>
    <row r="22" spans="1:14" s="90" customFormat="1" ht="24.95" customHeight="1" x14ac:dyDescent="0.25">
      <c r="A22" s="187" t="s">
        <v>22</v>
      </c>
      <c r="B22" s="188">
        <v>305</v>
      </c>
      <c r="C22" s="189" t="s">
        <v>23</v>
      </c>
      <c r="D22" s="157" t="str">
        <f t="shared" si="0"/>
        <v/>
      </c>
      <c r="E22" s="192" t="s">
        <v>224</v>
      </c>
      <c r="F22" s="192" t="s">
        <v>224</v>
      </c>
      <c r="G22" s="192" t="s">
        <v>224</v>
      </c>
      <c r="H22" s="192" t="s">
        <v>224</v>
      </c>
      <c r="I22" s="192" t="s">
        <v>224</v>
      </c>
      <c r="J22" s="193" t="s">
        <v>224</v>
      </c>
      <c r="K22" s="195" t="s">
        <v>224</v>
      </c>
      <c r="M22" s="93"/>
      <c r="N22" s="205"/>
    </row>
    <row r="23" spans="1:14" s="90" customFormat="1" ht="24.95" customHeight="1" x14ac:dyDescent="0.25">
      <c r="A23" s="187" t="s">
        <v>24</v>
      </c>
      <c r="B23" s="188">
        <v>306</v>
      </c>
      <c r="C23" s="189" t="s">
        <v>25</v>
      </c>
      <c r="D23" s="157" t="str">
        <f t="shared" si="0"/>
        <v/>
      </c>
      <c r="E23" s="192" t="s">
        <v>224</v>
      </c>
      <c r="F23" s="192" t="s">
        <v>224</v>
      </c>
      <c r="G23" s="192" t="s">
        <v>224</v>
      </c>
      <c r="H23" s="192" t="s">
        <v>224</v>
      </c>
      <c r="I23" s="192" t="s">
        <v>224</v>
      </c>
      <c r="J23" s="193" t="s">
        <v>224</v>
      </c>
      <c r="K23" s="195" t="s">
        <v>224</v>
      </c>
      <c r="M23" s="93"/>
      <c r="N23" s="205" t="s">
        <v>159</v>
      </c>
    </row>
    <row r="24" spans="1:14" s="90" customFormat="1" ht="24.95" customHeight="1" x14ac:dyDescent="0.25">
      <c r="A24" s="187" t="s">
        <v>26</v>
      </c>
      <c r="B24" s="188">
        <v>307</v>
      </c>
      <c r="C24" s="189" t="s">
        <v>27</v>
      </c>
      <c r="D24" s="157" t="str">
        <f t="shared" si="0"/>
        <v/>
      </c>
      <c r="E24" s="192" t="s">
        <v>224</v>
      </c>
      <c r="F24" s="192" t="s">
        <v>224</v>
      </c>
      <c r="G24" s="192" t="s">
        <v>224</v>
      </c>
      <c r="H24" s="192" t="s">
        <v>224</v>
      </c>
      <c r="I24" s="192" t="s">
        <v>224</v>
      </c>
      <c r="J24" s="193" t="s">
        <v>224</v>
      </c>
      <c r="K24" s="195" t="s">
        <v>224</v>
      </c>
      <c r="M24" s="93"/>
      <c r="N24" s="205"/>
    </row>
    <row r="25" spans="1:14" s="90" customFormat="1" ht="24.95" customHeight="1" x14ac:dyDescent="0.25">
      <c r="A25" s="187" t="s">
        <v>28</v>
      </c>
      <c r="B25" s="188">
        <v>309</v>
      </c>
      <c r="C25" s="189" t="s">
        <v>204</v>
      </c>
      <c r="D25" s="157" t="str">
        <f t="shared" si="0"/>
        <v/>
      </c>
      <c r="E25" s="192" t="s">
        <v>224</v>
      </c>
      <c r="F25" s="192" t="s">
        <v>224</v>
      </c>
      <c r="G25" s="192" t="s">
        <v>224</v>
      </c>
      <c r="H25" s="192" t="s">
        <v>224</v>
      </c>
      <c r="I25" s="192" t="s">
        <v>224</v>
      </c>
      <c r="J25" s="193" t="s">
        <v>224</v>
      </c>
      <c r="K25" s="195" t="s">
        <v>224</v>
      </c>
      <c r="M25" s="93"/>
      <c r="N25" s="205" t="s">
        <v>160</v>
      </c>
    </row>
    <row r="26" spans="1:14" s="90" customFormat="1" ht="24.95" customHeight="1" x14ac:dyDescent="0.25">
      <c r="A26" s="187" t="s">
        <v>29</v>
      </c>
      <c r="B26" s="188">
        <v>310</v>
      </c>
      <c r="C26" s="189" t="s">
        <v>30</v>
      </c>
      <c r="D26" s="157" t="str">
        <f t="shared" si="0"/>
        <v/>
      </c>
      <c r="E26" s="192" t="s">
        <v>224</v>
      </c>
      <c r="F26" s="192" t="s">
        <v>224</v>
      </c>
      <c r="G26" s="192" t="s">
        <v>224</v>
      </c>
      <c r="H26" s="192" t="s">
        <v>224</v>
      </c>
      <c r="I26" s="192" t="s">
        <v>224</v>
      </c>
      <c r="J26" s="193" t="s">
        <v>224</v>
      </c>
      <c r="K26" s="195" t="s">
        <v>224</v>
      </c>
      <c r="M26" s="93"/>
      <c r="N26" s="205"/>
    </row>
    <row r="27" spans="1:14" s="90" customFormat="1" ht="24.95" customHeight="1" x14ac:dyDescent="0.25">
      <c r="A27" s="187" t="s">
        <v>31</v>
      </c>
      <c r="B27" s="188">
        <v>311</v>
      </c>
      <c r="C27" s="189" t="s">
        <v>32</v>
      </c>
      <c r="D27" s="157">
        <f t="shared" si="0"/>
        <v>101010.84000000001</v>
      </c>
      <c r="E27" s="192">
        <v>45572.97</v>
      </c>
      <c r="F27" s="192">
        <v>14459.52</v>
      </c>
      <c r="G27" s="192" t="s">
        <v>224</v>
      </c>
      <c r="H27" s="192">
        <v>8123.26</v>
      </c>
      <c r="I27" s="192">
        <v>30353.54</v>
      </c>
      <c r="J27" s="193">
        <v>207</v>
      </c>
      <c r="K27" s="195">
        <v>2294.5500000000002</v>
      </c>
      <c r="M27" s="93"/>
      <c r="N27" s="205" t="s">
        <v>161</v>
      </c>
    </row>
    <row r="28" spans="1:14" s="90" customFormat="1" ht="24.95" customHeight="1" x14ac:dyDescent="0.25">
      <c r="A28" s="187" t="s">
        <v>33</v>
      </c>
      <c r="B28" s="188">
        <v>312</v>
      </c>
      <c r="C28" s="189" t="s">
        <v>34</v>
      </c>
      <c r="D28" s="157" t="str">
        <f t="shared" si="0"/>
        <v/>
      </c>
      <c r="E28" s="192" t="s">
        <v>224</v>
      </c>
      <c r="F28" s="192" t="s">
        <v>224</v>
      </c>
      <c r="G28" s="192" t="s">
        <v>224</v>
      </c>
      <c r="H28" s="192" t="s">
        <v>224</v>
      </c>
      <c r="I28" s="192" t="s">
        <v>224</v>
      </c>
      <c r="J28" s="193" t="s">
        <v>224</v>
      </c>
      <c r="K28" s="195" t="s">
        <v>224</v>
      </c>
      <c r="M28" s="93"/>
      <c r="N28" s="205"/>
    </row>
    <row r="29" spans="1:14" s="90" customFormat="1" ht="24.95" customHeight="1" x14ac:dyDescent="0.25">
      <c r="A29" s="187" t="s">
        <v>35</v>
      </c>
      <c r="B29" s="188">
        <v>313</v>
      </c>
      <c r="C29" s="189" t="s">
        <v>191</v>
      </c>
      <c r="D29" s="157">
        <f t="shared" si="0"/>
        <v>246340.04</v>
      </c>
      <c r="E29" s="192">
        <v>156050.37</v>
      </c>
      <c r="F29" s="192">
        <v>48583.89</v>
      </c>
      <c r="G29" s="192">
        <v>25</v>
      </c>
      <c r="H29" s="192">
        <v>17223.18</v>
      </c>
      <c r="I29" s="192">
        <v>7075.34</v>
      </c>
      <c r="J29" s="193">
        <v>5015</v>
      </c>
      <c r="K29" s="195">
        <v>12367.26</v>
      </c>
      <c r="M29" s="93"/>
      <c r="N29" s="205"/>
    </row>
    <row r="30" spans="1:14" s="90" customFormat="1" ht="24.95" customHeight="1" x14ac:dyDescent="0.25">
      <c r="A30" s="187" t="s">
        <v>36</v>
      </c>
      <c r="B30" s="188">
        <v>314</v>
      </c>
      <c r="C30" s="189" t="s">
        <v>192</v>
      </c>
      <c r="D30" s="157" t="str">
        <f t="shared" si="0"/>
        <v/>
      </c>
      <c r="E30" s="192" t="s">
        <v>224</v>
      </c>
      <c r="F30" s="192" t="s">
        <v>224</v>
      </c>
      <c r="G30" s="192" t="s">
        <v>224</v>
      </c>
      <c r="H30" s="192" t="s">
        <v>224</v>
      </c>
      <c r="I30" s="192" t="s">
        <v>224</v>
      </c>
      <c r="J30" s="193" t="s">
        <v>224</v>
      </c>
      <c r="K30" s="195" t="s">
        <v>224</v>
      </c>
      <c r="M30" s="205" t="s">
        <v>247</v>
      </c>
      <c r="N30" s="205"/>
    </row>
    <row r="31" spans="1:14" s="90" customFormat="1" ht="24.95" customHeight="1" x14ac:dyDescent="0.25">
      <c r="A31" s="187" t="s">
        <v>37</v>
      </c>
      <c r="B31" s="188">
        <v>315</v>
      </c>
      <c r="C31" s="189" t="s">
        <v>38</v>
      </c>
      <c r="D31" s="157">
        <f t="shared" si="0"/>
        <v>29906.89</v>
      </c>
      <c r="E31" s="192">
        <v>1250</v>
      </c>
      <c r="F31" s="192">
        <v>255.14</v>
      </c>
      <c r="G31" s="192" t="s">
        <v>224</v>
      </c>
      <c r="H31" s="192">
        <v>21314.15</v>
      </c>
      <c r="I31" s="192">
        <v>5281.24</v>
      </c>
      <c r="J31" s="193">
        <v>1127</v>
      </c>
      <c r="K31" s="195">
        <v>679.36</v>
      </c>
      <c r="M31" s="205"/>
      <c r="N31" s="205"/>
    </row>
    <row r="32" spans="1:14" s="90" customFormat="1" ht="24.95" customHeight="1" x14ac:dyDescent="0.25">
      <c r="A32" s="187" t="s">
        <v>39</v>
      </c>
      <c r="B32" s="188">
        <v>316</v>
      </c>
      <c r="C32" s="189" t="s">
        <v>40</v>
      </c>
      <c r="D32" s="157">
        <f t="shared" si="0"/>
        <v>66745.25</v>
      </c>
      <c r="E32" s="192">
        <v>49986.559999999998</v>
      </c>
      <c r="F32" s="192">
        <v>15242.51</v>
      </c>
      <c r="G32" s="192" t="s">
        <v>224</v>
      </c>
      <c r="H32" s="192" t="s">
        <v>224</v>
      </c>
      <c r="I32" s="192" t="s">
        <v>224</v>
      </c>
      <c r="J32" s="193" t="s">
        <v>224</v>
      </c>
      <c r="K32" s="195">
        <v>1516.18</v>
      </c>
      <c r="M32" s="205"/>
      <c r="N32" s="205"/>
    </row>
    <row r="33" spans="1:23" s="90" customFormat="1" ht="24.95" customHeight="1" x14ac:dyDescent="0.25">
      <c r="A33" s="187" t="s">
        <v>41</v>
      </c>
      <c r="B33" s="188">
        <v>317</v>
      </c>
      <c r="C33" s="189" t="s">
        <v>42</v>
      </c>
      <c r="D33" s="157">
        <f t="shared" si="0"/>
        <v>156773.11000000002</v>
      </c>
      <c r="E33" s="192">
        <v>71712.58</v>
      </c>
      <c r="F33" s="192">
        <v>21882.93</v>
      </c>
      <c r="G33" s="192" t="s">
        <v>224</v>
      </c>
      <c r="H33" s="192">
        <v>6829.57</v>
      </c>
      <c r="I33" s="192">
        <v>27012.48</v>
      </c>
      <c r="J33" s="193">
        <v>434</v>
      </c>
      <c r="K33" s="195">
        <v>28901.55</v>
      </c>
      <c r="M33" s="205"/>
      <c r="N33" s="205"/>
    </row>
    <row r="34" spans="1:23" s="90" customFormat="1" ht="24.95" customHeight="1" x14ac:dyDescent="0.25">
      <c r="A34" s="187" t="s">
        <v>43</v>
      </c>
      <c r="B34" s="188">
        <v>318</v>
      </c>
      <c r="C34" s="189" t="s">
        <v>44</v>
      </c>
      <c r="D34" s="157" t="str">
        <f t="shared" si="0"/>
        <v/>
      </c>
      <c r="E34" s="192" t="s">
        <v>224</v>
      </c>
      <c r="F34" s="192" t="s">
        <v>224</v>
      </c>
      <c r="G34" s="192" t="s">
        <v>224</v>
      </c>
      <c r="H34" s="192" t="s">
        <v>224</v>
      </c>
      <c r="I34" s="192" t="s">
        <v>224</v>
      </c>
      <c r="J34" s="193" t="s">
        <v>224</v>
      </c>
      <c r="K34" s="195" t="s">
        <v>224</v>
      </c>
      <c r="M34" s="205"/>
      <c r="N34" s="205"/>
    </row>
    <row r="35" spans="1:23" s="90" customFormat="1" ht="24.95" customHeight="1" x14ac:dyDescent="0.25">
      <c r="A35" s="187" t="s">
        <v>45</v>
      </c>
      <c r="B35" s="188">
        <v>319</v>
      </c>
      <c r="C35" s="189" t="s">
        <v>203</v>
      </c>
      <c r="D35" s="157" t="str">
        <f t="shared" si="0"/>
        <v/>
      </c>
      <c r="E35" s="192" t="s">
        <v>224</v>
      </c>
      <c r="F35" s="192" t="s">
        <v>224</v>
      </c>
      <c r="G35" s="192" t="s">
        <v>224</v>
      </c>
      <c r="H35" s="192" t="s">
        <v>224</v>
      </c>
      <c r="I35" s="192" t="s">
        <v>224</v>
      </c>
      <c r="J35" s="193" t="s">
        <v>224</v>
      </c>
      <c r="K35" s="195" t="s">
        <v>224</v>
      </c>
      <c r="M35" s="205"/>
      <c r="N35" s="205"/>
    </row>
    <row r="36" spans="1:23" s="90" customFormat="1" ht="24.95" customHeight="1" x14ac:dyDescent="0.25">
      <c r="A36" s="187" t="s">
        <v>46</v>
      </c>
      <c r="B36" s="188">
        <v>320</v>
      </c>
      <c r="C36" s="189" t="s">
        <v>47</v>
      </c>
      <c r="D36" s="157">
        <f t="shared" si="0"/>
        <v>83076.87999999999</v>
      </c>
      <c r="E36" s="192">
        <v>41990.95</v>
      </c>
      <c r="F36" s="192">
        <v>14069.63</v>
      </c>
      <c r="G36" s="192" t="s">
        <v>224</v>
      </c>
      <c r="H36" s="192">
        <v>19879.88</v>
      </c>
      <c r="I36" s="192">
        <v>4400.25</v>
      </c>
      <c r="J36" s="193">
        <v>849</v>
      </c>
      <c r="K36" s="195">
        <v>1887.17</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92" t="s">
        <v>224</v>
      </c>
      <c r="F37" s="192" t="s">
        <v>224</v>
      </c>
      <c r="G37" s="192" t="s">
        <v>224</v>
      </c>
      <c r="H37" s="192" t="s">
        <v>224</v>
      </c>
      <c r="I37" s="192" t="s">
        <v>224</v>
      </c>
      <c r="J37" s="193" t="s">
        <v>224</v>
      </c>
      <c r="K37" s="195" t="s">
        <v>224</v>
      </c>
      <c r="M37" s="205"/>
      <c r="N37" s="205"/>
    </row>
    <row r="38" spans="1:23" s="90" customFormat="1" ht="24.95" customHeight="1" x14ac:dyDescent="0.25">
      <c r="A38" s="187" t="s">
        <v>50</v>
      </c>
      <c r="B38" s="188">
        <v>322</v>
      </c>
      <c r="C38" s="189" t="s">
        <v>51</v>
      </c>
      <c r="D38" s="157" t="str">
        <f t="shared" si="0"/>
        <v/>
      </c>
      <c r="E38" s="192" t="s">
        <v>224</v>
      </c>
      <c r="F38" s="192" t="s">
        <v>224</v>
      </c>
      <c r="G38" s="192" t="s">
        <v>224</v>
      </c>
      <c r="H38" s="192" t="s">
        <v>224</v>
      </c>
      <c r="I38" s="192" t="s">
        <v>224</v>
      </c>
      <c r="J38" s="193" t="s">
        <v>224</v>
      </c>
      <c r="K38" s="195" t="s">
        <v>224</v>
      </c>
      <c r="M38" s="205"/>
      <c r="N38" s="205"/>
    </row>
    <row r="39" spans="1:23" s="90" customFormat="1" ht="24.95" customHeight="1" x14ac:dyDescent="0.25">
      <c r="A39" s="187" t="s">
        <v>52</v>
      </c>
      <c r="B39" s="188">
        <v>345</v>
      </c>
      <c r="C39" s="189" t="s">
        <v>53</v>
      </c>
      <c r="D39" s="157" t="str">
        <f t="shared" si="0"/>
        <v/>
      </c>
      <c r="E39" s="192" t="s">
        <v>224</v>
      </c>
      <c r="F39" s="192" t="s">
        <v>224</v>
      </c>
      <c r="G39" s="192" t="s">
        <v>224</v>
      </c>
      <c r="H39" s="192" t="s">
        <v>224</v>
      </c>
      <c r="I39" s="192" t="s">
        <v>224</v>
      </c>
      <c r="J39" s="193" t="s">
        <v>224</v>
      </c>
      <c r="K39" s="195" t="s">
        <v>224</v>
      </c>
      <c r="M39" s="94"/>
      <c r="N39" s="94"/>
    </row>
    <row r="40" spans="1:23" s="90" customFormat="1" ht="24.95" customHeight="1" x14ac:dyDescent="0.25">
      <c r="A40" s="187" t="s">
        <v>54</v>
      </c>
      <c r="B40" s="188">
        <v>323</v>
      </c>
      <c r="C40" s="189" t="s">
        <v>55</v>
      </c>
      <c r="D40" s="157" t="str">
        <f t="shared" si="0"/>
        <v/>
      </c>
      <c r="E40" s="192" t="s">
        <v>224</v>
      </c>
      <c r="F40" s="192" t="s">
        <v>224</v>
      </c>
      <c r="G40" s="192" t="s">
        <v>224</v>
      </c>
      <c r="H40" s="192" t="s">
        <v>224</v>
      </c>
      <c r="I40" s="192" t="s">
        <v>224</v>
      </c>
      <c r="J40" s="193" t="s">
        <v>224</v>
      </c>
      <c r="K40" s="195" t="s">
        <v>224</v>
      </c>
      <c r="M40" s="93"/>
      <c r="N40" s="205" t="s">
        <v>163</v>
      </c>
    </row>
    <row r="41" spans="1:23" s="90" customFormat="1" ht="24.95" customHeight="1" x14ac:dyDescent="0.25">
      <c r="A41" s="187" t="s">
        <v>56</v>
      </c>
      <c r="B41" s="188">
        <v>324</v>
      </c>
      <c r="C41" s="189" t="s">
        <v>57</v>
      </c>
      <c r="D41" s="157">
        <f t="shared" si="0"/>
        <v>77731.789999999994</v>
      </c>
      <c r="E41" s="192">
        <v>1100</v>
      </c>
      <c r="F41" s="192">
        <v>224.51</v>
      </c>
      <c r="G41" s="192" t="s">
        <v>224</v>
      </c>
      <c r="H41" s="192">
        <v>15378.37</v>
      </c>
      <c r="I41" s="192">
        <v>42691.21</v>
      </c>
      <c r="J41" s="193">
        <v>287</v>
      </c>
      <c r="K41" s="195">
        <v>18050.7</v>
      </c>
      <c r="M41" s="93"/>
      <c r="N41" s="205"/>
    </row>
    <row r="42" spans="1:23" s="90" customFormat="1" ht="24.95" customHeight="1" x14ac:dyDescent="0.25">
      <c r="A42" s="187" t="s">
        <v>58</v>
      </c>
      <c r="B42" s="188">
        <v>325</v>
      </c>
      <c r="C42" s="189" t="s">
        <v>59</v>
      </c>
      <c r="D42" s="157">
        <f t="shared" si="0"/>
        <v>40548.629999999997</v>
      </c>
      <c r="E42" s="192">
        <v>25637.5</v>
      </c>
      <c r="F42" s="192">
        <v>7459.2</v>
      </c>
      <c r="G42" s="192" t="s">
        <v>224</v>
      </c>
      <c r="H42" s="192">
        <v>6270.83</v>
      </c>
      <c r="I42" s="192" t="s">
        <v>224</v>
      </c>
      <c r="J42" s="193">
        <v>260</v>
      </c>
      <c r="K42" s="195">
        <v>921.1</v>
      </c>
      <c r="M42" s="93"/>
      <c r="N42" s="205" t="s">
        <v>164</v>
      </c>
    </row>
    <row r="43" spans="1:23" s="90" customFormat="1" ht="24.95" customHeight="1" x14ac:dyDescent="0.25">
      <c r="A43" s="187" t="s">
        <v>60</v>
      </c>
      <c r="B43" s="188">
        <v>326</v>
      </c>
      <c r="C43" s="189" t="s">
        <v>61</v>
      </c>
      <c r="D43" s="157" t="str">
        <f t="shared" si="0"/>
        <v/>
      </c>
      <c r="E43" s="192" t="s">
        <v>224</v>
      </c>
      <c r="F43" s="192" t="s">
        <v>224</v>
      </c>
      <c r="G43" s="192" t="s">
        <v>224</v>
      </c>
      <c r="H43" s="192" t="s">
        <v>224</v>
      </c>
      <c r="I43" s="192" t="s">
        <v>224</v>
      </c>
      <c r="J43" s="193" t="s">
        <v>224</v>
      </c>
      <c r="K43" s="195" t="s">
        <v>224</v>
      </c>
      <c r="M43" s="93"/>
      <c r="N43" s="205"/>
    </row>
    <row r="44" spans="1:23" s="90" customFormat="1" ht="33" customHeight="1" x14ac:dyDescent="0.25">
      <c r="A44" s="187" t="s">
        <v>107</v>
      </c>
      <c r="B44" s="188">
        <v>359</v>
      </c>
      <c r="C44" s="189" t="s">
        <v>220</v>
      </c>
      <c r="D44" s="157" t="str">
        <f t="shared" si="0"/>
        <v/>
      </c>
      <c r="E44" s="192" t="s">
        <v>224</v>
      </c>
      <c r="F44" s="192" t="s">
        <v>224</v>
      </c>
      <c r="G44" s="192" t="s">
        <v>224</v>
      </c>
      <c r="H44" s="192" t="s">
        <v>224</v>
      </c>
      <c r="I44" s="192" t="s">
        <v>224</v>
      </c>
      <c r="J44" s="193" t="s">
        <v>224</v>
      </c>
      <c r="K44" s="195" t="s">
        <v>224</v>
      </c>
      <c r="M44" s="93"/>
      <c r="N44" s="205" t="s">
        <v>165</v>
      </c>
    </row>
    <row r="45" spans="1:23" s="90" customFormat="1" ht="24.95" customHeight="1" x14ac:dyDescent="0.25">
      <c r="A45" s="187" t="s">
        <v>62</v>
      </c>
      <c r="B45" s="188">
        <v>327</v>
      </c>
      <c r="C45" s="189" t="s">
        <v>63</v>
      </c>
      <c r="D45" s="157" t="str">
        <f t="shared" si="0"/>
        <v/>
      </c>
      <c r="E45" s="192" t="s">
        <v>224</v>
      </c>
      <c r="F45" s="192" t="s">
        <v>224</v>
      </c>
      <c r="G45" s="192" t="s">
        <v>224</v>
      </c>
      <c r="H45" s="192" t="s">
        <v>224</v>
      </c>
      <c r="I45" s="192" t="s">
        <v>224</v>
      </c>
      <c r="J45" s="193" t="s">
        <v>224</v>
      </c>
      <c r="K45" s="195" t="s">
        <v>224</v>
      </c>
      <c r="M45" s="93"/>
      <c r="N45" s="205"/>
    </row>
    <row r="46" spans="1:23" s="90" customFormat="1" ht="24.95" customHeight="1" x14ac:dyDescent="0.25">
      <c r="A46" s="187" t="s">
        <v>64</v>
      </c>
      <c r="B46" s="188">
        <v>328</v>
      </c>
      <c r="C46" s="189" t="s">
        <v>65</v>
      </c>
      <c r="D46" s="157" t="str">
        <f t="shared" si="0"/>
        <v/>
      </c>
      <c r="E46" s="192" t="s">
        <v>224</v>
      </c>
      <c r="F46" s="192" t="s">
        <v>224</v>
      </c>
      <c r="G46" s="192" t="s">
        <v>224</v>
      </c>
      <c r="H46" s="192" t="s">
        <v>224</v>
      </c>
      <c r="I46" s="192" t="s">
        <v>224</v>
      </c>
      <c r="J46" s="193" t="s">
        <v>224</v>
      </c>
      <c r="K46" s="195" t="s">
        <v>224</v>
      </c>
      <c r="M46" s="93"/>
      <c r="N46" s="205" t="s">
        <v>166</v>
      </c>
    </row>
    <row r="47" spans="1:23" s="90" customFormat="1" ht="24.95" customHeight="1" x14ac:dyDescent="0.25">
      <c r="A47" s="187" t="s">
        <v>66</v>
      </c>
      <c r="B47" s="188">
        <v>329</v>
      </c>
      <c r="C47" s="189" t="s">
        <v>67</v>
      </c>
      <c r="D47" s="157" t="str">
        <f t="shared" si="0"/>
        <v/>
      </c>
      <c r="E47" s="192" t="s">
        <v>224</v>
      </c>
      <c r="F47" s="192" t="s">
        <v>224</v>
      </c>
      <c r="G47" s="192" t="s">
        <v>224</v>
      </c>
      <c r="H47" s="192" t="s">
        <v>224</v>
      </c>
      <c r="I47" s="192" t="s">
        <v>224</v>
      </c>
      <c r="J47" s="193" t="s">
        <v>224</v>
      </c>
      <c r="K47" s="195" t="s">
        <v>224</v>
      </c>
      <c r="M47" s="93"/>
      <c r="N47" s="205"/>
    </row>
    <row r="48" spans="1:23" s="90" customFormat="1" ht="24.95" customHeight="1" x14ac:dyDescent="0.25">
      <c r="A48" s="187" t="s">
        <v>68</v>
      </c>
      <c r="B48" s="188">
        <v>330</v>
      </c>
      <c r="C48" s="189" t="s">
        <v>205</v>
      </c>
      <c r="D48" s="157" t="str">
        <f t="shared" si="0"/>
        <v/>
      </c>
      <c r="E48" s="192" t="s">
        <v>224</v>
      </c>
      <c r="F48" s="192" t="s">
        <v>224</v>
      </c>
      <c r="G48" s="192" t="s">
        <v>224</v>
      </c>
      <c r="H48" s="192" t="s">
        <v>224</v>
      </c>
      <c r="I48" s="192" t="s">
        <v>224</v>
      </c>
      <c r="J48" s="193" t="s">
        <v>224</v>
      </c>
      <c r="K48" s="195" t="s">
        <v>224</v>
      </c>
      <c r="M48" s="93"/>
      <c r="N48" s="151"/>
    </row>
    <row r="49" spans="1:14" s="90" customFormat="1" ht="24.95" customHeight="1" x14ac:dyDescent="0.25">
      <c r="A49" s="187" t="s">
        <v>69</v>
      </c>
      <c r="B49" s="188">
        <v>333</v>
      </c>
      <c r="C49" s="189" t="s">
        <v>70</v>
      </c>
      <c r="D49" s="157">
        <f t="shared" si="0"/>
        <v>101302.51999999999</v>
      </c>
      <c r="E49" s="192">
        <v>30785.25</v>
      </c>
      <c r="F49" s="192">
        <v>9357.73</v>
      </c>
      <c r="G49" s="192" t="s">
        <v>224</v>
      </c>
      <c r="H49" s="192">
        <v>17811.580000000002</v>
      </c>
      <c r="I49" s="192">
        <v>41046.78</v>
      </c>
      <c r="J49" s="193" t="s">
        <v>224</v>
      </c>
      <c r="K49" s="195">
        <v>2301.1799999999998</v>
      </c>
      <c r="M49" s="93"/>
      <c r="N49" s="152" t="s">
        <v>121</v>
      </c>
    </row>
    <row r="50" spans="1:14" s="90" customFormat="1" ht="24.95" customHeight="1" x14ac:dyDescent="0.25">
      <c r="A50" s="187" t="s">
        <v>71</v>
      </c>
      <c r="B50" s="188">
        <v>334</v>
      </c>
      <c r="C50" s="189" t="s">
        <v>202</v>
      </c>
      <c r="D50" s="157" t="str">
        <f t="shared" si="0"/>
        <v/>
      </c>
      <c r="E50" s="192" t="s">
        <v>224</v>
      </c>
      <c r="F50" s="192" t="s">
        <v>224</v>
      </c>
      <c r="G50" s="192" t="s">
        <v>224</v>
      </c>
      <c r="H50" s="192" t="s">
        <v>224</v>
      </c>
      <c r="I50" s="192" t="s">
        <v>224</v>
      </c>
      <c r="J50" s="193" t="s">
        <v>224</v>
      </c>
      <c r="K50" s="195" t="s">
        <v>224</v>
      </c>
      <c r="M50" s="93"/>
      <c r="N50" s="151"/>
    </row>
    <row r="51" spans="1:14" s="90" customFormat="1" ht="24.95" customHeight="1" x14ac:dyDescent="0.25">
      <c r="A51" s="187" t="s">
        <v>72</v>
      </c>
      <c r="B51" s="188">
        <v>335</v>
      </c>
      <c r="C51" s="189" t="s">
        <v>193</v>
      </c>
      <c r="D51" s="157" t="str">
        <f t="shared" si="0"/>
        <v/>
      </c>
      <c r="E51" s="192" t="s">
        <v>224</v>
      </c>
      <c r="F51" s="192" t="s">
        <v>224</v>
      </c>
      <c r="G51" s="192" t="s">
        <v>224</v>
      </c>
      <c r="H51" s="192" t="s">
        <v>224</v>
      </c>
      <c r="I51" s="192" t="s">
        <v>224</v>
      </c>
      <c r="J51" s="193" t="s">
        <v>224</v>
      </c>
      <c r="K51" s="195" t="s">
        <v>224</v>
      </c>
      <c r="M51" s="152" t="s">
        <v>75</v>
      </c>
      <c r="N51" s="93"/>
    </row>
    <row r="52" spans="1:14" s="90" customFormat="1" ht="24.95" customHeight="1" x14ac:dyDescent="0.25">
      <c r="A52" s="187" t="s">
        <v>73</v>
      </c>
      <c r="B52" s="188">
        <v>336</v>
      </c>
      <c r="C52" s="189" t="s">
        <v>74</v>
      </c>
      <c r="D52" s="157" t="str">
        <f t="shared" si="0"/>
        <v/>
      </c>
      <c r="E52" s="192" t="s">
        <v>224</v>
      </c>
      <c r="F52" s="192" t="s">
        <v>224</v>
      </c>
      <c r="G52" s="192" t="s">
        <v>224</v>
      </c>
      <c r="H52" s="192" t="s">
        <v>224</v>
      </c>
      <c r="I52" s="192" t="s">
        <v>224</v>
      </c>
      <c r="J52" s="193" t="s">
        <v>224</v>
      </c>
      <c r="K52" s="195" t="s">
        <v>224</v>
      </c>
      <c r="M52" s="152"/>
      <c r="N52" s="93"/>
    </row>
    <row r="53" spans="1:14" s="90" customFormat="1" ht="24.95" customHeight="1" x14ac:dyDescent="0.25">
      <c r="A53" s="187" t="s">
        <v>76</v>
      </c>
      <c r="B53" s="188">
        <v>337</v>
      </c>
      <c r="C53" s="189" t="s">
        <v>206</v>
      </c>
      <c r="D53" s="157">
        <f t="shared" si="0"/>
        <v>117560.08000000002</v>
      </c>
      <c r="E53" s="192">
        <v>60012.94</v>
      </c>
      <c r="F53" s="192">
        <v>28322.82</v>
      </c>
      <c r="G53" s="192">
        <v>600</v>
      </c>
      <c r="H53" s="192">
        <v>19339.38</v>
      </c>
      <c r="I53" s="192">
        <v>8046.27</v>
      </c>
      <c r="J53" s="193">
        <v>207</v>
      </c>
      <c r="K53" s="195">
        <v>1031.67</v>
      </c>
      <c r="M53" s="93"/>
      <c r="N53" s="93"/>
    </row>
    <row r="54" spans="1:14" s="90" customFormat="1" ht="24.95" customHeight="1" x14ac:dyDescent="0.25">
      <c r="A54" s="187" t="s">
        <v>78</v>
      </c>
      <c r="B54" s="188">
        <v>339</v>
      </c>
      <c r="C54" s="189" t="s">
        <v>79</v>
      </c>
      <c r="D54" s="157" t="str">
        <f t="shared" si="0"/>
        <v/>
      </c>
      <c r="E54" s="192" t="s">
        <v>224</v>
      </c>
      <c r="F54" s="192" t="s">
        <v>224</v>
      </c>
      <c r="G54" s="192" t="s">
        <v>224</v>
      </c>
      <c r="H54" s="192" t="s">
        <v>224</v>
      </c>
      <c r="I54" s="192" t="s">
        <v>224</v>
      </c>
      <c r="J54" s="193" t="s">
        <v>224</v>
      </c>
      <c r="K54" s="195" t="s">
        <v>224</v>
      </c>
      <c r="M54" s="93"/>
      <c r="N54" s="93"/>
    </row>
    <row r="55" spans="1:14" s="90" customFormat="1" ht="24.95" customHeight="1" x14ac:dyDescent="0.25">
      <c r="A55" s="187" t="s">
        <v>80</v>
      </c>
      <c r="B55" s="188">
        <v>340</v>
      </c>
      <c r="C55" s="189" t="s">
        <v>81</v>
      </c>
      <c r="D55" s="157" t="str">
        <f t="shared" si="0"/>
        <v/>
      </c>
      <c r="E55" s="192" t="s">
        <v>224</v>
      </c>
      <c r="F55" s="192" t="s">
        <v>224</v>
      </c>
      <c r="G55" s="192" t="s">
        <v>224</v>
      </c>
      <c r="H55" s="192" t="s">
        <v>224</v>
      </c>
      <c r="I55" s="192" t="s">
        <v>224</v>
      </c>
      <c r="J55" s="193" t="s">
        <v>224</v>
      </c>
      <c r="K55" s="195" t="s">
        <v>224</v>
      </c>
      <c r="M55" s="93"/>
      <c r="N55" s="93"/>
    </row>
    <row r="56" spans="1:14" s="90" customFormat="1" ht="24.95" customHeight="1" x14ac:dyDescent="0.25">
      <c r="A56" s="187" t="s">
        <v>194</v>
      </c>
      <c r="B56" s="188">
        <v>373</v>
      </c>
      <c r="C56" s="189" t="s">
        <v>195</v>
      </c>
      <c r="D56" s="157" t="str">
        <f t="shared" si="0"/>
        <v/>
      </c>
      <c r="E56" s="192" t="s">
        <v>224</v>
      </c>
      <c r="F56" s="192" t="s">
        <v>224</v>
      </c>
      <c r="G56" s="192" t="s">
        <v>224</v>
      </c>
      <c r="H56" s="192" t="s">
        <v>224</v>
      </c>
      <c r="I56" s="192" t="s">
        <v>224</v>
      </c>
      <c r="J56" s="193" t="s">
        <v>224</v>
      </c>
      <c r="K56" s="195" t="s">
        <v>224</v>
      </c>
      <c r="M56" s="93"/>
      <c r="N56" s="93"/>
    </row>
    <row r="57" spans="1:14" s="90" customFormat="1" ht="24.95" customHeight="1" x14ac:dyDescent="0.25">
      <c r="A57" s="187" t="s">
        <v>82</v>
      </c>
      <c r="B57" s="188">
        <v>342</v>
      </c>
      <c r="C57" s="189" t="s">
        <v>83</v>
      </c>
      <c r="D57" s="157" t="str">
        <f t="shared" si="0"/>
        <v/>
      </c>
      <c r="E57" s="192" t="s">
        <v>224</v>
      </c>
      <c r="F57" s="192" t="s">
        <v>224</v>
      </c>
      <c r="G57" s="192" t="s">
        <v>224</v>
      </c>
      <c r="H57" s="192" t="s">
        <v>224</v>
      </c>
      <c r="I57" s="192" t="s">
        <v>224</v>
      </c>
      <c r="J57" s="193" t="s">
        <v>224</v>
      </c>
      <c r="K57" s="195" t="s">
        <v>224</v>
      </c>
      <c r="M57" s="93"/>
      <c r="N57" s="93"/>
    </row>
    <row r="58" spans="1:14" s="90" customFormat="1" ht="24.95" customHeight="1" x14ac:dyDescent="0.25">
      <c r="A58" s="187" t="s">
        <v>84</v>
      </c>
      <c r="B58" s="188">
        <v>343</v>
      </c>
      <c r="C58" s="189" t="s">
        <v>85</v>
      </c>
      <c r="D58" s="157" t="str">
        <f t="shared" si="0"/>
        <v/>
      </c>
      <c r="E58" s="192" t="s">
        <v>224</v>
      </c>
      <c r="F58" s="192" t="s">
        <v>224</v>
      </c>
      <c r="G58" s="192" t="s">
        <v>224</v>
      </c>
      <c r="H58" s="192" t="s">
        <v>224</v>
      </c>
      <c r="I58" s="192" t="s">
        <v>224</v>
      </c>
      <c r="J58" s="193" t="s">
        <v>224</v>
      </c>
      <c r="K58" s="195" t="s">
        <v>224</v>
      </c>
      <c r="M58" s="93"/>
      <c r="N58" s="93"/>
    </row>
    <row r="59" spans="1:14" s="90" customFormat="1" ht="24.95" customHeight="1" x14ac:dyDescent="0.25">
      <c r="A59" s="187" t="s">
        <v>86</v>
      </c>
      <c r="B59" s="188">
        <v>344</v>
      </c>
      <c r="C59" s="189" t="s">
        <v>87</v>
      </c>
      <c r="D59" s="157" t="str">
        <f t="shared" si="0"/>
        <v/>
      </c>
      <c r="E59" s="192" t="s">
        <v>224</v>
      </c>
      <c r="F59" s="192" t="s">
        <v>224</v>
      </c>
      <c r="G59" s="192" t="s">
        <v>224</v>
      </c>
      <c r="H59" s="192" t="s">
        <v>224</v>
      </c>
      <c r="I59" s="192" t="s">
        <v>224</v>
      </c>
      <c r="J59" s="193" t="s">
        <v>224</v>
      </c>
      <c r="K59" s="195" t="s">
        <v>224</v>
      </c>
      <c r="M59" s="93"/>
      <c r="N59" s="93"/>
    </row>
    <row r="60" spans="1:14" s="89" customFormat="1" ht="24.95" customHeight="1" x14ac:dyDescent="0.25">
      <c r="A60" s="187" t="s">
        <v>88</v>
      </c>
      <c r="B60" s="188">
        <v>346</v>
      </c>
      <c r="C60" s="189" t="s">
        <v>89</v>
      </c>
      <c r="D60" s="157" t="str">
        <f t="shared" si="0"/>
        <v/>
      </c>
      <c r="E60" s="192" t="s">
        <v>224</v>
      </c>
      <c r="F60" s="192" t="s">
        <v>224</v>
      </c>
      <c r="G60" s="192" t="s">
        <v>224</v>
      </c>
      <c r="H60" s="192" t="s">
        <v>224</v>
      </c>
      <c r="I60" s="192" t="s">
        <v>224</v>
      </c>
      <c r="J60" s="193" t="s">
        <v>224</v>
      </c>
      <c r="K60" s="195" t="s">
        <v>224</v>
      </c>
      <c r="M60" s="93"/>
      <c r="N60" s="38"/>
    </row>
    <row r="61" spans="1:14" ht="24.95" customHeight="1" x14ac:dyDescent="0.25">
      <c r="A61" s="187" t="s">
        <v>90</v>
      </c>
      <c r="B61" s="188">
        <v>347</v>
      </c>
      <c r="C61" s="189" t="s">
        <v>207</v>
      </c>
      <c r="D61" s="157" t="str">
        <f t="shared" si="0"/>
        <v/>
      </c>
      <c r="E61" s="192" t="s">
        <v>224</v>
      </c>
      <c r="F61" s="192" t="s">
        <v>224</v>
      </c>
      <c r="G61" s="192" t="s">
        <v>224</v>
      </c>
      <c r="H61" s="192" t="s">
        <v>224</v>
      </c>
      <c r="I61" s="192" t="s">
        <v>224</v>
      </c>
      <c r="J61" s="193" t="s">
        <v>224</v>
      </c>
      <c r="K61" s="195" t="s">
        <v>224</v>
      </c>
      <c r="L61" s="62"/>
      <c r="M61" s="38"/>
    </row>
    <row r="62" spans="1:14" ht="24.95" customHeight="1" x14ac:dyDescent="0.25">
      <c r="A62" s="187" t="s">
        <v>106</v>
      </c>
      <c r="B62" s="188">
        <v>358</v>
      </c>
      <c r="C62" s="189" t="s">
        <v>196</v>
      </c>
      <c r="D62" s="157" t="str">
        <f t="shared" si="0"/>
        <v/>
      </c>
      <c r="E62" s="192" t="s">
        <v>224</v>
      </c>
      <c r="F62" s="192" t="s">
        <v>224</v>
      </c>
      <c r="G62" s="192" t="s">
        <v>224</v>
      </c>
      <c r="H62" s="192" t="s">
        <v>224</v>
      </c>
      <c r="I62" s="192" t="s">
        <v>224</v>
      </c>
      <c r="J62" s="193" t="s">
        <v>224</v>
      </c>
      <c r="K62" s="195" t="s">
        <v>224</v>
      </c>
      <c r="L62" s="62"/>
    </row>
    <row r="63" spans="1:14" ht="24.95" customHeight="1" x14ac:dyDescent="0.25">
      <c r="A63" s="187" t="s">
        <v>91</v>
      </c>
      <c r="B63" s="188">
        <v>348</v>
      </c>
      <c r="C63" s="189" t="s">
        <v>92</v>
      </c>
      <c r="D63" s="157" t="str">
        <f t="shared" si="0"/>
        <v/>
      </c>
      <c r="E63" s="192" t="s">
        <v>224</v>
      </c>
      <c r="F63" s="192" t="s">
        <v>224</v>
      </c>
      <c r="G63" s="192" t="s">
        <v>224</v>
      </c>
      <c r="H63" s="192" t="s">
        <v>224</v>
      </c>
      <c r="I63" s="192" t="s">
        <v>224</v>
      </c>
      <c r="J63" s="193" t="s">
        <v>224</v>
      </c>
      <c r="K63" s="195" t="s">
        <v>224</v>
      </c>
      <c r="L63" s="62"/>
    </row>
    <row r="64" spans="1:14" ht="24.95" customHeight="1" x14ac:dyDescent="0.25">
      <c r="A64" s="187" t="s">
        <v>93</v>
      </c>
      <c r="B64" s="188">
        <v>349</v>
      </c>
      <c r="C64" s="189" t="s">
        <v>94</v>
      </c>
      <c r="D64" s="157" t="str">
        <f t="shared" si="0"/>
        <v/>
      </c>
      <c r="E64" s="192" t="s">
        <v>224</v>
      </c>
      <c r="F64" s="192" t="s">
        <v>224</v>
      </c>
      <c r="G64" s="192" t="s">
        <v>224</v>
      </c>
      <c r="H64" s="192" t="s">
        <v>224</v>
      </c>
      <c r="I64" s="192" t="s">
        <v>224</v>
      </c>
      <c r="J64" s="193" t="s">
        <v>224</v>
      </c>
      <c r="K64" s="195" t="s">
        <v>224</v>
      </c>
      <c r="L64" s="62"/>
    </row>
    <row r="65" spans="1:12" ht="24.95" customHeight="1" x14ac:dyDescent="0.25">
      <c r="A65" s="187" t="s">
        <v>77</v>
      </c>
      <c r="B65" s="188">
        <v>338</v>
      </c>
      <c r="C65" s="189" t="s">
        <v>197</v>
      </c>
      <c r="D65" s="157" t="str">
        <f t="shared" si="0"/>
        <v/>
      </c>
      <c r="E65" s="192" t="s">
        <v>224</v>
      </c>
      <c r="F65" s="192" t="s">
        <v>224</v>
      </c>
      <c r="G65" s="192" t="s">
        <v>224</v>
      </c>
      <c r="H65" s="192" t="s">
        <v>224</v>
      </c>
      <c r="I65" s="192" t="s">
        <v>224</v>
      </c>
      <c r="J65" s="193" t="s">
        <v>224</v>
      </c>
      <c r="K65" s="195" t="s">
        <v>224</v>
      </c>
      <c r="L65" s="62"/>
    </row>
    <row r="66" spans="1:12" ht="24.95" customHeight="1" x14ac:dyDescent="0.25">
      <c r="A66" s="187" t="s">
        <v>95</v>
      </c>
      <c r="B66" s="188">
        <v>351</v>
      </c>
      <c r="C66" s="189" t="s">
        <v>198</v>
      </c>
      <c r="D66" s="157" t="str">
        <f t="shared" si="0"/>
        <v/>
      </c>
      <c r="E66" s="192" t="s">
        <v>224</v>
      </c>
      <c r="F66" s="192" t="s">
        <v>224</v>
      </c>
      <c r="G66" s="192" t="s">
        <v>224</v>
      </c>
      <c r="H66" s="192" t="s">
        <v>224</v>
      </c>
      <c r="I66" s="192" t="s">
        <v>224</v>
      </c>
      <c r="J66" s="193" t="s">
        <v>224</v>
      </c>
      <c r="K66" s="195" t="s">
        <v>224</v>
      </c>
      <c r="L66" s="62"/>
    </row>
    <row r="67" spans="1:12" ht="24.95" customHeight="1" x14ac:dyDescent="0.25">
      <c r="A67" s="187" t="s">
        <v>96</v>
      </c>
      <c r="B67" s="188">
        <v>352</v>
      </c>
      <c r="C67" s="189" t="s">
        <v>221</v>
      </c>
      <c r="D67" s="157" t="str">
        <f t="shared" si="0"/>
        <v/>
      </c>
      <c r="E67" s="192" t="s">
        <v>224</v>
      </c>
      <c r="F67" s="192" t="s">
        <v>224</v>
      </c>
      <c r="G67" s="192" t="s">
        <v>224</v>
      </c>
      <c r="H67" s="192" t="s">
        <v>224</v>
      </c>
      <c r="I67" s="192" t="s">
        <v>224</v>
      </c>
      <c r="J67" s="193" t="s">
        <v>224</v>
      </c>
      <c r="K67" s="195" t="s">
        <v>224</v>
      </c>
      <c r="L67" s="62"/>
    </row>
    <row r="68" spans="1:12" ht="24.95" customHeight="1" x14ac:dyDescent="0.25">
      <c r="A68" s="187" t="s">
        <v>97</v>
      </c>
      <c r="B68" s="188">
        <v>353</v>
      </c>
      <c r="C68" s="189" t="s">
        <v>208</v>
      </c>
      <c r="D68" s="157">
        <f t="shared" si="0"/>
        <v>41521.08</v>
      </c>
      <c r="E68" s="192">
        <v>29677.98</v>
      </c>
      <c r="F68" s="192">
        <v>8946.31</v>
      </c>
      <c r="G68" s="192" t="s">
        <v>224</v>
      </c>
      <c r="H68" s="192">
        <v>1953.6</v>
      </c>
      <c r="I68" s="192" t="s">
        <v>224</v>
      </c>
      <c r="J68" s="193" t="s">
        <v>224</v>
      </c>
      <c r="K68" s="195">
        <v>943.19</v>
      </c>
      <c r="L68" s="62"/>
    </row>
    <row r="69" spans="1:12" ht="24.95" customHeight="1" x14ac:dyDescent="0.25">
      <c r="A69" s="187" t="s">
        <v>98</v>
      </c>
      <c r="B69" s="188">
        <v>354</v>
      </c>
      <c r="C69" s="189" t="s">
        <v>99</v>
      </c>
      <c r="D69" s="157">
        <f t="shared" si="0"/>
        <v>121142.63</v>
      </c>
      <c r="E69" s="192">
        <v>60568.15</v>
      </c>
      <c r="F69" s="192">
        <v>16805.96</v>
      </c>
      <c r="G69" s="192">
        <v>570</v>
      </c>
      <c r="H69" s="192">
        <v>9273.2800000000007</v>
      </c>
      <c r="I69" s="192" t="s">
        <v>224</v>
      </c>
      <c r="J69" s="193">
        <v>5793.77</v>
      </c>
      <c r="K69" s="195">
        <v>28131.47</v>
      </c>
      <c r="L69" s="62"/>
    </row>
    <row r="70" spans="1:12" ht="24.95" customHeight="1" x14ac:dyDescent="0.25">
      <c r="A70" s="187" t="s">
        <v>100</v>
      </c>
      <c r="B70" s="188">
        <v>355</v>
      </c>
      <c r="C70" s="189" t="s">
        <v>101</v>
      </c>
      <c r="D70" s="157" t="str">
        <f t="shared" si="0"/>
        <v/>
      </c>
      <c r="E70" s="192" t="s">
        <v>224</v>
      </c>
      <c r="F70" s="192" t="s">
        <v>224</v>
      </c>
      <c r="G70" s="192" t="s">
        <v>224</v>
      </c>
      <c r="H70" s="192" t="s">
        <v>224</v>
      </c>
      <c r="I70" s="192" t="s">
        <v>224</v>
      </c>
      <c r="J70" s="193" t="s">
        <v>224</v>
      </c>
      <c r="K70" s="195" t="s">
        <v>224</v>
      </c>
      <c r="L70" s="62"/>
    </row>
    <row r="71" spans="1:12" ht="24.95" customHeight="1" x14ac:dyDescent="0.25">
      <c r="A71" s="187" t="s">
        <v>102</v>
      </c>
      <c r="B71" s="188">
        <v>356</v>
      </c>
      <c r="C71" s="189" t="s">
        <v>103</v>
      </c>
      <c r="D71" s="157" t="str">
        <f t="shared" si="0"/>
        <v/>
      </c>
      <c r="E71" s="192" t="s">
        <v>224</v>
      </c>
      <c r="F71" s="192" t="s">
        <v>224</v>
      </c>
      <c r="G71" s="192" t="s">
        <v>224</v>
      </c>
      <c r="H71" s="192" t="s">
        <v>224</v>
      </c>
      <c r="I71" s="192" t="s">
        <v>224</v>
      </c>
      <c r="J71" s="193" t="s">
        <v>224</v>
      </c>
      <c r="K71" s="195" t="s">
        <v>224</v>
      </c>
      <c r="L71" s="62"/>
    </row>
    <row r="72" spans="1:12" ht="24.95" customHeight="1" x14ac:dyDescent="0.25">
      <c r="A72" s="187" t="s">
        <v>209</v>
      </c>
      <c r="B72" s="188">
        <v>374</v>
      </c>
      <c r="C72" s="189" t="s">
        <v>210</v>
      </c>
      <c r="D72" s="157" t="str">
        <f t="shared" si="0"/>
        <v/>
      </c>
      <c r="E72" s="192" t="s">
        <v>224</v>
      </c>
      <c r="F72" s="192" t="s">
        <v>224</v>
      </c>
      <c r="G72" s="192" t="s">
        <v>224</v>
      </c>
      <c r="H72" s="192" t="s">
        <v>224</v>
      </c>
      <c r="I72" s="192" t="s">
        <v>224</v>
      </c>
      <c r="J72" s="193" t="s">
        <v>224</v>
      </c>
      <c r="K72" s="195" t="s">
        <v>224</v>
      </c>
      <c r="L72" s="62"/>
    </row>
    <row r="73" spans="1:12" ht="24.95" customHeight="1" x14ac:dyDescent="0.25">
      <c r="A73" s="187" t="s">
        <v>104</v>
      </c>
      <c r="B73" s="188">
        <v>357</v>
      </c>
      <c r="C73" s="189" t="s">
        <v>105</v>
      </c>
      <c r="D73" s="157" t="str">
        <f t="shared" si="0"/>
        <v/>
      </c>
      <c r="E73" s="192" t="s">
        <v>224</v>
      </c>
      <c r="F73" s="192" t="s">
        <v>224</v>
      </c>
      <c r="G73" s="192" t="s">
        <v>224</v>
      </c>
      <c r="H73" s="192" t="s">
        <v>224</v>
      </c>
      <c r="I73" s="192" t="s">
        <v>224</v>
      </c>
      <c r="J73" s="193" t="s">
        <v>224</v>
      </c>
      <c r="K73" s="195" t="s">
        <v>224</v>
      </c>
      <c r="L73" s="62"/>
    </row>
    <row r="74" spans="1:12" ht="24.95" customHeight="1" x14ac:dyDescent="0.25">
      <c r="A74" s="187" t="s">
        <v>108</v>
      </c>
      <c r="B74" s="188">
        <v>361</v>
      </c>
      <c r="C74" s="189" t="s">
        <v>199</v>
      </c>
      <c r="D74" s="157" t="str">
        <f t="shared" si="0"/>
        <v/>
      </c>
      <c r="E74" s="192" t="s">
        <v>224</v>
      </c>
      <c r="F74" s="192" t="s">
        <v>224</v>
      </c>
      <c r="G74" s="192" t="s">
        <v>224</v>
      </c>
      <c r="H74" s="192" t="s">
        <v>224</v>
      </c>
      <c r="I74" s="192" t="s">
        <v>224</v>
      </c>
      <c r="J74" s="193" t="s">
        <v>224</v>
      </c>
      <c r="K74" s="195" t="s">
        <v>224</v>
      </c>
      <c r="L74" s="62"/>
    </row>
    <row r="75" spans="1:12" ht="24.95" customHeight="1" x14ac:dyDescent="0.25">
      <c r="A75" s="187" t="s">
        <v>109</v>
      </c>
      <c r="B75" s="188">
        <v>362</v>
      </c>
      <c r="C75" s="189" t="s">
        <v>211</v>
      </c>
      <c r="D75" s="157">
        <f t="shared" si="0"/>
        <v>5616.58</v>
      </c>
      <c r="E75" s="192">
        <v>1000</v>
      </c>
      <c r="F75" s="192">
        <v>204.1</v>
      </c>
      <c r="G75" s="192">
        <v>50</v>
      </c>
      <c r="H75" s="192">
        <v>2419.69</v>
      </c>
      <c r="I75" s="192">
        <v>1695.2</v>
      </c>
      <c r="J75" s="193">
        <v>120</v>
      </c>
      <c r="K75" s="195">
        <v>127.59</v>
      </c>
      <c r="L75" s="62"/>
    </row>
    <row r="76" spans="1:12" ht="24.95" customHeight="1" x14ac:dyDescent="0.25">
      <c r="A76" s="187" t="s">
        <v>110</v>
      </c>
      <c r="B76" s="188">
        <v>364</v>
      </c>
      <c r="C76" s="189" t="s">
        <v>200</v>
      </c>
      <c r="D76" s="157" t="str">
        <f t="shared" si="0"/>
        <v/>
      </c>
      <c r="E76" s="192" t="s">
        <v>224</v>
      </c>
      <c r="F76" s="192" t="s">
        <v>224</v>
      </c>
      <c r="G76" s="192" t="s">
        <v>224</v>
      </c>
      <c r="H76" s="192" t="s">
        <v>224</v>
      </c>
      <c r="I76" s="192" t="s">
        <v>224</v>
      </c>
      <c r="J76" s="193" t="s">
        <v>224</v>
      </c>
      <c r="K76" s="195" t="s">
        <v>224</v>
      </c>
      <c r="L76" s="62"/>
    </row>
    <row r="77" spans="1:12" ht="24.95" customHeight="1" x14ac:dyDescent="0.25">
      <c r="A77" s="187" t="s">
        <v>111</v>
      </c>
      <c r="B77" s="188">
        <v>365</v>
      </c>
      <c r="C77" s="189" t="s">
        <v>112</v>
      </c>
      <c r="D77" s="157" t="str">
        <f t="shared" si="0"/>
        <v/>
      </c>
      <c r="E77" s="192" t="s">
        <v>224</v>
      </c>
      <c r="F77" s="192" t="s">
        <v>224</v>
      </c>
      <c r="G77" s="192" t="s">
        <v>224</v>
      </c>
      <c r="H77" s="192" t="s">
        <v>224</v>
      </c>
      <c r="I77" s="192" t="s">
        <v>224</v>
      </c>
      <c r="J77" s="193" t="s">
        <v>224</v>
      </c>
      <c r="K77" s="195" t="s">
        <v>224</v>
      </c>
      <c r="L77" s="62"/>
    </row>
    <row r="78" spans="1:12" ht="24.95" customHeight="1" x14ac:dyDescent="0.25">
      <c r="A78" s="187" t="s">
        <v>113</v>
      </c>
      <c r="B78" s="188">
        <v>366</v>
      </c>
      <c r="C78" s="189" t="s">
        <v>212</v>
      </c>
      <c r="D78" s="157" t="str">
        <f t="shared" si="0"/>
        <v/>
      </c>
      <c r="E78" s="192" t="s">
        <v>224</v>
      </c>
      <c r="F78" s="192" t="s">
        <v>224</v>
      </c>
      <c r="G78" s="192" t="s">
        <v>224</v>
      </c>
      <c r="H78" s="192" t="s">
        <v>224</v>
      </c>
      <c r="I78" s="192" t="s">
        <v>224</v>
      </c>
      <c r="J78" s="193" t="s">
        <v>224</v>
      </c>
      <c r="K78" s="195" t="s">
        <v>224</v>
      </c>
      <c r="L78" s="62"/>
    </row>
    <row r="79" spans="1:12" ht="24.95" customHeight="1" x14ac:dyDescent="0.25">
      <c r="A79" s="187" t="s">
        <v>114</v>
      </c>
      <c r="B79" s="188">
        <v>368</v>
      </c>
      <c r="C79" s="189" t="s">
        <v>115</v>
      </c>
      <c r="D79" s="157" t="str">
        <f t="shared" si="0"/>
        <v/>
      </c>
      <c r="E79" s="192" t="s">
        <v>224</v>
      </c>
      <c r="F79" s="192" t="s">
        <v>224</v>
      </c>
      <c r="G79" s="192" t="s">
        <v>224</v>
      </c>
      <c r="H79" s="192" t="s">
        <v>224</v>
      </c>
      <c r="I79" s="192" t="s">
        <v>224</v>
      </c>
      <c r="J79" s="193" t="s">
        <v>224</v>
      </c>
      <c r="K79" s="195" t="s">
        <v>224</v>
      </c>
      <c r="L79" s="62"/>
    </row>
    <row r="80" spans="1:12" ht="41.25" customHeight="1" x14ac:dyDescent="0.25">
      <c r="A80" s="209" t="s">
        <v>167</v>
      </c>
      <c r="B80" s="210"/>
      <c r="C80" s="210"/>
      <c r="D80" s="157"/>
      <c r="E80" s="196" t="s">
        <v>224</v>
      </c>
      <c r="F80" s="196" t="s">
        <v>224</v>
      </c>
      <c r="G80" s="196" t="s">
        <v>224</v>
      </c>
      <c r="H80" s="196" t="s">
        <v>224</v>
      </c>
      <c r="I80" s="196" t="s">
        <v>224</v>
      </c>
      <c r="J80" s="197" t="s">
        <v>224</v>
      </c>
      <c r="K80" s="198" t="s">
        <v>224</v>
      </c>
      <c r="L80" s="62"/>
    </row>
    <row r="81" spans="1:12" ht="24.95" customHeight="1" x14ac:dyDescent="0.25">
      <c r="A81" s="170"/>
      <c r="B81" s="172">
        <v>380</v>
      </c>
      <c r="C81" s="171" t="s">
        <v>229</v>
      </c>
      <c r="D81" s="157">
        <f t="shared" ref="D81:D94" si="1">IF(SUM(E81:K81)&gt;0,(SUM(E81:K81)),"")</f>
        <v>265366.13</v>
      </c>
      <c r="E81" s="192">
        <v>215744.31</v>
      </c>
      <c r="F81" s="192">
        <v>42747.19</v>
      </c>
      <c r="G81" s="192" t="s">
        <v>224</v>
      </c>
      <c r="H81" s="192">
        <v>652.20000000000005</v>
      </c>
      <c r="I81" s="192">
        <v>194.39</v>
      </c>
      <c r="J81" s="193" t="s">
        <v>224</v>
      </c>
      <c r="K81" s="195">
        <v>6028.04</v>
      </c>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1454642.4500000002</v>
      </c>
      <c r="E95" s="104">
        <f t="shared" ref="E95:K95" si="2">SUM(E17:E94)</f>
        <v>791089.56</v>
      </c>
      <c r="F95" s="104">
        <f t="shared" si="2"/>
        <v>228561.44</v>
      </c>
      <c r="G95" s="104">
        <f t="shared" si="2"/>
        <v>1245</v>
      </c>
      <c r="H95" s="104">
        <f t="shared" si="2"/>
        <v>146468.97000000003</v>
      </c>
      <c r="I95" s="104">
        <f t="shared" si="2"/>
        <v>167796.7</v>
      </c>
      <c r="J95" s="104">
        <f t="shared" si="2"/>
        <v>14299.77</v>
      </c>
      <c r="K95" s="104">
        <f t="shared" si="2"/>
        <v>105181.01</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1846838.43</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1846838.43</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1846838.43</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230</v>
      </c>
      <c r="C11" s="255"/>
      <c r="D11" s="114">
        <v>100230</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66" t="str">
        <f>Central!B12</f>
        <v>Pima County JTED</v>
      </c>
      <c r="C12" s="266"/>
      <c r="D12" s="200"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163506.76999999999</v>
      </c>
      <c r="E27" s="177">
        <v>62672.18</v>
      </c>
      <c r="F27" s="177">
        <v>16925.599999999999</v>
      </c>
      <c r="G27" s="177">
        <v>2145</v>
      </c>
      <c r="H27" s="177">
        <v>5064.87</v>
      </c>
      <c r="I27" s="177">
        <v>54609.07</v>
      </c>
      <c r="J27" s="177">
        <v>127</v>
      </c>
      <c r="K27" s="177">
        <v>21963.05</v>
      </c>
      <c r="M27" s="93"/>
      <c r="N27" s="205" t="s">
        <v>161</v>
      </c>
    </row>
    <row r="28" spans="1:14" s="90" customFormat="1" ht="24.95" customHeight="1" x14ac:dyDescent="0.25">
      <c r="A28" s="187" t="s">
        <v>33</v>
      </c>
      <c r="B28" s="188">
        <v>312</v>
      </c>
      <c r="C28" s="189" t="s">
        <v>34</v>
      </c>
      <c r="D28" s="157">
        <f t="shared" si="0"/>
        <v>95715.839999999997</v>
      </c>
      <c r="E28" s="177">
        <v>20906.919999999998</v>
      </c>
      <c r="F28" s="177">
        <v>5193.6099999999997</v>
      </c>
      <c r="G28" s="177">
        <v>925</v>
      </c>
      <c r="H28" s="177">
        <v>2810.11</v>
      </c>
      <c r="I28" s="177">
        <v>21434.1</v>
      </c>
      <c r="J28" s="177">
        <v>520</v>
      </c>
      <c r="K28" s="177">
        <v>43926.1</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f t="shared" si="0"/>
        <v>122469.20000000001</v>
      </c>
      <c r="E34" s="177">
        <v>51182.23</v>
      </c>
      <c r="F34" s="177">
        <v>18057.37</v>
      </c>
      <c r="G34" s="177">
        <v>1025</v>
      </c>
      <c r="H34" s="177">
        <v>10107.17</v>
      </c>
      <c r="I34" s="177">
        <v>19637.38</v>
      </c>
      <c r="J34" s="177">
        <v>497</v>
      </c>
      <c r="K34" s="177">
        <v>21963.05</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211400.13</v>
      </c>
      <c r="E36" s="177">
        <v>108465.9</v>
      </c>
      <c r="F36" s="177">
        <v>32781.97</v>
      </c>
      <c r="G36" s="177">
        <v>947.2</v>
      </c>
      <c r="H36" s="177">
        <v>21941.37</v>
      </c>
      <c r="I36" s="177">
        <v>16143.6</v>
      </c>
      <c r="J36" s="177">
        <v>9157.0400000000009</v>
      </c>
      <c r="K36" s="177">
        <v>21963.05</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f t="shared" si="0"/>
        <v>41238.119999999995</v>
      </c>
      <c r="E39" s="177">
        <v>6708</v>
      </c>
      <c r="F39" s="177">
        <v>1837.36</v>
      </c>
      <c r="G39" s="177" t="s">
        <v>224</v>
      </c>
      <c r="H39" s="177">
        <v>10275.709999999999</v>
      </c>
      <c r="I39" s="177" t="s">
        <v>224</v>
      </c>
      <c r="J39" s="177">
        <v>454</v>
      </c>
      <c r="K39" s="177">
        <v>21963.05</v>
      </c>
      <c r="M39" s="94"/>
      <c r="N39" s="94"/>
    </row>
    <row r="40" spans="1:23" s="90" customFormat="1" ht="24.95" customHeight="1" x14ac:dyDescent="0.25">
      <c r="A40" s="187" t="s">
        <v>54</v>
      </c>
      <c r="B40" s="188">
        <v>323</v>
      </c>
      <c r="C40" s="189" t="s">
        <v>55</v>
      </c>
      <c r="D40" s="157">
        <f t="shared" si="0"/>
        <v>193354.83000000005</v>
      </c>
      <c r="E40" s="177">
        <v>110431.95999999999</v>
      </c>
      <c r="F40" s="177">
        <v>27397.550000000003</v>
      </c>
      <c r="G40" s="177">
        <v>1353.7</v>
      </c>
      <c r="H40" s="177">
        <v>2840.67</v>
      </c>
      <c r="I40" s="177">
        <v>6560.85</v>
      </c>
      <c r="J40" s="177">
        <v>844</v>
      </c>
      <c r="K40" s="177">
        <v>43926.1</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f t="shared" si="0"/>
        <v>37243.509999999995</v>
      </c>
      <c r="E43" s="177">
        <v>12607.32</v>
      </c>
      <c r="F43" s="177">
        <v>2473.14</v>
      </c>
      <c r="G43" s="177" t="s">
        <v>224</v>
      </c>
      <c r="H43" s="177" t="s">
        <v>224</v>
      </c>
      <c r="I43" s="177" t="s">
        <v>224</v>
      </c>
      <c r="J43" s="177">
        <v>200</v>
      </c>
      <c r="K43" s="177">
        <v>21963.05</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f t="shared" si="0"/>
        <v>71399.38</v>
      </c>
      <c r="E48" s="177">
        <v>27018.15</v>
      </c>
      <c r="F48" s="177">
        <v>7963.68</v>
      </c>
      <c r="G48" s="177" t="s">
        <v>224</v>
      </c>
      <c r="H48" s="177">
        <v>5450.03</v>
      </c>
      <c r="I48" s="177">
        <v>8557.4699999999993</v>
      </c>
      <c r="J48" s="177">
        <v>447</v>
      </c>
      <c r="K48" s="177">
        <v>21963.05</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f t="shared" si="0"/>
        <v>249672.68</v>
      </c>
      <c r="E50" s="177">
        <v>103620.79999999999</v>
      </c>
      <c r="F50" s="177">
        <v>26312.010000000002</v>
      </c>
      <c r="G50" s="177">
        <v>1120.96</v>
      </c>
      <c r="H50" s="177">
        <v>3786.29</v>
      </c>
      <c r="I50" s="177">
        <v>70512.51999999999</v>
      </c>
      <c r="J50" s="177">
        <v>394</v>
      </c>
      <c r="K50" s="177">
        <v>43926.1</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t="str">
        <f t="shared" si="0"/>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f t="shared" si="0"/>
        <v>87005.81</v>
      </c>
      <c r="E61" s="177">
        <v>51139.37</v>
      </c>
      <c r="F61" s="177">
        <v>10663.3</v>
      </c>
      <c r="G61" s="177" t="s">
        <v>224</v>
      </c>
      <c r="H61" s="177">
        <v>2107.4</v>
      </c>
      <c r="I61" s="177">
        <v>675.69</v>
      </c>
      <c r="J61" s="177">
        <v>457</v>
      </c>
      <c r="K61" s="177">
        <v>21963.05</v>
      </c>
      <c r="L61" s="62"/>
      <c r="M61" s="38"/>
    </row>
    <row r="62" spans="1:14" ht="24.95" customHeight="1" x14ac:dyDescent="0.25">
      <c r="A62" s="187" t="s">
        <v>106</v>
      </c>
      <c r="B62" s="188">
        <v>358</v>
      </c>
      <c r="C62" s="189" t="s">
        <v>196</v>
      </c>
      <c r="D62" s="157" t="str">
        <f t="shared" si="0"/>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f t="shared" si="0"/>
        <v>82126.03</v>
      </c>
      <c r="E74" s="177">
        <v>28929.32</v>
      </c>
      <c r="F74" s="177">
        <v>6036.61</v>
      </c>
      <c r="G74" s="177">
        <v>2550</v>
      </c>
      <c r="H74" s="177" t="s">
        <v>224</v>
      </c>
      <c r="I74" s="177" t="s">
        <v>224</v>
      </c>
      <c r="J74" s="177">
        <v>684</v>
      </c>
      <c r="K74" s="177">
        <v>43926.1</v>
      </c>
      <c r="L74" s="62"/>
    </row>
    <row r="75" spans="1:12" ht="24.95" customHeight="1" x14ac:dyDescent="0.25">
      <c r="A75" s="187" t="s">
        <v>109</v>
      </c>
      <c r="B75" s="188">
        <v>362</v>
      </c>
      <c r="C75" s="189" t="s">
        <v>211</v>
      </c>
      <c r="D75" s="157">
        <f t="shared" si="0"/>
        <v>264421.20999999996</v>
      </c>
      <c r="E75" s="177">
        <v>138165.68</v>
      </c>
      <c r="F75" s="177">
        <v>52420.58</v>
      </c>
      <c r="G75" s="177">
        <v>1450</v>
      </c>
      <c r="H75" s="177">
        <v>12816.24</v>
      </c>
      <c r="I75" s="177">
        <v>15002.61</v>
      </c>
      <c r="J75" s="177">
        <v>640</v>
      </c>
      <c r="K75" s="177">
        <v>43926.1</v>
      </c>
      <c r="L75" s="62"/>
    </row>
    <row r="76" spans="1:12" ht="24.95" customHeight="1" x14ac:dyDescent="0.25">
      <c r="A76" s="187" t="s">
        <v>110</v>
      </c>
      <c r="B76" s="188">
        <v>364</v>
      </c>
      <c r="C76" s="189" t="s">
        <v>200</v>
      </c>
      <c r="D76" s="157" t="str">
        <f t="shared" si="0"/>
        <v/>
      </c>
      <c r="E76" s="177" t="s">
        <v>224</v>
      </c>
      <c r="F76" s="177" t="s">
        <v>224</v>
      </c>
      <c r="G76" s="177" t="s">
        <v>224</v>
      </c>
      <c r="H76" s="177" t="s">
        <v>224</v>
      </c>
      <c r="I76" s="177" t="s">
        <v>224</v>
      </c>
      <c r="J76" s="177" t="s">
        <v>224</v>
      </c>
      <c r="K76" s="177" t="s">
        <v>224</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0"/>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t="s">
        <v>231</v>
      </c>
      <c r="B81" s="172">
        <v>382</v>
      </c>
      <c r="C81" s="171" t="s">
        <v>232</v>
      </c>
      <c r="D81" s="157">
        <f t="shared" ref="D81:D94" si="1">IF(SUM(E81:K81)&gt;0,(SUM(E81:K81)),"")</f>
        <v>227284.91999999998</v>
      </c>
      <c r="E81" s="177">
        <v>125258.28</v>
      </c>
      <c r="F81" s="177">
        <v>42440.07</v>
      </c>
      <c r="G81" s="177">
        <v>8497.83</v>
      </c>
      <c r="H81" s="177">
        <v>10764.37</v>
      </c>
      <c r="I81" s="177">
        <v>17161.32</v>
      </c>
      <c r="J81" s="177">
        <v>1200</v>
      </c>
      <c r="K81" s="177">
        <v>21963.05</v>
      </c>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1846838.43</v>
      </c>
      <c r="E95" s="104">
        <f t="shared" ref="E95:K95" si="2">SUM(E17:E94)</f>
        <v>847106.1100000001</v>
      </c>
      <c r="F95" s="104">
        <f t="shared" si="2"/>
        <v>250502.84999999998</v>
      </c>
      <c r="G95" s="104">
        <f t="shared" si="2"/>
        <v>20014.690000000002</v>
      </c>
      <c r="H95" s="104">
        <f t="shared" si="2"/>
        <v>87964.23</v>
      </c>
      <c r="I95" s="104">
        <f t="shared" si="2"/>
        <v>230294.61</v>
      </c>
      <c r="J95" s="104">
        <f t="shared" si="2"/>
        <v>15621.04</v>
      </c>
      <c r="K95" s="104">
        <f t="shared" si="2"/>
        <v>395334.89999999991</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1154564</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v>1693</v>
      </c>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1156257</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1156257</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250</v>
      </c>
      <c r="C11" s="255"/>
      <c r="D11" s="114">
        <v>120235</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166" t="s">
        <v>154</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t="str">
        <f t="shared" si="0"/>
        <v/>
      </c>
      <c r="E27" s="177" t="s">
        <v>224</v>
      </c>
      <c r="F27" s="177" t="s">
        <v>224</v>
      </c>
      <c r="G27" s="177" t="s">
        <v>224</v>
      </c>
      <c r="H27" s="177" t="s">
        <v>224</v>
      </c>
      <c r="I27" s="177" t="s">
        <v>224</v>
      </c>
      <c r="J27" s="177" t="s">
        <v>224</v>
      </c>
      <c r="K27" s="177" t="s">
        <v>224</v>
      </c>
      <c r="M27" s="93"/>
      <c r="N27" s="205" t="s">
        <v>161</v>
      </c>
    </row>
    <row r="28" spans="1:14" s="90" customFormat="1" ht="24.95" customHeight="1" x14ac:dyDescent="0.25">
      <c r="A28" s="187" t="s">
        <v>33</v>
      </c>
      <c r="B28" s="188">
        <v>312</v>
      </c>
      <c r="C28" s="189" t="s">
        <v>34</v>
      </c>
      <c r="D28" s="157" t="str">
        <f t="shared" si="0"/>
        <v/>
      </c>
      <c r="E28" s="177" t="s">
        <v>224</v>
      </c>
      <c r="F28" s="177" t="s">
        <v>224</v>
      </c>
      <c r="G28" s="177" t="s">
        <v>224</v>
      </c>
      <c r="H28" s="177" t="s">
        <v>224</v>
      </c>
      <c r="I28" s="177" t="s">
        <v>224</v>
      </c>
      <c r="J28" s="177" t="s">
        <v>224</v>
      </c>
      <c r="K28" s="177" t="s">
        <v>224</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f t="shared" si="0"/>
        <v>164538</v>
      </c>
      <c r="E30" s="177">
        <v>64172</v>
      </c>
      <c r="F30" s="177">
        <v>20802</v>
      </c>
      <c r="G30" s="177">
        <v>1120</v>
      </c>
      <c r="H30" s="177">
        <v>11907</v>
      </c>
      <c r="I30" s="177">
        <v>65559</v>
      </c>
      <c r="J30" s="177">
        <v>950</v>
      </c>
      <c r="K30" s="177">
        <v>28</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82558</v>
      </c>
      <c r="E36" s="177">
        <v>45456</v>
      </c>
      <c r="F36" s="177">
        <v>16230</v>
      </c>
      <c r="G36" s="177">
        <v>6640</v>
      </c>
      <c r="H36" s="177">
        <v>4122</v>
      </c>
      <c r="I36" s="177">
        <v>9725</v>
      </c>
      <c r="J36" s="177">
        <v>357</v>
      </c>
      <c r="K36" s="177">
        <v>28</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t="str">
        <f t="shared" si="0"/>
        <v/>
      </c>
      <c r="E40" s="177" t="s">
        <v>224</v>
      </c>
      <c r="F40" s="177" t="s">
        <v>224</v>
      </c>
      <c r="G40" s="177" t="s">
        <v>224</v>
      </c>
      <c r="H40" s="177" t="s">
        <v>224</v>
      </c>
      <c r="I40" s="177" t="s">
        <v>224</v>
      </c>
      <c r="J40" s="177" t="s">
        <v>224</v>
      </c>
      <c r="K40" s="177" t="s">
        <v>224</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f t="shared" si="0"/>
        <v>80030</v>
      </c>
      <c r="E48" s="177">
        <v>44899</v>
      </c>
      <c r="F48" s="177">
        <v>9790</v>
      </c>
      <c r="G48" s="177">
        <v>872</v>
      </c>
      <c r="H48" s="177">
        <v>10775</v>
      </c>
      <c r="I48" s="177">
        <v>13271</v>
      </c>
      <c r="J48" s="177">
        <v>395</v>
      </c>
      <c r="K48" s="177">
        <v>28</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t="str">
        <f t="shared" si="0"/>
        <v/>
      </c>
      <c r="E50" s="177" t="s">
        <v>224</v>
      </c>
      <c r="F50" s="177" t="s">
        <v>224</v>
      </c>
      <c r="G50" s="177" t="s">
        <v>224</v>
      </c>
      <c r="H50" s="177" t="s">
        <v>224</v>
      </c>
      <c r="I50" s="177" t="s">
        <v>224</v>
      </c>
      <c r="J50" s="177" t="s">
        <v>224</v>
      </c>
      <c r="K50" s="177" t="s">
        <v>224</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f t="shared" si="0"/>
        <v>79019</v>
      </c>
      <c r="E53" s="177">
        <v>50722</v>
      </c>
      <c r="F53" s="177">
        <v>17720</v>
      </c>
      <c r="G53" s="177">
        <v>839</v>
      </c>
      <c r="H53" s="177">
        <v>5615</v>
      </c>
      <c r="I53" s="177">
        <v>4095</v>
      </c>
      <c r="J53" s="177" t="s">
        <v>224</v>
      </c>
      <c r="K53" s="177">
        <v>28</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f t="shared" si="0"/>
        <v>118384</v>
      </c>
      <c r="E61" s="177">
        <v>56899</v>
      </c>
      <c r="F61" s="177">
        <v>18981</v>
      </c>
      <c r="G61" s="177">
        <v>3525</v>
      </c>
      <c r="H61" s="177">
        <v>12076</v>
      </c>
      <c r="I61" s="177">
        <v>25363</v>
      </c>
      <c r="J61" s="177">
        <v>1512</v>
      </c>
      <c r="K61" s="177">
        <v>28</v>
      </c>
      <c r="L61" s="62"/>
      <c r="M61" s="38"/>
    </row>
    <row r="62" spans="1:14" ht="24.95" customHeight="1" x14ac:dyDescent="0.25">
      <c r="A62" s="187" t="s">
        <v>106</v>
      </c>
      <c r="B62" s="188">
        <v>358</v>
      </c>
      <c r="C62" s="189" t="s">
        <v>196</v>
      </c>
      <c r="D62" s="157" t="str">
        <f t="shared" si="0"/>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f t="shared" si="0"/>
        <v>114224</v>
      </c>
      <c r="E69" s="177">
        <v>66754</v>
      </c>
      <c r="F69" s="177">
        <v>20697</v>
      </c>
      <c r="G69" s="177">
        <v>6591</v>
      </c>
      <c r="H69" s="177">
        <v>11673</v>
      </c>
      <c r="I69" s="177">
        <v>6836</v>
      </c>
      <c r="J69" s="177">
        <v>1645</v>
      </c>
      <c r="K69" s="177">
        <v>28</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f t="shared" si="0"/>
        <v>221084</v>
      </c>
      <c r="E71" s="177">
        <v>118233</v>
      </c>
      <c r="F71" s="177">
        <v>33789</v>
      </c>
      <c r="G71" s="177">
        <v>14348</v>
      </c>
      <c r="H71" s="177">
        <v>30349</v>
      </c>
      <c r="I71" s="177">
        <v>21981</v>
      </c>
      <c r="J71" s="177">
        <v>2356</v>
      </c>
      <c r="K71" s="177">
        <v>28</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t="str">
        <f t="shared" si="0"/>
        <v/>
      </c>
      <c r="E74" s="177" t="s">
        <v>224</v>
      </c>
      <c r="F74" s="177" t="s">
        <v>224</v>
      </c>
      <c r="G74" s="177" t="s">
        <v>224</v>
      </c>
      <c r="H74" s="177" t="s">
        <v>224</v>
      </c>
      <c r="I74" s="177" t="s">
        <v>224</v>
      </c>
      <c r="J74" s="177" t="s">
        <v>224</v>
      </c>
      <c r="K74" s="177" t="s">
        <v>224</v>
      </c>
      <c r="L74" s="62"/>
    </row>
    <row r="75" spans="1:12" ht="24.95" customHeight="1" x14ac:dyDescent="0.25">
      <c r="A75" s="187" t="s">
        <v>109</v>
      </c>
      <c r="B75" s="188">
        <v>362</v>
      </c>
      <c r="C75" s="189" t="s">
        <v>211</v>
      </c>
      <c r="D75" s="157">
        <f t="shared" si="0"/>
        <v>97268</v>
      </c>
      <c r="E75" s="177">
        <v>52264</v>
      </c>
      <c r="F75" s="177">
        <v>18826</v>
      </c>
      <c r="G75" s="177">
        <v>1110</v>
      </c>
      <c r="H75" s="177">
        <v>4250</v>
      </c>
      <c r="I75" s="177">
        <v>9965</v>
      </c>
      <c r="J75" s="177">
        <v>10825</v>
      </c>
      <c r="K75" s="177">
        <v>28</v>
      </c>
      <c r="L75" s="62"/>
    </row>
    <row r="76" spans="1:12" ht="24.95" customHeight="1" x14ac:dyDescent="0.25">
      <c r="A76" s="187" t="s">
        <v>110</v>
      </c>
      <c r="B76" s="188">
        <v>364</v>
      </c>
      <c r="C76" s="189" t="s">
        <v>200</v>
      </c>
      <c r="D76" s="157">
        <f t="shared" si="0"/>
        <v>41963</v>
      </c>
      <c r="E76" s="177">
        <v>4536</v>
      </c>
      <c r="F76" s="177">
        <v>1236</v>
      </c>
      <c r="G76" s="177">
        <v>688</v>
      </c>
      <c r="H76" s="177">
        <v>14444</v>
      </c>
      <c r="I76" s="177">
        <v>20419</v>
      </c>
      <c r="J76" s="177">
        <v>612</v>
      </c>
      <c r="K76" s="177">
        <v>28</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0"/>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t="s">
        <v>233</v>
      </c>
      <c r="B81" s="172">
        <v>381</v>
      </c>
      <c r="C81" s="171" t="s">
        <v>234</v>
      </c>
      <c r="D81" s="157">
        <f t="shared" ref="D81:D94" si="1">IF(SUM(E81:K81)&gt;0,(SUM(E81:K81)),"")</f>
        <v>155496</v>
      </c>
      <c r="E81" s="177">
        <v>90945</v>
      </c>
      <c r="F81" s="177">
        <v>40966</v>
      </c>
      <c r="G81" s="177">
        <v>1117</v>
      </c>
      <c r="H81" s="177">
        <v>8575</v>
      </c>
      <c r="I81" s="177">
        <v>13620</v>
      </c>
      <c r="J81" s="177">
        <v>245</v>
      </c>
      <c r="K81" s="177">
        <v>28</v>
      </c>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1154564</v>
      </c>
      <c r="E95" s="159">
        <f t="shared" ref="E95:K95" si="2">SUM(E17:E94)</f>
        <v>594880</v>
      </c>
      <c r="F95" s="159">
        <f t="shared" si="2"/>
        <v>199037</v>
      </c>
      <c r="G95" s="159">
        <f t="shared" si="2"/>
        <v>36850</v>
      </c>
      <c r="H95" s="159">
        <f t="shared" si="2"/>
        <v>113786</v>
      </c>
      <c r="I95" s="159">
        <f t="shared" si="2"/>
        <v>190834</v>
      </c>
      <c r="J95" s="159">
        <f t="shared" si="2"/>
        <v>18897</v>
      </c>
      <c r="K95" s="159">
        <f t="shared" si="2"/>
        <v>280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3362331.3599999994</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3362331.3599999994</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3362331.36</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249</v>
      </c>
      <c r="C11" s="255"/>
      <c r="D11" s="114">
        <v>100220</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f t="shared" si="0"/>
        <v>83050.87999999999</v>
      </c>
      <c r="E19" s="177">
        <v>52367</v>
      </c>
      <c r="F19" s="177">
        <v>13736.22</v>
      </c>
      <c r="G19" s="177">
        <v>325</v>
      </c>
      <c r="H19" s="177">
        <v>7211.2</v>
      </c>
      <c r="I19" s="177">
        <v>519.67999999999995</v>
      </c>
      <c r="J19" s="177" t="s">
        <v>224</v>
      </c>
      <c r="K19" s="177">
        <v>8891.7800000000007</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f t="shared" si="0"/>
        <v>148587.51</v>
      </c>
      <c r="E26" s="177">
        <v>59246</v>
      </c>
      <c r="F26" s="177">
        <v>15883.99</v>
      </c>
      <c r="G26" s="177">
        <v>1840.1</v>
      </c>
      <c r="H26" s="177">
        <v>14372.96</v>
      </c>
      <c r="I26" s="177">
        <v>39193.89</v>
      </c>
      <c r="J26" s="177">
        <v>267</v>
      </c>
      <c r="K26" s="177">
        <v>17783.57</v>
      </c>
      <c r="M26" s="93"/>
      <c r="N26" s="205"/>
    </row>
    <row r="27" spans="1:14" s="90" customFormat="1" ht="24.95" customHeight="1" x14ac:dyDescent="0.25">
      <c r="A27" s="187" t="s">
        <v>31</v>
      </c>
      <c r="B27" s="188">
        <v>311</v>
      </c>
      <c r="C27" s="189" t="s">
        <v>32</v>
      </c>
      <c r="D27" s="157">
        <f t="shared" si="0"/>
        <v>101852.92000000001</v>
      </c>
      <c r="E27" s="177">
        <v>50001</v>
      </c>
      <c r="F27" s="177">
        <v>15490.61</v>
      </c>
      <c r="G27" s="177">
        <v>4118.79</v>
      </c>
      <c r="H27" s="177">
        <v>5043.2700000000004</v>
      </c>
      <c r="I27" s="177">
        <v>9288.68</v>
      </c>
      <c r="J27" s="177">
        <v>127</v>
      </c>
      <c r="K27" s="177">
        <v>17783.57</v>
      </c>
      <c r="M27" s="93"/>
      <c r="N27" s="205" t="s">
        <v>161</v>
      </c>
    </row>
    <row r="28" spans="1:14" s="90" customFormat="1" ht="24.95" customHeight="1" x14ac:dyDescent="0.25">
      <c r="A28" s="187" t="s">
        <v>33</v>
      </c>
      <c r="B28" s="188">
        <v>312</v>
      </c>
      <c r="C28" s="189" t="s">
        <v>34</v>
      </c>
      <c r="D28" s="157">
        <f t="shared" si="0"/>
        <v>173416.47</v>
      </c>
      <c r="E28" s="177">
        <v>96209.58</v>
      </c>
      <c r="F28" s="177">
        <v>22609.91</v>
      </c>
      <c r="G28" s="177">
        <v>212.93</v>
      </c>
      <c r="H28" s="177">
        <v>14958.55</v>
      </c>
      <c r="I28" s="177">
        <v>21321.93</v>
      </c>
      <c r="J28" s="177">
        <v>320</v>
      </c>
      <c r="K28" s="177">
        <v>17783.57</v>
      </c>
      <c r="M28" s="93"/>
      <c r="N28" s="205"/>
    </row>
    <row r="29" spans="1:14" s="90" customFormat="1" ht="24.95" customHeight="1" x14ac:dyDescent="0.25">
      <c r="A29" s="187" t="s">
        <v>35</v>
      </c>
      <c r="B29" s="188">
        <v>313</v>
      </c>
      <c r="C29" s="189" t="s">
        <v>191</v>
      </c>
      <c r="D29" s="157">
        <f t="shared" si="0"/>
        <v>189749.19000000003</v>
      </c>
      <c r="E29" s="177">
        <v>94758</v>
      </c>
      <c r="F29" s="177">
        <v>22323.35</v>
      </c>
      <c r="G29" s="177">
        <v>1306.55</v>
      </c>
      <c r="H29" s="177">
        <v>15672.5</v>
      </c>
      <c r="I29" s="177">
        <v>28518.120000000003</v>
      </c>
      <c r="J29" s="177">
        <v>495.32</v>
      </c>
      <c r="K29" s="177">
        <v>26675.35</v>
      </c>
      <c r="M29" s="93"/>
      <c r="N29" s="205"/>
    </row>
    <row r="30" spans="1:14" s="90" customFormat="1" ht="24.95" customHeight="1" x14ac:dyDescent="0.25">
      <c r="A30" s="187" t="s">
        <v>36</v>
      </c>
      <c r="B30" s="188">
        <v>314</v>
      </c>
      <c r="C30" s="189" t="s">
        <v>192</v>
      </c>
      <c r="D30" s="157">
        <f t="shared" si="0"/>
        <v>35291.35</v>
      </c>
      <c r="E30" s="177">
        <v>20847.88</v>
      </c>
      <c r="F30" s="177">
        <v>5551.69</v>
      </c>
      <c r="G30" s="177" t="s">
        <v>224</v>
      </c>
      <c r="H30" s="177" t="s">
        <v>224</v>
      </c>
      <c r="I30" s="177" t="s">
        <v>224</v>
      </c>
      <c r="J30" s="177" t="s">
        <v>224</v>
      </c>
      <c r="K30" s="177">
        <v>8891.7800000000007</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139607.90000000002</v>
      </c>
      <c r="E36" s="177">
        <v>72656</v>
      </c>
      <c r="F36" s="177">
        <v>17840.599999999999</v>
      </c>
      <c r="G36" s="177">
        <v>1307.28</v>
      </c>
      <c r="H36" s="177">
        <v>21594.66</v>
      </c>
      <c r="I36" s="177">
        <v>8064.74</v>
      </c>
      <c r="J36" s="177">
        <v>361.05</v>
      </c>
      <c r="K36" s="177">
        <v>17783.57</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f t="shared" si="0"/>
        <v>50</v>
      </c>
      <c r="E37" s="177" t="s">
        <v>224</v>
      </c>
      <c r="F37" s="177" t="s">
        <v>224</v>
      </c>
      <c r="G37" s="177">
        <v>50</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245145.41999999998</v>
      </c>
      <c r="E40" s="177">
        <v>121496</v>
      </c>
      <c r="F40" s="177">
        <v>33778.47</v>
      </c>
      <c r="G40" s="177">
        <v>6602.13</v>
      </c>
      <c r="H40" s="177">
        <v>9912.5499999999993</v>
      </c>
      <c r="I40" s="177">
        <v>37355.130000000005</v>
      </c>
      <c r="J40" s="177">
        <v>434</v>
      </c>
      <c r="K40" s="177">
        <v>35567.14</v>
      </c>
      <c r="M40" s="93"/>
      <c r="N40" s="205" t="s">
        <v>163</v>
      </c>
    </row>
    <row r="41" spans="1:23" s="90" customFormat="1" ht="24.95" customHeight="1" x14ac:dyDescent="0.25">
      <c r="A41" s="187" t="s">
        <v>56</v>
      </c>
      <c r="B41" s="188">
        <v>324</v>
      </c>
      <c r="C41" s="189" t="s">
        <v>57</v>
      </c>
      <c r="D41" s="157">
        <f t="shared" si="0"/>
        <v>99306.95</v>
      </c>
      <c r="E41" s="177">
        <v>65642</v>
      </c>
      <c r="F41" s="177">
        <v>18147.759999999998</v>
      </c>
      <c r="G41" s="177">
        <v>1280.72</v>
      </c>
      <c r="H41" s="177" t="s">
        <v>224</v>
      </c>
      <c r="I41" s="177">
        <v>5344.69</v>
      </c>
      <c r="J41" s="177" t="s">
        <v>224</v>
      </c>
      <c r="K41" s="177">
        <v>8891.7800000000007</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f t="shared" si="0"/>
        <v>100640.54999999999</v>
      </c>
      <c r="E43" s="177">
        <v>61644</v>
      </c>
      <c r="F43" s="177">
        <v>15448.94</v>
      </c>
      <c r="G43" s="177" t="s">
        <v>224</v>
      </c>
      <c r="H43" s="177">
        <v>1615.42</v>
      </c>
      <c r="I43" s="177">
        <v>1408.62</v>
      </c>
      <c r="J43" s="177">
        <v>2740</v>
      </c>
      <c r="K43" s="177">
        <v>17783.57</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f t="shared" si="0"/>
        <v>74643.359999999986</v>
      </c>
      <c r="E47" s="177">
        <v>44065.07</v>
      </c>
      <c r="F47" s="177">
        <v>9822.2099999999991</v>
      </c>
      <c r="G47" s="177">
        <v>159.99</v>
      </c>
      <c r="H47" s="177">
        <v>960</v>
      </c>
      <c r="I47" s="177">
        <v>1717.52</v>
      </c>
      <c r="J47" s="177">
        <v>135</v>
      </c>
      <c r="K47" s="177">
        <v>17783.57</v>
      </c>
      <c r="M47" s="93"/>
      <c r="N47" s="205"/>
    </row>
    <row r="48" spans="1:23" s="90" customFormat="1" ht="24.95" customHeight="1" x14ac:dyDescent="0.25">
      <c r="A48" s="187" t="s">
        <v>68</v>
      </c>
      <c r="B48" s="188">
        <v>330</v>
      </c>
      <c r="C48" s="189" t="s">
        <v>205</v>
      </c>
      <c r="D48" s="157">
        <f t="shared" si="0"/>
        <v>135744.58000000002</v>
      </c>
      <c r="E48" s="177">
        <v>40241.24</v>
      </c>
      <c r="F48" s="177">
        <v>9616.91</v>
      </c>
      <c r="G48" s="177">
        <v>9078.5499999999993</v>
      </c>
      <c r="H48" s="177">
        <v>16646.400000000001</v>
      </c>
      <c r="I48" s="177">
        <v>42210.91</v>
      </c>
      <c r="J48" s="177">
        <v>167</v>
      </c>
      <c r="K48" s="177">
        <v>17783.57</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f t="shared" si="0"/>
        <v>335335.15000000002</v>
      </c>
      <c r="E50" s="177">
        <v>118833</v>
      </c>
      <c r="F50" s="177">
        <v>29303.11</v>
      </c>
      <c r="G50" s="177">
        <v>325</v>
      </c>
      <c r="H50" s="177">
        <v>3606.24</v>
      </c>
      <c r="I50" s="177">
        <v>147223.66</v>
      </c>
      <c r="J50" s="177">
        <v>477</v>
      </c>
      <c r="K50" s="177">
        <v>35567.14</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f t="shared" si="0"/>
        <v>35615.43</v>
      </c>
      <c r="E53" s="177">
        <v>3200</v>
      </c>
      <c r="F53" s="177">
        <v>640.79999999999995</v>
      </c>
      <c r="G53" s="177">
        <v>602.20000000000005</v>
      </c>
      <c r="H53" s="177">
        <v>4240.1099999999997</v>
      </c>
      <c r="I53" s="177">
        <v>17853.54</v>
      </c>
      <c r="J53" s="177">
        <v>187</v>
      </c>
      <c r="K53" s="177">
        <v>8891.7800000000007</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f t="shared" si="0"/>
        <v>78099.19</v>
      </c>
      <c r="E57" s="177">
        <v>45166.12</v>
      </c>
      <c r="F57" s="177">
        <v>11906.27</v>
      </c>
      <c r="G57" s="177">
        <v>220</v>
      </c>
      <c r="H57" s="177">
        <v>989.37</v>
      </c>
      <c r="I57" s="177">
        <v>1773.86</v>
      </c>
      <c r="J57" s="177">
        <v>260</v>
      </c>
      <c r="K57" s="177">
        <v>17783.57</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f t="shared" si="0"/>
        <v>193140.84000000003</v>
      </c>
      <c r="E61" s="177">
        <v>117964.64</v>
      </c>
      <c r="F61" s="177">
        <v>29101.52</v>
      </c>
      <c r="G61" s="177">
        <v>938</v>
      </c>
      <c r="H61" s="177">
        <v>5383.81</v>
      </c>
      <c r="I61" s="177">
        <v>4018.79</v>
      </c>
      <c r="J61" s="177">
        <v>167</v>
      </c>
      <c r="K61" s="177">
        <v>35567.08</v>
      </c>
      <c r="L61" s="62"/>
      <c r="M61" s="38"/>
    </row>
    <row r="62" spans="1:14" ht="24.95" customHeight="1" x14ac:dyDescent="0.25">
      <c r="A62" s="187" t="s">
        <v>106</v>
      </c>
      <c r="B62" s="188">
        <v>358</v>
      </c>
      <c r="C62" s="189" t="s">
        <v>196</v>
      </c>
      <c r="D62" s="157">
        <f t="shared" si="0"/>
        <v>475.84000000000003</v>
      </c>
      <c r="E62" s="177">
        <v>402</v>
      </c>
      <c r="F62" s="177">
        <v>73.84</v>
      </c>
      <c r="G62" s="177" t="s">
        <v>224</v>
      </c>
      <c r="H62" s="177" t="s">
        <v>224</v>
      </c>
      <c r="I62" s="177" t="s">
        <v>224</v>
      </c>
      <c r="J62" s="177" t="s">
        <v>224</v>
      </c>
      <c r="K62" s="177" t="s">
        <v>224</v>
      </c>
      <c r="L62" s="62"/>
    </row>
    <row r="63" spans="1:14" ht="24.95" customHeight="1" x14ac:dyDescent="0.25">
      <c r="A63" s="187" t="s">
        <v>91</v>
      </c>
      <c r="B63" s="188">
        <v>348</v>
      </c>
      <c r="C63" s="189" t="s">
        <v>92</v>
      </c>
      <c r="D63" s="157">
        <f t="shared" si="0"/>
        <v>117809.31</v>
      </c>
      <c r="E63" s="177">
        <v>58630.98</v>
      </c>
      <c r="F63" s="177">
        <v>15169.66</v>
      </c>
      <c r="G63" s="177" t="s">
        <v>224</v>
      </c>
      <c r="H63" s="177">
        <v>153.96</v>
      </c>
      <c r="I63" s="177">
        <v>25831.14</v>
      </c>
      <c r="J63" s="177">
        <v>240</v>
      </c>
      <c r="K63" s="177">
        <v>17783.57</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f t="shared" si="0"/>
        <v>17173.28</v>
      </c>
      <c r="E71" s="177">
        <v>1000</v>
      </c>
      <c r="F71" s="177">
        <v>203.8</v>
      </c>
      <c r="G71" s="177" t="s">
        <v>224</v>
      </c>
      <c r="H71" s="177" t="s">
        <v>224</v>
      </c>
      <c r="I71" s="177">
        <v>4877.7</v>
      </c>
      <c r="J71" s="177">
        <v>2200</v>
      </c>
      <c r="K71" s="177">
        <v>8891.7800000000007</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f t="shared" si="0"/>
        <v>276004.17</v>
      </c>
      <c r="E73" s="177">
        <v>98483.9</v>
      </c>
      <c r="F73" s="177">
        <v>23668.7</v>
      </c>
      <c r="G73" s="177">
        <v>17634.37</v>
      </c>
      <c r="H73" s="177">
        <v>25265.74</v>
      </c>
      <c r="I73" s="177">
        <v>89174.41</v>
      </c>
      <c r="J73" s="177">
        <v>3993.48</v>
      </c>
      <c r="K73" s="177">
        <v>17783.57</v>
      </c>
      <c r="L73" s="62"/>
    </row>
    <row r="74" spans="1:12" ht="24.95" customHeight="1" x14ac:dyDescent="0.25">
      <c r="A74" s="187" t="s">
        <v>108</v>
      </c>
      <c r="B74" s="188">
        <v>361</v>
      </c>
      <c r="C74" s="189" t="s">
        <v>199</v>
      </c>
      <c r="D74" s="157">
        <f t="shared" si="0"/>
        <v>132404.37</v>
      </c>
      <c r="E74" s="177">
        <v>71712.479999999996</v>
      </c>
      <c r="F74" s="177">
        <v>19530.05</v>
      </c>
      <c r="G74" s="177">
        <v>1610</v>
      </c>
      <c r="H74" s="177">
        <v>2535.69</v>
      </c>
      <c r="I74" s="177">
        <v>1254.01</v>
      </c>
      <c r="J74" s="177">
        <v>195</v>
      </c>
      <c r="K74" s="177">
        <v>35567.14</v>
      </c>
      <c r="L74" s="62"/>
    </row>
    <row r="75" spans="1:12" ht="24.95" customHeight="1" x14ac:dyDescent="0.25">
      <c r="A75" s="187" t="s">
        <v>109</v>
      </c>
      <c r="B75" s="188">
        <v>362</v>
      </c>
      <c r="C75" s="189" t="s">
        <v>211</v>
      </c>
      <c r="D75" s="157">
        <f t="shared" si="0"/>
        <v>244091.90000000002</v>
      </c>
      <c r="E75" s="177">
        <v>43091</v>
      </c>
      <c r="F75" s="177">
        <v>10694.59</v>
      </c>
      <c r="G75" s="177">
        <v>20396.27</v>
      </c>
      <c r="H75" s="177">
        <v>12836.34</v>
      </c>
      <c r="I75" s="177">
        <v>121026.56</v>
      </c>
      <c r="J75" s="177">
        <v>480</v>
      </c>
      <c r="K75" s="177">
        <v>35567.14</v>
      </c>
      <c r="L75" s="62"/>
    </row>
    <row r="76" spans="1:12" ht="24.95" customHeight="1" x14ac:dyDescent="0.25">
      <c r="A76" s="187" t="s">
        <v>110</v>
      </c>
      <c r="B76" s="188">
        <v>364</v>
      </c>
      <c r="C76" s="189" t="s">
        <v>200</v>
      </c>
      <c r="D76" s="157">
        <f t="shared" si="0"/>
        <v>125398.44</v>
      </c>
      <c r="E76" s="177">
        <v>62363</v>
      </c>
      <c r="F76" s="177">
        <v>18702.830000000002</v>
      </c>
      <c r="G76" s="177">
        <v>55.31</v>
      </c>
      <c r="H76" s="177">
        <v>864.04</v>
      </c>
      <c r="I76" s="177">
        <v>25500.69</v>
      </c>
      <c r="J76" s="177">
        <v>129</v>
      </c>
      <c r="K76" s="177">
        <v>17783.57</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0"/>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t="s">
        <v>236</v>
      </c>
      <c r="B81" s="172">
        <v>380</v>
      </c>
      <c r="C81" s="171" t="s">
        <v>237</v>
      </c>
      <c r="D81" s="157">
        <f t="shared" ref="D81:D94" si="1">IF(SUM(E81:K81)&gt;0,(SUM(E81:K81)),"")</f>
        <v>279696.36</v>
      </c>
      <c r="E81" s="177">
        <v>214663.24</v>
      </c>
      <c r="F81" s="177">
        <v>44608.67</v>
      </c>
      <c r="G81" s="177">
        <v>570</v>
      </c>
      <c r="H81" s="177">
        <v>85.66</v>
      </c>
      <c r="I81" s="177">
        <v>1985.22</v>
      </c>
      <c r="J81" s="177" t="s">
        <v>224</v>
      </c>
      <c r="K81" s="177">
        <v>17783.57</v>
      </c>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3362331.3599999994</v>
      </c>
      <c r="E95" s="104">
        <f t="shared" ref="E95:K95" si="2">SUM(E17:E94)</f>
        <v>1614684.1299999997</v>
      </c>
      <c r="F95" s="104">
        <f t="shared" si="2"/>
        <v>403854.5</v>
      </c>
      <c r="G95" s="104">
        <f t="shared" si="2"/>
        <v>68633.19</v>
      </c>
      <c r="H95" s="104">
        <f t="shared" si="2"/>
        <v>163948.47000000003</v>
      </c>
      <c r="I95" s="104">
        <f t="shared" si="2"/>
        <v>635463.48999999976</v>
      </c>
      <c r="J95" s="104">
        <f t="shared" si="2"/>
        <v>13374.849999999999</v>
      </c>
      <c r="K95" s="104">
        <f t="shared" si="2"/>
        <v>462372.7300000001</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255478.71000000002</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255478.71000000002</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255478.71</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235</v>
      </c>
      <c r="C11" s="255"/>
      <c r="D11" s="114">
        <v>100213</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66" t="str">
        <f>Central!B12</f>
        <v>Pima County JTED</v>
      </c>
      <c r="C12" s="266"/>
      <c r="D12" s="200"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f t="shared" si="0"/>
        <v>43654.98</v>
      </c>
      <c r="E19" s="177">
        <v>26530.84</v>
      </c>
      <c r="F19" s="177">
        <v>7928.63</v>
      </c>
      <c r="G19" s="177">
        <v>170</v>
      </c>
      <c r="H19" s="177">
        <v>809.26</v>
      </c>
      <c r="I19" s="177">
        <v>1779.28</v>
      </c>
      <c r="J19" s="177">
        <v>1740</v>
      </c>
      <c r="K19" s="177">
        <v>4696.97</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t="str">
        <f t="shared" si="0"/>
        <v/>
      </c>
      <c r="E27" s="177" t="s">
        <v>224</v>
      </c>
      <c r="F27" s="177" t="s">
        <v>224</v>
      </c>
      <c r="G27" s="177" t="s">
        <v>224</v>
      </c>
      <c r="H27" s="177" t="s">
        <v>224</v>
      </c>
      <c r="I27" s="177" t="s">
        <v>224</v>
      </c>
      <c r="J27" s="177" t="s">
        <v>224</v>
      </c>
      <c r="K27" s="177" t="s">
        <v>224</v>
      </c>
      <c r="M27" s="93"/>
      <c r="N27" s="205" t="s">
        <v>161</v>
      </c>
    </row>
    <row r="28" spans="1:14" s="90" customFormat="1" ht="24.95" customHeight="1" x14ac:dyDescent="0.25">
      <c r="A28" s="187" t="s">
        <v>33</v>
      </c>
      <c r="B28" s="188">
        <v>312</v>
      </c>
      <c r="C28" s="189" t="s">
        <v>34</v>
      </c>
      <c r="D28" s="157" t="str">
        <f t="shared" si="0"/>
        <v/>
      </c>
      <c r="E28" s="177" t="s">
        <v>224</v>
      </c>
      <c r="F28" s="177" t="s">
        <v>224</v>
      </c>
      <c r="G28" s="177" t="s">
        <v>224</v>
      </c>
      <c r="H28" s="177" t="s">
        <v>224</v>
      </c>
      <c r="I28" s="177" t="s">
        <v>224</v>
      </c>
      <c r="J28" s="177" t="s">
        <v>224</v>
      </c>
      <c r="K28" s="177" t="s">
        <v>224</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t="str">
        <f t="shared" si="0"/>
        <v/>
      </c>
      <c r="E36" s="177" t="s">
        <v>224</v>
      </c>
      <c r="F36" s="177" t="s">
        <v>224</v>
      </c>
      <c r="G36" s="177" t="s">
        <v>224</v>
      </c>
      <c r="H36" s="177" t="s">
        <v>224</v>
      </c>
      <c r="I36" s="177" t="s">
        <v>224</v>
      </c>
      <c r="J36" s="177" t="s">
        <v>224</v>
      </c>
      <c r="K36" s="177" t="s">
        <v>224</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33105.300000000003</v>
      </c>
      <c r="E40" s="177">
        <v>19396.080000000002</v>
      </c>
      <c r="F40" s="177">
        <v>5793.4</v>
      </c>
      <c r="G40" s="177">
        <v>1707.94</v>
      </c>
      <c r="H40" s="177">
        <v>219.88</v>
      </c>
      <c r="I40" s="177">
        <v>1191.03</v>
      </c>
      <c r="J40" s="177">
        <v>100</v>
      </c>
      <c r="K40" s="177">
        <v>4696.97</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t="str">
        <f t="shared" si="0"/>
        <v/>
      </c>
      <c r="E48" s="177" t="s">
        <v>224</v>
      </c>
      <c r="F48" s="177" t="s">
        <v>224</v>
      </c>
      <c r="G48" s="177" t="s">
        <v>224</v>
      </c>
      <c r="H48" s="177" t="s">
        <v>224</v>
      </c>
      <c r="I48" s="177" t="s">
        <v>224</v>
      </c>
      <c r="J48" s="177" t="s">
        <v>224</v>
      </c>
      <c r="K48" s="177" t="s">
        <v>224</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f t="shared" si="0"/>
        <v>32147.760000000002</v>
      </c>
      <c r="E50" s="177">
        <v>18436.900000000001</v>
      </c>
      <c r="F50" s="177">
        <v>5974.69</v>
      </c>
      <c r="G50" s="177">
        <v>1409.95</v>
      </c>
      <c r="H50" s="177">
        <v>385.65</v>
      </c>
      <c r="I50" s="177">
        <v>1083.5999999999999</v>
      </c>
      <c r="J50" s="177">
        <v>160</v>
      </c>
      <c r="K50" s="177">
        <v>4696.97</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t="str">
        <f t="shared" si="0"/>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0"/>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f t="shared" si="0"/>
        <v>53039.229999999996</v>
      </c>
      <c r="E62" s="177">
        <v>28299.759999999998</v>
      </c>
      <c r="F62" s="177">
        <v>9132.94</v>
      </c>
      <c r="G62" s="177">
        <v>425</v>
      </c>
      <c r="H62" s="177">
        <v>871.22</v>
      </c>
      <c r="I62" s="177">
        <v>7367.59</v>
      </c>
      <c r="J62" s="177">
        <v>2245.75</v>
      </c>
      <c r="K62" s="177">
        <v>4696.97</v>
      </c>
      <c r="L62" s="62"/>
    </row>
    <row r="63" spans="1:14" ht="24.95" customHeight="1" x14ac:dyDescent="0.25">
      <c r="A63" s="187" t="s">
        <v>91</v>
      </c>
      <c r="B63" s="188">
        <v>348</v>
      </c>
      <c r="C63" s="189" t="s">
        <v>92</v>
      </c>
      <c r="D63" s="157">
        <f t="shared" si="0"/>
        <v>32544.18</v>
      </c>
      <c r="E63" s="177">
        <v>19196.080000000002</v>
      </c>
      <c r="F63" s="177">
        <v>5733.49</v>
      </c>
      <c r="G63" s="177">
        <v>2562</v>
      </c>
      <c r="H63" s="177">
        <v>195.64</v>
      </c>
      <c r="I63" s="177" t="s">
        <v>224</v>
      </c>
      <c r="J63" s="177">
        <v>160</v>
      </c>
      <c r="K63" s="177">
        <v>4696.97</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t="str">
        <f t="shared" si="0"/>
        <v/>
      </c>
      <c r="E74" s="177" t="s">
        <v>224</v>
      </c>
      <c r="F74" s="177" t="s">
        <v>224</v>
      </c>
      <c r="G74" s="177" t="s">
        <v>224</v>
      </c>
      <c r="H74" s="177" t="s">
        <v>224</v>
      </c>
      <c r="I74" s="177" t="s">
        <v>224</v>
      </c>
      <c r="J74" s="177" t="s">
        <v>224</v>
      </c>
      <c r="K74" s="177" t="s">
        <v>224</v>
      </c>
      <c r="L74" s="62"/>
    </row>
    <row r="75" spans="1:12" ht="24.95" customHeight="1" x14ac:dyDescent="0.25">
      <c r="A75" s="187" t="s">
        <v>109</v>
      </c>
      <c r="B75" s="188">
        <v>362</v>
      </c>
      <c r="C75" s="189" t="s">
        <v>211</v>
      </c>
      <c r="D75" s="157">
        <f t="shared" si="0"/>
        <v>24528.77</v>
      </c>
      <c r="E75" s="177">
        <v>1000</v>
      </c>
      <c r="F75" s="177" t="s">
        <v>224</v>
      </c>
      <c r="G75" s="177">
        <v>14245</v>
      </c>
      <c r="H75" s="177">
        <v>1353.25</v>
      </c>
      <c r="I75" s="177">
        <v>2773.55</v>
      </c>
      <c r="J75" s="177">
        <v>460</v>
      </c>
      <c r="K75" s="177">
        <v>4696.97</v>
      </c>
      <c r="L75" s="62"/>
    </row>
    <row r="76" spans="1:12" ht="24.95" customHeight="1" x14ac:dyDescent="0.25">
      <c r="A76" s="187" t="s">
        <v>110</v>
      </c>
      <c r="B76" s="188">
        <v>364</v>
      </c>
      <c r="C76" s="189" t="s">
        <v>200</v>
      </c>
      <c r="D76" s="157">
        <f t="shared" si="0"/>
        <v>36458.490000000005</v>
      </c>
      <c r="E76" s="177">
        <v>16540.98</v>
      </c>
      <c r="F76" s="177">
        <v>2680.42</v>
      </c>
      <c r="G76" s="177">
        <v>550</v>
      </c>
      <c r="H76" s="177">
        <v>1132.3800000000001</v>
      </c>
      <c r="I76" s="177">
        <v>10857.74</v>
      </c>
      <c r="J76" s="177" t="s">
        <v>224</v>
      </c>
      <c r="K76" s="177">
        <v>4696.97</v>
      </c>
      <c r="L76" s="62"/>
    </row>
    <row r="77" spans="1:12" ht="24.95" customHeight="1" x14ac:dyDescent="0.25">
      <c r="A77" s="187" t="s">
        <v>111</v>
      </c>
      <c r="B77" s="188">
        <v>365</v>
      </c>
      <c r="C77" s="189" t="s">
        <v>112</v>
      </c>
      <c r="D77" s="157" t="str">
        <f t="shared" si="0"/>
        <v/>
      </c>
      <c r="E77" s="177"/>
      <c r="F77" s="177"/>
      <c r="G77" s="177"/>
      <c r="H77" s="177"/>
      <c r="I77" s="177"/>
      <c r="J77" s="177"/>
      <c r="K77" s="177"/>
      <c r="L77" s="62"/>
    </row>
    <row r="78" spans="1:12" ht="24.95" customHeight="1" x14ac:dyDescent="0.25">
      <c r="A78" s="187" t="s">
        <v>113</v>
      </c>
      <c r="B78" s="188">
        <v>366</v>
      </c>
      <c r="C78" s="189" t="s">
        <v>212</v>
      </c>
      <c r="D78" s="157" t="str">
        <f t="shared" si="0"/>
        <v/>
      </c>
      <c r="E78" s="177"/>
      <c r="F78" s="177"/>
      <c r="G78" s="177"/>
      <c r="H78" s="177"/>
      <c r="I78" s="177"/>
      <c r="J78" s="177"/>
      <c r="K78" s="177"/>
      <c r="L78" s="62"/>
    </row>
    <row r="79" spans="1:12" ht="24.95" customHeight="1" x14ac:dyDescent="0.25">
      <c r="A79" s="187" t="s">
        <v>114</v>
      </c>
      <c r="B79" s="188">
        <v>368</v>
      </c>
      <c r="C79" s="189" t="s">
        <v>115</v>
      </c>
      <c r="D79" s="157" t="str">
        <f t="shared" si="0"/>
        <v/>
      </c>
      <c r="E79" s="177"/>
      <c r="F79" s="177"/>
      <c r="G79" s="177"/>
      <c r="H79" s="177"/>
      <c r="I79" s="177"/>
      <c r="J79" s="177"/>
      <c r="K79" s="177"/>
      <c r="L79" s="62"/>
    </row>
    <row r="80" spans="1:12" ht="41.25" customHeight="1" x14ac:dyDescent="0.25">
      <c r="A80" s="209" t="s">
        <v>167</v>
      </c>
      <c r="B80" s="210"/>
      <c r="C80" s="210"/>
      <c r="D80" s="157"/>
      <c r="E80" s="177"/>
      <c r="F80" s="177"/>
      <c r="G80" s="177"/>
      <c r="H80" s="177"/>
      <c r="I80" s="177"/>
      <c r="J80" s="177"/>
      <c r="K80" s="177"/>
      <c r="L80" s="62"/>
    </row>
    <row r="81" spans="1:12" ht="24.95" customHeight="1" x14ac:dyDescent="0.25">
      <c r="A81" s="170"/>
      <c r="B81" s="172"/>
      <c r="C81" s="171"/>
      <c r="D81" s="157" t="str">
        <f t="shared" ref="D81:D94" si="1">IF(SUM(E81:K81)&gt;0,(SUM(E81:K81)),"")</f>
        <v/>
      </c>
      <c r="E81" s="177"/>
      <c r="F81" s="177"/>
      <c r="G81" s="177"/>
      <c r="H81" s="177"/>
      <c r="I81" s="177"/>
      <c r="J81" s="177"/>
      <c r="K81" s="177"/>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255478.71000000002</v>
      </c>
      <c r="E95" s="104">
        <f t="shared" ref="E95:K95" si="2">SUM(E17:E94)</f>
        <v>129400.64</v>
      </c>
      <c r="F95" s="104">
        <f t="shared" si="2"/>
        <v>37243.569999999992</v>
      </c>
      <c r="G95" s="104">
        <f t="shared" si="2"/>
        <v>21069.89</v>
      </c>
      <c r="H95" s="104">
        <f t="shared" si="2"/>
        <v>4967.2800000000007</v>
      </c>
      <c r="I95" s="104">
        <f t="shared" si="2"/>
        <v>25052.79</v>
      </c>
      <c r="J95" s="104">
        <f t="shared" si="2"/>
        <v>4865.75</v>
      </c>
      <c r="K95" s="104">
        <f t="shared" si="2"/>
        <v>32878.79</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3487900.7299999991</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v>2759462.59</v>
      </c>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6247363.3199999984</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6247363.3200000003</v>
      </c>
      <c r="M7" s="205" t="s">
        <v>245</v>
      </c>
      <c r="N7" s="205"/>
      <c r="O7" s="69"/>
      <c r="P7" s="69"/>
      <c r="Q7" s="69"/>
      <c r="R7" s="69"/>
      <c r="S7" s="69"/>
      <c r="T7" s="69"/>
      <c r="U7" s="69"/>
      <c r="V7" s="69"/>
      <c r="W7" s="69"/>
      <c r="X7" s="69"/>
      <c r="Y7" s="69"/>
    </row>
    <row r="8" spans="1:25" ht="15" customHeight="1" thickBot="1" x14ac:dyDescent="0.3">
      <c r="M8" s="180"/>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238</v>
      </c>
      <c r="C11" s="255"/>
      <c r="D11" s="114">
        <v>100201</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82"/>
      <c r="B14" s="108"/>
      <c r="C14" s="182"/>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83"/>
      <c r="B15" s="111"/>
      <c r="C15" s="183"/>
      <c r="D15" s="112"/>
      <c r="E15" s="211" t="s">
        <v>9</v>
      </c>
      <c r="F15" s="214"/>
      <c r="G15" s="214"/>
      <c r="H15" s="214"/>
      <c r="I15" s="214"/>
      <c r="J15" s="215"/>
      <c r="K15" s="216" t="s">
        <v>10</v>
      </c>
      <c r="M15" s="232"/>
      <c r="N15" s="232"/>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92" t="str">
        <f>IF(SUM('[1]School 1:School 11'!E17:E17)&gt;0,SUM('[1]School 1:School 11'!E17:E17),"")</f>
        <v/>
      </c>
      <c r="F17" s="192" t="str">
        <f>IF(SUM('[1]School 1:School 11'!F17:F17)&gt;0,SUM('[1]School 1:School 11'!F17:F17),"")</f>
        <v/>
      </c>
      <c r="G17" s="192" t="str">
        <f>IF(SUM('[1]School 1:School 11'!G17:G17)&gt;0,SUM('[1]School 1:School 11'!G17:G17),"")</f>
        <v/>
      </c>
      <c r="H17" s="192" t="str">
        <f>IF(SUM('[1]School 1:School 11'!H17:H17)&gt;0,SUM('[1]School 1:School 11'!H17:H17),"")</f>
        <v/>
      </c>
      <c r="I17" s="192" t="str">
        <f>IF(SUM('[1]School 1:School 11'!I17:I17)&gt;0,SUM('[1]School 1:School 11'!I17:I17),"")</f>
        <v/>
      </c>
      <c r="J17" s="192" t="str">
        <f>IF(SUM('[1]School 1:School 11'!J17:J17)&gt;0,SUM('[1]School 1:School 11'!J17:J17),"")</f>
        <v/>
      </c>
      <c r="K17" s="176"/>
      <c r="M17" s="93"/>
      <c r="N17" s="179" t="s">
        <v>156</v>
      </c>
    </row>
    <row r="18" spans="1:14" s="90" customFormat="1" ht="24.95" customHeight="1" x14ac:dyDescent="0.25">
      <c r="A18" s="187" t="s">
        <v>16</v>
      </c>
      <c r="B18" s="188">
        <v>302</v>
      </c>
      <c r="C18" s="189" t="s">
        <v>17</v>
      </c>
      <c r="D18" s="157" t="str">
        <f t="shared" si="0"/>
        <v/>
      </c>
      <c r="E18" s="192" t="str">
        <f>IF(SUM('[1]School 1:School 11'!E18:E18)&gt;0,SUM('[1]School 1:School 11'!E18:E18),"")</f>
        <v/>
      </c>
      <c r="F18" s="192" t="str">
        <f>IF(SUM('[1]School 1:School 11'!F18:F18)&gt;0,SUM('[1]School 1:School 11'!F18:F18),"")</f>
        <v/>
      </c>
      <c r="G18" s="192" t="str">
        <f>IF(SUM('[1]School 1:School 11'!G18:G18)&gt;0,SUM('[1]School 1:School 11'!G18:G18),"")</f>
        <v/>
      </c>
      <c r="H18" s="192" t="str">
        <f>IF(SUM('[1]School 1:School 11'!H18:H18)&gt;0,SUM('[1]School 1:School 11'!H18:H18),"")</f>
        <v/>
      </c>
      <c r="I18" s="192" t="str">
        <f>IF(SUM('[1]School 1:School 11'!I18:I18)&gt;0,SUM('[1]School 1:School 11'!I18:I18),"")</f>
        <v/>
      </c>
      <c r="J18" s="192" t="str">
        <f>IF(SUM('[1]School 1:School 11'!J18:J18)&gt;0,SUM('[1]School 1:School 11'!J18:J18),"")</f>
        <v/>
      </c>
      <c r="K18" s="177"/>
      <c r="M18" s="181"/>
      <c r="N18" s="179" t="s">
        <v>157</v>
      </c>
    </row>
    <row r="19" spans="1:14" s="90" customFormat="1" ht="24.95" customHeight="1" x14ac:dyDescent="0.25">
      <c r="A19" s="187" t="s">
        <v>189</v>
      </c>
      <c r="B19" s="188">
        <v>376</v>
      </c>
      <c r="C19" s="189" t="s">
        <v>190</v>
      </c>
      <c r="D19" s="157" t="str">
        <f t="shared" si="0"/>
        <v/>
      </c>
      <c r="E19" s="192" t="str">
        <f>IF(SUM('[1]School 1:School 11'!E19:E19)&gt;0,SUM('[1]School 1:School 11'!E19:E19),"")</f>
        <v/>
      </c>
      <c r="F19" s="192" t="str">
        <f>IF(SUM('[1]School 1:School 11'!F19:F19)&gt;0,SUM('[1]School 1:School 11'!F19:F19),"")</f>
        <v/>
      </c>
      <c r="G19" s="192" t="str">
        <f>IF(SUM('[1]School 1:School 11'!G19:G19)&gt;0,SUM('[1]School 1:School 11'!G19:G19),"")</f>
        <v/>
      </c>
      <c r="H19" s="192" t="str">
        <f>IF(SUM('[1]School 1:School 11'!H19:H19)&gt;0,SUM('[1]School 1:School 11'!H19:H19),"")</f>
        <v/>
      </c>
      <c r="I19" s="192" t="str">
        <f>IF(SUM('[1]School 1:School 11'!I19:I19)&gt;0,SUM('[1]School 1:School 11'!I19:I19),"")</f>
        <v/>
      </c>
      <c r="J19" s="192" t="str">
        <f>IF(SUM('[1]School 1:School 11'!J19:J19)&gt;0,SUM('[1]School 1:School 11'!J19:J19),"")</f>
        <v/>
      </c>
      <c r="K19" s="177"/>
      <c r="M19" s="181"/>
      <c r="N19" s="179"/>
    </row>
    <row r="20" spans="1:14" s="90" customFormat="1" ht="24.95" customHeight="1" x14ac:dyDescent="0.25">
      <c r="A20" s="187" t="s">
        <v>18</v>
      </c>
      <c r="B20" s="188">
        <v>303</v>
      </c>
      <c r="C20" s="189" t="s">
        <v>19</v>
      </c>
      <c r="D20" s="157" t="str">
        <f t="shared" si="0"/>
        <v/>
      </c>
      <c r="E20" s="192" t="str">
        <f>IF(SUM('[1]School 1:School 11'!E20:E20)&gt;0,SUM('[1]School 1:School 11'!E20:E20),"")</f>
        <v/>
      </c>
      <c r="F20" s="192" t="str">
        <f>IF(SUM('[1]School 1:School 11'!F20:F20)&gt;0,SUM('[1]School 1:School 11'!F20:F20),"")</f>
        <v/>
      </c>
      <c r="G20" s="192" t="str">
        <f>IF(SUM('[1]School 1:School 11'!G20:G20)&gt;0,SUM('[1]School 1:School 11'!G20:G20),"")</f>
        <v/>
      </c>
      <c r="H20" s="192" t="str">
        <f>IF(SUM('[1]School 1:School 11'!H20:H20)&gt;0,SUM('[1]School 1:School 11'!H20:H20),"")</f>
        <v/>
      </c>
      <c r="I20" s="192" t="str">
        <f>IF(SUM('[1]School 1:School 11'!I20:I20)&gt;0,SUM('[1]School 1:School 11'!I20:I20),"")</f>
        <v/>
      </c>
      <c r="J20" s="192" t="str">
        <f>IF(SUM('[1]School 1:School 11'!J20:J20)&gt;0,SUM('[1]School 1:School 11'!J20:J20),"")</f>
        <v/>
      </c>
      <c r="K20" s="177"/>
      <c r="M20" s="93"/>
      <c r="N20" s="205" t="s">
        <v>158</v>
      </c>
    </row>
    <row r="21" spans="1:14" s="90" customFormat="1" ht="24.95" customHeight="1" x14ac:dyDescent="0.25">
      <c r="A21" s="187" t="s">
        <v>20</v>
      </c>
      <c r="B21" s="188">
        <v>304</v>
      </c>
      <c r="C21" s="189" t="s">
        <v>21</v>
      </c>
      <c r="D21" s="157" t="str">
        <f t="shared" si="0"/>
        <v/>
      </c>
      <c r="E21" s="192" t="str">
        <f>IF(SUM('[1]School 1:School 11'!E21:E21)&gt;0,SUM('[1]School 1:School 11'!E21:E21),"")</f>
        <v/>
      </c>
      <c r="F21" s="192" t="str">
        <f>IF(SUM('[1]School 1:School 11'!F21:F21)&gt;0,SUM('[1]School 1:School 11'!F21:F21),"")</f>
        <v/>
      </c>
      <c r="G21" s="192" t="str">
        <f>IF(SUM('[1]School 1:School 11'!G21:G21)&gt;0,SUM('[1]School 1:School 11'!G21:G21),"")</f>
        <v/>
      </c>
      <c r="H21" s="192" t="str">
        <f>IF(SUM('[1]School 1:School 11'!H21:H21)&gt;0,SUM('[1]School 1:School 11'!H21:H21),"")</f>
        <v/>
      </c>
      <c r="I21" s="192" t="str">
        <f>IF(SUM('[1]School 1:School 11'!I21:I21)&gt;0,SUM('[1]School 1:School 11'!I21:I21),"")</f>
        <v/>
      </c>
      <c r="J21" s="192" t="str">
        <f>IF(SUM('[1]School 1:School 11'!J21:J21)&gt;0,SUM('[1]School 1:School 11'!J21:J21),"")</f>
        <v/>
      </c>
      <c r="K21" s="177"/>
      <c r="M21" s="93"/>
      <c r="N21" s="205"/>
    </row>
    <row r="22" spans="1:14" s="90" customFormat="1" ht="24.95" customHeight="1" x14ac:dyDescent="0.25">
      <c r="A22" s="187" t="s">
        <v>22</v>
      </c>
      <c r="B22" s="188">
        <v>305</v>
      </c>
      <c r="C22" s="189" t="s">
        <v>23</v>
      </c>
      <c r="D22" s="157" t="str">
        <f t="shared" si="0"/>
        <v/>
      </c>
      <c r="E22" s="192" t="str">
        <f>IF(SUM('[1]School 1:School 11'!E22:E22)&gt;0,SUM('[1]School 1:School 11'!E22:E22),"")</f>
        <v/>
      </c>
      <c r="F22" s="192" t="str">
        <f>IF(SUM('[1]School 1:School 11'!F22:F22)&gt;0,SUM('[1]School 1:School 11'!F22:F22),"")</f>
        <v/>
      </c>
      <c r="G22" s="192" t="str">
        <f>IF(SUM('[1]School 1:School 11'!G22:G22)&gt;0,SUM('[1]School 1:School 11'!G22:G22),"")</f>
        <v/>
      </c>
      <c r="H22" s="192" t="str">
        <f>IF(SUM('[1]School 1:School 11'!H22:H22)&gt;0,SUM('[1]School 1:School 11'!H22:H22),"")</f>
        <v/>
      </c>
      <c r="I22" s="192" t="str">
        <f>IF(SUM('[1]School 1:School 11'!I22:I22)&gt;0,SUM('[1]School 1:School 11'!I22:I22),"")</f>
        <v/>
      </c>
      <c r="J22" s="192" t="str">
        <f>IF(SUM('[1]School 1:School 11'!J22:J22)&gt;0,SUM('[1]School 1:School 11'!J22:J22),"")</f>
        <v/>
      </c>
      <c r="K22" s="177"/>
      <c r="M22" s="93"/>
      <c r="N22" s="205"/>
    </row>
    <row r="23" spans="1:14" s="90" customFormat="1" ht="24.95" customHeight="1" x14ac:dyDescent="0.25">
      <c r="A23" s="187" t="s">
        <v>24</v>
      </c>
      <c r="B23" s="188">
        <v>306</v>
      </c>
      <c r="C23" s="189" t="s">
        <v>25</v>
      </c>
      <c r="D23" s="157" t="str">
        <f t="shared" si="0"/>
        <v/>
      </c>
      <c r="E23" s="192" t="str">
        <f>IF(SUM('[1]School 1:School 11'!E23:E23)&gt;0,SUM('[1]School 1:School 11'!E23:E23),"")</f>
        <v/>
      </c>
      <c r="F23" s="192" t="str">
        <f>IF(SUM('[1]School 1:School 11'!F23:F23)&gt;0,SUM('[1]School 1:School 11'!F23:F23),"")</f>
        <v/>
      </c>
      <c r="G23" s="192" t="str">
        <f>IF(SUM('[1]School 1:School 11'!G23:G23)&gt;0,SUM('[1]School 1:School 11'!G23:G23),"")</f>
        <v/>
      </c>
      <c r="H23" s="192" t="str">
        <f>IF(SUM('[1]School 1:School 11'!H23:H23)&gt;0,SUM('[1]School 1:School 11'!H23:H23),"")</f>
        <v/>
      </c>
      <c r="I23" s="192" t="str">
        <f>IF(SUM('[1]School 1:School 11'!I23:I23)&gt;0,SUM('[1]School 1:School 11'!I23:I23),"")</f>
        <v/>
      </c>
      <c r="J23" s="192" t="str">
        <f>IF(SUM('[1]School 1:School 11'!J23:J23)&gt;0,SUM('[1]School 1:School 11'!J23:J23),"")</f>
        <v/>
      </c>
      <c r="K23" s="177"/>
      <c r="M23" s="93"/>
      <c r="N23" s="205" t="s">
        <v>159</v>
      </c>
    </row>
    <row r="24" spans="1:14" s="90" customFormat="1" ht="24.95" customHeight="1" x14ac:dyDescent="0.25">
      <c r="A24" s="187" t="s">
        <v>26</v>
      </c>
      <c r="B24" s="188">
        <v>307</v>
      </c>
      <c r="C24" s="189" t="s">
        <v>27</v>
      </c>
      <c r="D24" s="157" t="str">
        <f t="shared" si="0"/>
        <v/>
      </c>
      <c r="E24" s="192" t="str">
        <f>IF(SUM('[1]School 1:School 11'!E24:E24)&gt;0,SUM('[1]School 1:School 11'!E24:E24),"")</f>
        <v/>
      </c>
      <c r="F24" s="192" t="str">
        <f>IF(SUM('[1]School 1:School 11'!F24:F24)&gt;0,SUM('[1]School 1:School 11'!F24:F24),"")</f>
        <v/>
      </c>
      <c r="G24" s="192" t="str">
        <f>IF(SUM('[1]School 1:School 11'!G24:G24)&gt;0,SUM('[1]School 1:School 11'!G24:G24),"")</f>
        <v/>
      </c>
      <c r="H24" s="192" t="str">
        <f>IF(SUM('[1]School 1:School 11'!H24:H24)&gt;0,SUM('[1]School 1:School 11'!H24:H24),"")</f>
        <v/>
      </c>
      <c r="I24" s="192" t="str">
        <f>IF(SUM('[1]School 1:School 11'!I24:I24)&gt;0,SUM('[1]School 1:School 11'!I24:I24),"")</f>
        <v/>
      </c>
      <c r="J24" s="192" t="str">
        <f>IF(SUM('[1]School 1:School 11'!J24:J24)&gt;0,SUM('[1]School 1:School 11'!J24:J24),"")</f>
        <v/>
      </c>
      <c r="K24" s="177"/>
      <c r="M24" s="93"/>
      <c r="N24" s="205"/>
    </row>
    <row r="25" spans="1:14" s="90" customFormat="1" ht="24.95" customHeight="1" x14ac:dyDescent="0.25">
      <c r="A25" s="187" t="s">
        <v>28</v>
      </c>
      <c r="B25" s="188">
        <v>309</v>
      </c>
      <c r="C25" s="189" t="s">
        <v>204</v>
      </c>
      <c r="D25" s="157" t="str">
        <f t="shared" si="0"/>
        <v/>
      </c>
      <c r="E25" s="192" t="str">
        <f>IF(SUM('[1]School 1:School 11'!E25:E25)&gt;0,SUM('[1]School 1:School 11'!E25:E25),"")</f>
        <v/>
      </c>
      <c r="F25" s="192" t="str">
        <f>IF(SUM('[1]School 1:School 11'!F25:F25)&gt;0,SUM('[1]School 1:School 11'!F25:F25),"")</f>
        <v/>
      </c>
      <c r="G25" s="192" t="str">
        <f>IF(SUM('[1]School 1:School 11'!G25:G25)&gt;0,SUM('[1]School 1:School 11'!G25:G25),"")</f>
        <v/>
      </c>
      <c r="H25" s="192" t="str">
        <f>IF(SUM('[1]School 1:School 11'!H25:H25)&gt;0,SUM('[1]School 1:School 11'!H25:H25),"")</f>
        <v/>
      </c>
      <c r="I25" s="192" t="str">
        <f>IF(SUM('[1]School 1:School 11'!I25:I25)&gt;0,SUM('[1]School 1:School 11'!I25:I25),"")</f>
        <v/>
      </c>
      <c r="J25" s="192" t="str">
        <f>IF(SUM('[1]School 1:School 11'!J25:J25)&gt;0,SUM('[1]School 1:School 11'!J25:J25),"")</f>
        <v/>
      </c>
      <c r="K25" s="177"/>
      <c r="M25" s="93"/>
      <c r="N25" s="205" t="s">
        <v>160</v>
      </c>
    </row>
    <row r="26" spans="1:14" s="90" customFormat="1" ht="24.95" customHeight="1" x14ac:dyDescent="0.25">
      <c r="A26" s="187" t="s">
        <v>29</v>
      </c>
      <c r="B26" s="188">
        <v>310</v>
      </c>
      <c r="C26" s="189" t="s">
        <v>30</v>
      </c>
      <c r="D26" s="157">
        <f t="shared" si="0"/>
        <v>800</v>
      </c>
      <c r="E26" s="192" t="str">
        <f>IF(SUM('[1]School 1:School 11'!E26:E26)&gt;0,SUM('[1]School 1:School 11'!E26:E26),"")</f>
        <v/>
      </c>
      <c r="F26" s="192" t="str">
        <f>IF(SUM('[1]School 1:School 11'!F26:F26)&gt;0,SUM('[1]School 1:School 11'!F26:F26),"")</f>
        <v/>
      </c>
      <c r="G26" s="192" t="str">
        <f>IF(SUM('[1]School 1:School 11'!G26:G26)&gt;0,SUM('[1]School 1:School 11'!G26:G26),"")</f>
        <v/>
      </c>
      <c r="H26" s="192" t="str">
        <f>IF(SUM('[1]School 1:School 11'!H26:H26)&gt;0,SUM('[1]School 1:School 11'!H26:H26),"")</f>
        <v/>
      </c>
      <c r="I26" s="192" t="str">
        <f>IF(SUM('[1]School 1:School 11'!I26:I26)&gt;0,SUM('[1]School 1:School 11'!I26:I26),"")</f>
        <v/>
      </c>
      <c r="J26" s="192">
        <f>IF(SUM('[1]School 1:School 11'!J26:J26)&gt;0,SUM('[1]School 1:School 11'!J26:J26),"")</f>
        <v>800</v>
      </c>
      <c r="K26" s="177"/>
      <c r="M26" s="93"/>
      <c r="N26" s="205"/>
    </row>
    <row r="27" spans="1:14" s="90" customFormat="1" ht="24.95" customHeight="1" x14ac:dyDescent="0.25">
      <c r="A27" s="187" t="s">
        <v>31</v>
      </c>
      <c r="B27" s="188">
        <v>311</v>
      </c>
      <c r="C27" s="189" t="s">
        <v>32</v>
      </c>
      <c r="D27" s="157">
        <f t="shared" si="0"/>
        <v>250782.61000000004</v>
      </c>
      <c r="E27" s="192">
        <f>IF(SUM('[1]School 1:School 11'!E27:E27)&gt;0,SUM('[1]School 1:School 11'!E27:E27),"")</f>
        <v>163230.76</v>
      </c>
      <c r="F27" s="192">
        <f>IF(SUM('[1]School 1:School 11'!F27:F27)&gt;0,SUM('[1]School 1:School 11'!F27:F27),"")</f>
        <v>45304.51</v>
      </c>
      <c r="G27" s="192">
        <f>IF(SUM('[1]School 1:School 11'!G27:G27)&gt;0,SUM('[1]School 1:School 11'!G27:G27),"")</f>
        <v>2686.28</v>
      </c>
      <c r="H27" s="192">
        <f>IF(SUM('[1]School 1:School 11'!H27:H27)&gt;0,SUM('[1]School 1:School 11'!H27:H27),"")</f>
        <v>21192.42</v>
      </c>
      <c r="I27" s="192">
        <f>IF(SUM('[1]School 1:School 11'!I27:I27)&gt;0,SUM('[1]School 1:School 11'!I27:I27),"")</f>
        <v>13998.64</v>
      </c>
      <c r="J27" s="192">
        <f>IF(SUM('[1]School 1:School 11'!J27:J27)&gt;0,SUM('[1]School 1:School 11'!J27:J27),"")</f>
        <v>4370</v>
      </c>
      <c r="K27" s="177"/>
      <c r="M27" s="93"/>
      <c r="N27" s="205" t="s">
        <v>161</v>
      </c>
    </row>
    <row r="28" spans="1:14" s="90" customFormat="1" ht="24.95" customHeight="1" x14ac:dyDescent="0.25">
      <c r="A28" s="187" t="s">
        <v>33</v>
      </c>
      <c r="B28" s="188">
        <v>312</v>
      </c>
      <c r="C28" s="189" t="s">
        <v>34</v>
      </c>
      <c r="D28" s="157">
        <f t="shared" si="0"/>
        <v>465743.07999999996</v>
      </c>
      <c r="E28" s="192">
        <f>IF(SUM('[1]School 1:School 11'!E28:E28)&gt;0,SUM('[1]School 1:School 11'!E28:E28),"")</f>
        <v>179758.04</v>
      </c>
      <c r="F28" s="192">
        <f>IF(SUM('[1]School 1:School 11'!F28:F28)&gt;0,SUM('[1]School 1:School 11'!F28:F28),"")</f>
        <v>51221.530000000006</v>
      </c>
      <c r="G28" s="192">
        <f>IF(SUM('[1]School 1:School 11'!G28:G28)&gt;0,SUM('[1]School 1:School 11'!G28:G28),"")</f>
        <v>36225</v>
      </c>
      <c r="H28" s="192">
        <f>IF(SUM('[1]School 1:School 11'!H28:H28)&gt;0,SUM('[1]School 1:School 11'!H28:H28),"")</f>
        <v>65351.67</v>
      </c>
      <c r="I28" s="192">
        <f>IF(SUM('[1]School 1:School 11'!I28:I28)&gt;0,SUM('[1]School 1:School 11'!I28:I28),"")</f>
        <v>131746.84</v>
      </c>
      <c r="J28" s="192">
        <f>IF(SUM('[1]School 1:School 11'!J28:J28)&gt;0,SUM('[1]School 1:School 11'!J28:J28),"")</f>
        <v>1440</v>
      </c>
      <c r="K28" s="177"/>
      <c r="M28" s="93"/>
      <c r="N28" s="205"/>
    </row>
    <row r="29" spans="1:14" s="90" customFormat="1" ht="24.95" customHeight="1" x14ac:dyDescent="0.25">
      <c r="A29" s="187" t="s">
        <v>35</v>
      </c>
      <c r="B29" s="188">
        <v>313</v>
      </c>
      <c r="C29" s="189" t="s">
        <v>191</v>
      </c>
      <c r="D29" s="157">
        <f t="shared" si="0"/>
        <v>126011.05</v>
      </c>
      <c r="E29" s="192">
        <f>IF(SUM('[1]School 1:School 11'!E29:E29)&gt;0,SUM('[1]School 1:School 11'!E29:E29),"")</f>
        <v>91350.05</v>
      </c>
      <c r="F29" s="192">
        <f>IF(SUM('[1]School 1:School 11'!F29:F29)&gt;0,SUM('[1]School 1:School 11'!F29:F29),"")</f>
        <v>28337.61</v>
      </c>
      <c r="G29" s="192" t="str">
        <f>IF(SUM('[1]School 1:School 11'!G29:G29)&gt;0,SUM('[1]School 1:School 11'!G29:G29),"")</f>
        <v/>
      </c>
      <c r="H29" s="192">
        <f>IF(SUM('[1]School 1:School 11'!H29:H29)&gt;0,SUM('[1]School 1:School 11'!H29:H29),"")</f>
        <v>3648.39</v>
      </c>
      <c r="I29" s="192" t="str">
        <f>IF(SUM('[1]School 1:School 11'!I29:I29)&gt;0,SUM('[1]School 1:School 11'!I29:I29),"")</f>
        <v/>
      </c>
      <c r="J29" s="192">
        <f>IF(SUM('[1]School 1:School 11'!J29:J29)&gt;0,SUM('[1]School 1:School 11'!J29:J29),"")</f>
        <v>2675</v>
      </c>
      <c r="K29" s="177"/>
      <c r="M29" s="93"/>
      <c r="N29" s="205"/>
    </row>
    <row r="30" spans="1:14" s="90" customFormat="1" ht="24.95" customHeight="1" x14ac:dyDescent="0.25">
      <c r="A30" s="187" t="s">
        <v>36</v>
      </c>
      <c r="B30" s="188">
        <v>314</v>
      </c>
      <c r="C30" s="189" t="s">
        <v>192</v>
      </c>
      <c r="D30" s="157">
        <f t="shared" si="0"/>
        <v>173533.12</v>
      </c>
      <c r="E30" s="192">
        <f>IF(SUM('[1]School 1:School 11'!E30:E30)&gt;0,SUM('[1]School 1:School 11'!E30:E30),"")</f>
        <v>93916.01999999999</v>
      </c>
      <c r="F30" s="192">
        <f>IF(SUM('[1]School 1:School 11'!F30:F30)&gt;0,SUM('[1]School 1:School 11'!F30:F30),"")</f>
        <v>27585.84</v>
      </c>
      <c r="G30" s="192" t="str">
        <f>IF(SUM('[1]School 1:School 11'!G30:G30)&gt;0,SUM('[1]School 1:School 11'!G30:G30),"")</f>
        <v/>
      </c>
      <c r="H30" s="192">
        <f>IF(SUM('[1]School 1:School 11'!H30:H30)&gt;0,SUM('[1]School 1:School 11'!H30:H30),"")</f>
        <v>368.26</v>
      </c>
      <c r="I30" s="192">
        <f>IF(SUM('[1]School 1:School 11'!I30:I30)&gt;0,SUM('[1]School 1:School 11'!I30:I30),"")</f>
        <v>49588</v>
      </c>
      <c r="J30" s="192">
        <f>IF(SUM('[1]School 1:School 11'!J30:J30)&gt;0,SUM('[1]School 1:School 11'!J30:J30),"")</f>
        <v>2075</v>
      </c>
      <c r="K30" s="177"/>
      <c r="M30" s="205" t="s">
        <v>247</v>
      </c>
      <c r="N30" s="205"/>
    </row>
    <row r="31" spans="1:14" s="90" customFormat="1" ht="24.95" customHeight="1" x14ac:dyDescent="0.25">
      <c r="A31" s="187" t="s">
        <v>37</v>
      </c>
      <c r="B31" s="188">
        <v>315</v>
      </c>
      <c r="C31" s="189" t="s">
        <v>38</v>
      </c>
      <c r="D31" s="157" t="str">
        <f t="shared" si="0"/>
        <v/>
      </c>
      <c r="E31" s="192" t="str">
        <f>IF(SUM('[1]School 1:School 11'!E31:E31)&gt;0,SUM('[1]School 1:School 11'!E31:E31),"")</f>
        <v/>
      </c>
      <c r="F31" s="192" t="str">
        <f>IF(SUM('[1]School 1:School 11'!F31:F31)&gt;0,SUM('[1]School 1:School 11'!F31:F31),"")</f>
        <v/>
      </c>
      <c r="G31" s="192" t="str">
        <f>IF(SUM('[1]School 1:School 11'!G31:G31)&gt;0,SUM('[1]School 1:School 11'!G31:G31),"")</f>
        <v/>
      </c>
      <c r="H31" s="192" t="str">
        <f>IF(SUM('[1]School 1:School 11'!H31:H31)&gt;0,SUM('[1]School 1:School 11'!H31:H31),"")</f>
        <v/>
      </c>
      <c r="I31" s="192" t="str">
        <f>IF(SUM('[1]School 1:School 11'!I31:I31)&gt;0,SUM('[1]School 1:School 11'!I31:I31),"")</f>
        <v/>
      </c>
      <c r="J31" s="192" t="str">
        <f>IF(SUM('[1]School 1:School 11'!J31:J31)&gt;0,SUM('[1]School 1:School 11'!J31:J31),"")</f>
        <v/>
      </c>
      <c r="K31" s="177"/>
      <c r="M31" s="205"/>
      <c r="N31" s="205"/>
    </row>
    <row r="32" spans="1:14" s="90" customFormat="1" ht="24.95" customHeight="1" x14ac:dyDescent="0.25">
      <c r="A32" s="187" t="s">
        <v>39</v>
      </c>
      <c r="B32" s="188">
        <v>316</v>
      </c>
      <c r="C32" s="189" t="s">
        <v>40</v>
      </c>
      <c r="D32" s="157" t="str">
        <f t="shared" si="0"/>
        <v/>
      </c>
      <c r="E32" s="192" t="str">
        <f>IF(SUM('[1]School 1:School 11'!E32:E32)&gt;0,SUM('[1]School 1:School 11'!E32:E32),"")</f>
        <v/>
      </c>
      <c r="F32" s="192" t="str">
        <f>IF(SUM('[1]School 1:School 11'!F32:F32)&gt;0,SUM('[1]School 1:School 11'!F32:F32),"")</f>
        <v/>
      </c>
      <c r="G32" s="192" t="str">
        <f>IF(SUM('[1]School 1:School 11'!G32:G32)&gt;0,SUM('[1]School 1:School 11'!G32:G32),"")</f>
        <v/>
      </c>
      <c r="H32" s="192" t="str">
        <f>IF(SUM('[1]School 1:School 11'!H32:H32)&gt;0,SUM('[1]School 1:School 11'!H32:H32),"")</f>
        <v/>
      </c>
      <c r="I32" s="192" t="str">
        <f>IF(SUM('[1]School 1:School 11'!I32:I32)&gt;0,SUM('[1]School 1:School 11'!I32:I32),"")</f>
        <v/>
      </c>
      <c r="J32" s="192" t="str">
        <f>IF(SUM('[1]School 1:School 11'!J32:J32)&gt;0,SUM('[1]School 1:School 11'!J32:J32),"")</f>
        <v/>
      </c>
      <c r="K32" s="177"/>
      <c r="M32" s="205"/>
      <c r="N32" s="205"/>
    </row>
    <row r="33" spans="1:23" s="90" customFormat="1" ht="24.95" customHeight="1" x14ac:dyDescent="0.25">
      <c r="A33" s="187" t="s">
        <v>41</v>
      </c>
      <c r="B33" s="188">
        <v>317</v>
      </c>
      <c r="C33" s="189" t="s">
        <v>42</v>
      </c>
      <c r="D33" s="157" t="str">
        <f t="shared" si="0"/>
        <v/>
      </c>
      <c r="E33" s="192" t="str">
        <f>IF(SUM('[1]School 1:School 11'!E33:E33)&gt;0,SUM('[1]School 1:School 11'!E33:E33),"")</f>
        <v/>
      </c>
      <c r="F33" s="192" t="str">
        <f>IF(SUM('[1]School 1:School 11'!F33:F33)&gt;0,SUM('[1]School 1:School 11'!F33:F33),"")</f>
        <v/>
      </c>
      <c r="G33" s="192" t="str">
        <f>IF(SUM('[1]School 1:School 11'!G33:G33)&gt;0,SUM('[1]School 1:School 11'!G33:G33),"")</f>
        <v/>
      </c>
      <c r="H33" s="192" t="str">
        <f>IF(SUM('[1]School 1:School 11'!H33:H33)&gt;0,SUM('[1]School 1:School 11'!H33:H33),"")</f>
        <v/>
      </c>
      <c r="I33" s="192" t="str">
        <f>IF(SUM('[1]School 1:School 11'!I33:I33)&gt;0,SUM('[1]School 1:School 11'!I33:I33),"")</f>
        <v/>
      </c>
      <c r="J33" s="192" t="str">
        <f>IF(SUM('[1]School 1:School 11'!J33:J33)&gt;0,SUM('[1]School 1:School 11'!J33:J33),"")</f>
        <v/>
      </c>
      <c r="K33" s="177"/>
      <c r="M33" s="205"/>
      <c r="N33" s="205"/>
    </row>
    <row r="34" spans="1:23" s="90" customFormat="1" ht="24.95" customHeight="1" x14ac:dyDescent="0.25">
      <c r="A34" s="187" t="s">
        <v>43</v>
      </c>
      <c r="B34" s="188">
        <v>318</v>
      </c>
      <c r="C34" s="189" t="s">
        <v>44</v>
      </c>
      <c r="D34" s="157">
        <f t="shared" si="0"/>
        <v>107708.02</v>
      </c>
      <c r="E34" s="192">
        <f>IF(SUM('[1]School 1:School 11'!E34:E34)&gt;0,SUM('[1]School 1:School 11'!E34:E34),"")</f>
        <v>56334.65</v>
      </c>
      <c r="F34" s="192">
        <f>IF(SUM('[1]School 1:School 11'!F34:F34)&gt;0,SUM('[1]School 1:School 11'!F34:F34),"")</f>
        <v>14883.79</v>
      </c>
      <c r="G34" s="192" t="str">
        <f>IF(SUM('[1]School 1:School 11'!G34:G34)&gt;0,SUM('[1]School 1:School 11'!G34:G34),"")</f>
        <v/>
      </c>
      <c r="H34" s="192">
        <f>IF(SUM('[1]School 1:School 11'!H34:H34)&gt;0,SUM('[1]School 1:School 11'!H34:H34),"")</f>
        <v>31781.58</v>
      </c>
      <c r="I34" s="192" t="str">
        <f>IF(SUM('[1]School 1:School 11'!I34:I34)&gt;0,SUM('[1]School 1:School 11'!I34:I34),"")</f>
        <v/>
      </c>
      <c r="J34" s="192">
        <f>IF(SUM('[1]School 1:School 11'!J34:J34)&gt;0,SUM('[1]School 1:School 11'!J34:J34),"")</f>
        <v>4708</v>
      </c>
      <c r="K34" s="177"/>
      <c r="M34" s="205"/>
      <c r="N34" s="205"/>
    </row>
    <row r="35" spans="1:23" s="90" customFormat="1" ht="24.95" customHeight="1" x14ac:dyDescent="0.25">
      <c r="A35" s="187" t="s">
        <v>45</v>
      </c>
      <c r="B35" s="188">
        <v>319</v>
      </c>
      <c r="C35" s="189" t="s">
        <v>203</v>
      </c>
      <c r="D35" s="157" t="str">
        <f t="shared" si="0"/>
        <v/>
      </c>
      <c r="E35" s="192" t="str">
        <f>IF(SUM('[1]School 1:School 11'!E35:E35)&gt;0,SUM('[1]School 1:School 11'!E35:E35),"")</f>
        <v/>
      </c>
      <c r="F35" s="192" t="str">
        <f>IF(SUM('[1]School 1:School 11'!F35:F35)&gt;0,SUM('[1]School 1:School 11'!F35:F35),"")</f>
        <v/>
      </c>
      <c r="G35" s="192" t="str">
        <f>IF(SUM('[1]School 1:School 11'!G35:G35)&gt;0,SUM('[1]School 1:School 11'!G35:G35),"")</f>
        <v/>
      </c>
      <c r="H35" s="192" t="str">
        <f>IF(SUM('[1]School 1:School 11'!H35:H35)&gt;0,SUM('[1]School 1:School 11'!H35:H35),"")</f>
        <v/>
      </c>
      <c r="I35" s="192" t="str">
        <f>IF(SUM('[1]School 1:School 11'!I35:I35)&gt;0,SUM('[1]School 1:School 11'!I35:I35),"")</f>
        <v/>
      </c>
      <c r="J35" s="192" t="str">
        <f>IF(SUM('[1]School 1:School 11'!J35:J35)&gt;0,SUM('[1]School 1:School 11'!J35:J35),"")</f>
        <v/>
      </c>
      <c r="K35" s="177"/>
      <c r="M35" s="205"/>
      <c r="N35" s="205"/>
    </row>
    <row r="36" spans="1:23" s="90" customFormat="1" ht="24.95" customHeight="1" x14ac:dyDescent="0.25">
      <c r="A36" s="187" t="s">
        <v>46</v>
      </c>
      <c r="B36" s="188">
        <v>320</v>
      </c>
      <c r="C36" s="189" t="s">
        <v>47</v>
      </c>
      <c r="D36" s="157">
        <f t="shared" si="0"/>
        <v>308465.96999999997</v>
      </c>
      <c r="E36" s="192">
        <f>IF(SUM('[1]School 1:School 11'!E36:E36)&gt;0,SUM('[1]School 1:School 11'!E36:E36),"")</f>
        <v>200732.94</v>
      </c>
      <c r="F36" s="192">
        <f>IF(SUM('[1]School 1:School 11'!F36:F36)&gt;0,SUM('[1]School 1:School 11'!F36:F36),"")</f>
        <v>55430.240000000005</v>
      </c>
      <c r="G36" s="192">
        <f>IF(SUM('[1]School 1:School 11'!G36:G36)&gt;0,SUM('[1]School 1:School 11'!G36:G36),"")</f>
        <v>21473.25</v>
      </c>
      <c r="H36" s="192">
        <f>IF(SUM('[1]School 1:School 11'!H36:H36)&gt;0,SUM('[1]School 1:School 11'!H36:H36),"")</f>
        <v>22786.81</v>
      </c>
      <c r="I36" s="192">
        <f>IF(SUM('[1]School 1:School 11'!I36:I36)&gt;0,SUM('[1]School 1:School 11'!I36:I36),"")</f>
        <v>4736.7299999999996</v>
      </c>
      <c r="J36" s="192">
        <f>IF(SUM('[1]School 1:School 11'!J36:J36)&gt;0,SUM('[1]School 1:School 11'!J36:J36),"")</f>
        <v>3306</v>
      </c>
      <c r="K36" s="177"/>
      <c r="M36" s="205"/>
      <c r="N36" s="205"/>
      <c r="O36" s="88"/>
      <c r="P36" s="88"/>
      <c r="Q36" s="88"/>
      <c r="R36" s="88"/>
      <c r="S36" s="88"/>
      <c r="T36" s="88"/>
      <c r="U36" s="88"/>
      <c r="V36" s="88"/>
      <c r="W36" s="88"/>
    </row>
    <row r="37" spans="1:23" s="90" customFormat="1" ht="24.95" customHeight="1" x14ac:dyDescent="0.25">
      <c r="A37" s="187" t="s">
        <v>48</v>
      </c>
      <c r="B37" s="188">
        <v>321</v>
      </c>
      <c r="C37" s="189" t="s">
        <v>49</v>
      </c>
      <c r="D37" s="157">
        <f t="shared" si="0"/>
        <v>76532.45</v>
      </c>
      <c r="E37" s="192">
        <f>IF(SUM('[1]School 1:School 11'!E37:E37)&gt;0,SUM('[1]School 1:School 11'!E37:E37),"")</f>
        <v>52370.14</v>
      </c>
      <c r="F37" s="192">
        <f>IF(SUM('[1]School 1:School 11'!F37:F37)&gt;0,SUM('[1]School 1:School 11'!F37:F37),"")</f>
        <v>14081.53</v>
      </c>
      <c r="G37" s="192" t="str">
        <f>IF(SUM('[1]School 1:School 11'!G37:G37)&gt;0,SUM('[1]School 1:School 11'!G37:G37),"")</f>
        <v/>
      </c>
      <c r="H37" s="192">
        <f>IF(SUM('[1]School 1:School 11'!H37:H37)&gt;0,SUM('[1]School 1:School 11'!H37:H37),"")</f>
        <v>10080.780000000001</v>
      </c>
      <c r="I37" s="192" t="str">
        <f>IF(SUM('[1]School 1:School 11'!I37:I37)&gt;0,SUM('[1]School 1:School 11'!I37:I37),"")</f>
        <v/>
      </c>
      <c r="J37" s="192" t="str">
        <f>IF(SUM('[1]School 1:School 11'!J37:J37)&gt;0,SUM('[1]School 1:School 11'!J37:J37),"")</f>
        <v/>
      </c>
      <c r="K37" s="177"/>
      <c r="M37" s="205"/>
      <c r="N37" s="205"/>
    </row>
    <row r="38" spans="1:23" s="90" customFormat="1" ht="24.95" customHeight="1" x14ac:dyDescent="0.25">
      <c r="A38" s="187" t="s">
        <v>50</v>
      </c>
      <c r="B38" s="188">
        <v>322</v>
      </c>
      <c r="C38" s="189" t="s">
        <v>51</v>
      </c>
      <c r="D38" s="157">
        <f t="shared" si="0"/>
        <v>54893.65</v>
      </c>
      <c r="E38" s="192">
        <f>IF(SUM('[1]School 1:School 11'!E38:E38)&gt;0,SUM('[1]School 1:School 11'!E38:E38),"")</f>
        <v>44200</v>
      </c>
      <c r="F38" s="192">
        <f>IF(SUM('[1]School 1:School 11'!F38:F38)&gt;0,SUM('[1]School 1:School 11'!F38:F38),"")</f>
        <v>9433.83</v>
      </c>
      <c r="G38" s="192" t="str">
        <f>IF(SUM('[1]School 1:School 11'!G38:G38)&gt;0,SUM('[1]School 1:School 11'!G38:G38),"")</f>
        <v/>
      </c>
      <c r="H38" s="192">
        <f>IF(SUM('[1]School 1:School 11'!H38:H38)&gt;0,SUM('[1]School 1:School 11'!H38:H38),"")</f>
        <v>859.82</v>
      </c>
      <c r="I38" s="192" t="str">
        <f>IF(SUM('[1]School 1:School 11'!I38:I38)&gt;0,SUM('[1]School 1:School 11'!I38:I38),"")</f>
        <v/>
      </c>
      <c r="J38" s="192">
        <f>IF(SUM('[1]School 1:School 11'!J38:J38)&gt;0,SUM('[1]School 1:School 11'!J38:J38),"")</f>
        <v>400</v>
      </c>
      <c r="K38" s="177"/>
      <c r="M38" s="205"/>
      <c r="N38" s="205"/>
    </row>
    <row r="39" spans="1:23" s="90" customFormat="1" ht="24.95" customHeight="1" x14ac:dyDescent="0.25">
      <c r="A39" s="187" t="s">
        <v>52</v>
      </c>
      <c r="B39" s="188">
        <v>345</v>
      </c>
      <c r="C39" s="189" t="s">
        <v>53</v>
      </c>
      <c r="D39" s="157" t="str">
        <f t="shared" si="0"/>
        <v/>
      </c>
      <c r="E39" s="192" t="str">
        <f>IF(SUM('[1]School 1:School 11'!E39:E39)&gt;0,SUM('[1]School 1:School 11'!E39:E39),"")</f>
        <v/>
      </c>
      <c r="F39" s="192" t="str">
        <f>IF(SUM('[1]School 1:School 11'!F39:F39)&gt;0,SUM('[1]School 1:School 11'!F39:F39),"")</f>
        <v/>
      </c>
      <c r="G39" s="192" t="str">
        <f>IF(SUM('[1]School 1:School 11'!G39:G39)&gt;0,SUM('[1]School 1:School 11'!G39:G39),"")</f>
        <v/>
      </c>
      <c r="H39" s="192" t="str">
        <f>IF(SUM('[1]School 1:School 11'!H39:H39)&gt;0,SUM('[1]School 1:School 11'!H39:H39),"")</f>
        <v/>
      </c>
      <c r="I39" s="192" t="str">
        <f>IF(SUM('[1]School 1:School 11'!I39:I39)&gt;0,SUM('[1]School 1:School 11'!I39:I39),"")</f>
        <v/>
      </c>
      <c r="J39" s="192" t="str">
        <f>IF(SUM('[1]School 1:School 11'!J39:J39)&gt;0,SUM('[1]School 1:School 11'!J39:J39),"")</f>
        <v/>
      </c>
      <c r="K39" s="177"/>
      <c r="M39" s="94"/>
      <c r="N39" s="94"/>
    </row>
    <row r="40" spans="1:23" s="90" customFormat="1" ht="24.95" customHeight="1" x14ac:dyDescent="0.25">
      <c r="A40" s="187" t="s">
        <v>54</v>
      </c>
      <c r="B40" s="188">
        <v>323</v>
      </c>
      <c r="C40" s="189" t="s">
        <v>55</v>
      </c>
      <c r="D40" s="157">
        <f t="shared" si="0"/>
        <v>280885.88</v>
      </c>
      <c r="E40" s="192">
        <f>IF(SUM('[1]School 1:School 11'!E40:E40)&gt;0,SUM('[1]School 1:School 11'!E40:E40),"")</f>
        <v>209554.4</v>
      </c>
      <c r="F40" s="192">
        <f>IF(SUM('[1]School 1:School 11'!F40:F40)&gt;0,SUM('[1]School 1:School 11'!F40:F40),"")</f>
        <v>52609.1</v>
      </c>
      <c r="G40" s="192" t="str">
        <f>IF(SUM('[1]School 1:School 11'!G40:G40)&gt;0,SUM('[1]School 1:School 11'!G40:G40),"")</f>
        <v/>
      </c>
      <c r="H40" s="192">
        <f>IF(SUM('[1]School 1:School 11'!H40:H40)&gt;0,SUM('[1]School 1:School 11'!H40:H40),"")</f>
        <v>3688.92</v>
      </c>
      <c r="I40" s="192">
        <f>IF(SUM('[1]School 1:School 11'!I40:I40)&gt;0,SUM('[1]School 1:School 11'!I40:I40),"")</f>
        <v>13433.46</v>
      </c>
      <c r="J40" s="192">
        <f>IF(SUM('[1]School 1:School 11'!J40:J40)&gt;0,SUM('[1]School 1:School 11'!J40:J40),"")</f>
        <v>1600</v>
      </c>
      <c r="K40" s="177"/>
      <c r="M40" s="93"/>
      <c r="N40" s="205" t="s">
        <v>163</v>
      </c>
    </row>
    <row r="41" spans="1:23" s="90" customFormat="1" ht="24.95" customHeight="1" x14ac:dyDescent="0.25">
      <c r="A41" s="187" t="s">
        <v>56</v>
      </c>
      <c r="B41" s="188">
        <v>324</v>
      </c>
      <c r="C41" s="189" t="s">
        <v>57</v>
      </c>
      <c r="D41" s="157">
        <f t="shared" si="0"/>
        <v>2997.95</v>
      </c>
      <c r="E41" s="192" t="str">
        <f>IF(SUM('[1]School 1:School 11'!E41:E41)&gt;0,SUM('[1]School 1:School 11'!E41:E41),"")</f>
        <v/>
      </c>
      <c r="F41" s="192" t="str">
        <f>IF(SUM('[1]School 1:School 11'!F41:F41)&gt;0,SUM('[1]School 1:School 11'!F41:F41),"")</f>
        <v/>
      </c>
      <c r="G41" s="192" t="str">
        <f>IF(SUM('[1]School 1:School 11'!G41:G41)&gt;0,SUM('[1]School 1:School 11'!G41:G41),"")</f>
        <v/>
      </c>
      <c r="H41" s="192" t="str">
        <f>IF(SUM('[1]School 1:School 11'!H41:H41)&gt;0,SUM('[1]School 1:School 11'!H41:H41),"")</f>
        <v/>
      </c>
      <c r="I41" s="192">
        <f>IF(SUM('[1]School 1:School 11'!I41:I41)&gt;0,SUM('[1]School 1:School 11'!I41:I41),"")</f>
        <v>2997.95</v>
      </c>
      <c r="J41" s="192" t="str">
        <f>IF(SUM('[1]School 1:School 11'!J41:J41)&gt;0,SUM('[1]School 1:School 11'!J41:J41),"")</f>
        <v/>
      </c>
      <c r="K41" s="177"/>
      <c r="M41" s="93"/>
      <c r="N41" s="205"/>
    </row>
    <row r="42" spans="1:23" s="90" customFormat="1" ht="24.95" customHeight="1" x14ac:dyDescent="0.25">
      <c r="A42" s="187" t="s">
        <v>58</v>
      </c>
      <c r="B42" s="188">
        <v>325</v>
      </c>
      <c r="C42" s="189" t="s">
        <v>59</v>
      </c>
      <c r="D42" s="157">
        <f t="shared" si="0"/>
        <v>57941.179999999993</v>
      </c>
      <c r="E42" s="192">
        <f>IF(SUM('[1]School 1:School 11'!E42:E42)&gt;0,SUM('[1]School 1:School 11'!E42:E42),"")</f>
        <v>27838.92</v>
      </c>
      <c r="F42" s="192">
        <f>IF(SUM('[1]School 1:School 11'!F42:F42)&gt;0,SUM('[1]School 1:School 11'!F42:F42),"")</f>
        <v>6001.13</v>
      </c>
      <c r="G42" s="192" t="str">
        <f>IF(SUM('[1]School 1:School 11'!G42:G42)&gt;0,SUM('[1]School 1:School 11'!G42:G42),"")</f>
        <v/>
      </c>
      <c r="H42" s="192">
        <f>IF(SUM('[1]School 1:School 11'!H42:H42)&gt;0,SUM('[1]School 1:School 11'!H42:H42),"")</f>
        <v>20801.13</v>
      </c>
      <c r="I42" s="192" t="str">
        <f>IF(SUM('[1]School 1:School 11'!I42:I42)&gt;0,SUM('[1]School 1:School 11'!I42:I42),"")</f>
        <v/>
      </c>
      <c r="J42" s="192">
        <f>IF(SUM('[1]School 1:School 11'!J42:J42)&gt;0,SUM('[1]School 1:School 11'!J42:J42),"")</f>
        <v>3300</v>
      </c>
      <c r="K42" s="177"/>
      <c r="M42" s="93"/>
      <c r="N42" s="205" t="s">
        <v>164</v>
      </c>
    </row>
    <row r="43" spans="1:23" s="90" customFormat="1" ht="24.95" customHeight="1" x14ac:dyDescent="0.25">
      <c r="A43" s="187" t="s">
        <v>60</v>
      </c>
      <c r="B43" s="188">
        <v>326</v>
      </c>
      <c r="C43" s="189" t="s">
        <v>61</v>
      </c>
      <c r="D43" s="157" t="str">
        <f t="shared" si="0"/>
        <v/>
      </c>
      <c r="E43" s="192" t="str">
        <f>IF(SUM('[1]School 1:School 11'!E43:E43)&gt;0,SUM('[1]School 1:School 11'!E43:E43),"")</f>
        <v/>
      </c>
      <c r="F43" s="192" t="str">
        <f>IF(SUM('[1]School 1:School 11'!F43:F43)&gt;0,SUM('[1]School 1:School 11'!F43:F43),"")</f>
        <v/>
      </c>
      <c r="G43" s="192" t="str">
        <f>IF(SUM('[1]School 1:School 11'!G43:G43)&gt;0,SUM('[1]School 1:School 11'!G43:G43),"")</f>
        <v/>
      </c>
      <c r="H43" s="192" t="str">
        <f>IF(SUM('[1]School 1:School 11'!H43:H43)&gt;0,SUM('[1]School 1:School 11'!H43:H43),"")</f>
        <v/>
      </c>
      <c r="I43" s="192" t="str">
        <f>IF(SUM('[1]School 1:School 11'!I43:I43)&gt;0,SUM('[1]School 1:School 11'!I43:I43),"")</f>
        <v/>
      </c>
      <c r="J43" s="192" t="str">
        <f>IF(SUM('[1]School 1:School 11'!J43:J43)&gt;0,SUM('[1]School 1:School 11'!J43:J43),"")</f>
        <v/>
      </c>
      <c r="K43" s="177"/>
      <c r="M43" s="93"/>
      <c r="N43" s="205"/>
    </row>
    <row r="44" spans="1:23" s="90" customFormat="1" ht="33" customHeight="1" x14ac:dyDescent="0.25">
      <c r="A44" s="187" t="s">
        <v>107</v>
      </c>
      <c r="B44" s="188">
        <v>359</v>
      </c>
      <c r="C44" s="189" t="s">
        <v>220</v>
      </c>
      <c r="D44" s="157" t="str">
        <f t="shared" si="0"/>
        <v/>
      </c>
      <c r="E44" s="192" t="str">
        <f>IF(SUM('[1]School 1:School 11'!E44:E44)&gt;0,SUM('[1]School 1:School 11'!E44:E44),"")</f>
        <v/>
      </c>
      <c r="F44" s="192" t="str">
        <f>IF(SUM('[1]School 1:School 11'!F44:F44)&gt;0,SUM('[1]School 1:School 11'!F44:F44),"")</f>
        <v/>
      </c>
      <c r="G44" s="192" t="str">
        <f>IF(SUM('[1]School 1:School 11'!G44:G44)&gt;0,SUM('[1]School 1:School 11'!G44:G44),"")</f>
        <v/>
      </c>
      <c r="H44" s="192" t="str">
        <f>IF(SUM('[1]School 1:School 11'!H44:H44)&gt;0,SUM('[1]School 1:School 11'!H44:H44),"")</f>
        <v/>
      </c>
      <c r="I44" s="192" t="str">
        <f>IF(SUM('[1]School 1:School 11'!I44:I44)&gt;0,SUM('[1]School 1:School 11'!I44:I44),"")</f>
        <v/>
      </c>
      <c r="J44" s="192" t="str">
        <f>IF(SUM('[1]School 1:School 11'!J44:J44)&gt;0,SUM('[1]School 1:School 11'!J44:J44),"")</f>
        <v/>
      </c>
      <c r="K44" s="177"/>
      <c r="M44" s="93"/>
      <c r="N44" s="205" t="s">
        <v>165</v>
      </c>
    </row>
    <row r="45" spans="1:23" s="90" customFormat="1" ht="24.95" customHeight="1" x14ac:dyDescent="0.25">
      <c r="A45" s="187" t="s">
        <v>62</v>
      </c>
      <c r="B45" s="188">
        <v>327</v>
      </c>
      <c r="C45" s="189" t="s">
        <v>63</v>
      </c>
      <c r="D45" s="157">
        <f t="shared" si="0"/>
        <v>450</v>
      </c>
      <c r="E45" s="192" t="str">
        <f>IF(SUM('[1]School 1:School 11'!E45:E45)&gt;0,SUM('[1]School 1:School 11'!E45:E45),"")</f>
        <v/>
      </c>
      <c r="F45" s="192" t="str">
        <f>IF(SUM('[1]School 1:School 11'!F45:F45)&gt;0,SUM('[1]School 1:School 11'!F45:F45),"")</f>
        <v/>
      </c>
      <c r="G45" s="192" t="str">
        <f>IF(SUM('[1]School 1:School 11'!G45:G45)&gt;0,SUM('[1]School 1:School 11'!G45:G45),"")</f>
        <v/>
      </c>
      <c r="H45" s="192">
        <f>IF(SUM('[1]School 1:School 11'!H45:H45)&gt;0,SUM('[1]School 1:School 11'!H45:H45),"")</f>
        <v>450</v>
      </c>
      <c r="I45" s="192" t="str">
        <f>IF(SUM('[1]School 1:School 11'!I45:I45)&gt;0,SUM('[1]School 1:School 11'!I45:I45),"")</f>
        <v/>
      </c>
      <c r="J45" s="192" t="str">
        <f>IF(SUM('[1]School 1:School 11'!J45:J45)&gt;0,SUM('[1]School 1:School 11'!J45:J45),"")</f>
        <v/>
      </c>
      <c r="K45" s="177"/>
      <c r="M45" s="93"/>
      <c r="N45" s="205"/>
    </row>
    <row r="46" spans="1:23" s="90" customFormat="1" ht="24.95" customHeight="1" x14ac:dyDescent="0.25">
      <c r="A46" s="187" t="s">
        <v>64</v>
      </c>
      <c r="B46" s="188">
        <v>328</v>
      </c>
      <c r="C46" s="189" t="s">
        <v>65</v>
      </c>
      <c r="D46" s="157" t="str">
        <f t="shared" si="0"/>
        <v/>
      </c>
      <c r="E46" s="192" t="str">
        <f>IF(SUM('[1]School 1:School 11'!E46:E46)&gt;0,SUM('[1]School 1:School 11'!E46:E46),"")</f>
        <v/>
      </c>
      <c r="F46" s="192" t="str">
        <f>IF(SUM('[1]School 1:School 11'!F46:F46)&gt;0,SUM('[1]School 1:School 11'!F46:F46),"")</f>
        <v/>
      </c>
      <c r="G46" s="192" t="str">
        <f>IF(SUM('[1]School 1:School 11'!G46:G46)&gt;0,SUM('[1]School 1:School 11'!G46:G46),"")</f>
        <v/>
      </c>
      <c r="H46" s="192" t="str">
        <f>IF(SUM('[1]School 1:School 11'!H46:H46)&gt;0,SUM('[1]School 1:School 11'!H46:H46),"")</f>
        <v/>
      </c>
      <c r="I46" s="192" t="str">
        <f>IF(SUM('[1]School 1:School 11'!I46:I46)&gt;0,SUM('[1]School 1:School 11'!I46:I46),"")</f>
        <v/>
      </c>
      <c r="J46" s="192" t="str">
        <f>IF(SUM('[1]School 1:School 11'!J46:J46)&gt;0,SUM('[1]School 1:School 11'!J46:J46),"")</f>
        <v/>
      </c>
      <c r="K46" s="177"/>
      <c r="M46" s="93"/>
      <c r="N46" s="205" t="s">
        <v>166</v>
      </c>
    </row>
    <row r="47" spans="1:23" s="90" customFormat="1" ht="24.95" customHeight="1" x14ac:dyDescent="0.25">
      <c r="A47" s="187" t="s">
        <v>66</v>
      </c>
      <c r="B47" s="188">
        <v>329</v>
      </c>
      <c r="C47" s="189" t="s">
        <v>67</v>
      </c>
      <c r="D47" s="157" t="str">
        <f t="shared" si="0"/>
        <v/>
      </c>
      <c r="E47" s="192" t="str">
        <f>IF(SUM('[1]School 1:School 11'!E47:E47)&gt;0,SUM('[1]School 1:School 11'!E47:E47),"")</f>
        <v/>
      </c>
      <c r="F47" s="192" t="str">
        <f>IF(SUM('[1]School 1:School 11'!F47:F47)&gt;0,SUM('[1]School 1:School 11'!F47:F47),"")</f>
        <v/>
      </c>
      <c r="G47" s="192" t="str">
        <f>IF(SUM('[1]School 1:School 11'!G47:G47)&gt;0,SUM('[1]School 1:School 11'!G47:G47),"")</f>
        <v/>
      </c>
      <c r="H47" s="192" t="str">
        <f>IF(SUM('[1]School 1:School 11'!H47:H47)&gt;0,SUM('[1]School 1:School 11'!H47:H47),"")</f>
        <v/>
      </c>
      <c r="I47" s="192" t="str">
        <f>IF(SUM('[1]School 1:School 11'!I47:I47)&gt;0,SUM('[1]School 1:School 11'!I47:I47),"")</f>
        <v/>
      </c>
      <c r="J47" s="192" t="str">
        <f>IF(SUM('[1]School 1:School 11'!J47:J47)&gt;0,SUM('[1]School 1:School 11'!J47:J47),"")</f>
        <v/>
      </c>
      <c r="K47" s="177"/>
      <c r="M47" s="93"/>
      <c r="N47" s="205"/>
    </row>
    <row r="48" spans="1:23" s="90" customFormat="1" ht="24.95" customHeight="1" x14ac:dyDescent="0.25">
      <c r="A48" s="187" t="s">
        <v>68</v>
      </c>
      <c r="B48" s="188">
        <v>330</v>
      </c>
      <c r="C48" s="189" t="s">
        <v>205</v>
      </c>
      <c r="D48" s="157">
        <f t="shared" si="0"/>
        <v>277176.98</v>
      </c>
      <c r="E48" s="192">
        <f>IF(SUM('[1]School 1:School 11'!E48:E48)&gt;0,SUM('[1]School 1:School 11'!E48:E48),"")</f>
        <v>83470.290000000008</v>
      </c>
      <c r="F48" s="192">
        <f>IF(SUM('[1]School 1:School 11'!F48:F48)&gt;0,SUM('[1]School 1:School 11'!F48:F48),"")</f>
        <v>25625.55</v>
      </c>
      <c r="G48" s="192" t="str">
        <f>IF(SUM('[1]School 1:School 11'!G48:G48)&gt;0,SUM('[1]School 1:School 11'!G48:G48),"")</f>
        <v/>
      </c>
      <c r="H48" s="192">
        <f>IF(SUM('[1]School 1:School 11'!H48:H48)&gt;0,SUM('[1]School 1:School 11'!H48:H48),"")</f>
        <v>40139.040000000001</v>
      </c>
      <c r="I48" s="192">
        <f>IF(SUM('[1]School 1:School 11'!I48:I48)&gt;0,SUM('[1]School 1:School 11'!I48:I48),"")</f>
        <v>127042.1</v>
      </c>
      <c r="J48" s="192">
        <f>IF(SUM('[1]School 1:School 11'!J48:J48)&gt;0,SUM('[1]School 1:School 11'!J48:J48),"")</f>
        <v>900</v>
      </c>
      <c r="K48" s="177"/>
      <c r="M48" s="93"/>
      <c r="N48" s="181"/>
    </row>
    <row r="49" spans="1:14" s="90" customFormat="1" ht="24.95" customHeight="1" x14ac:dyDescent="0.25">
      <c r="A49" s="187" t="s">
        <v>69</v>
      </c>
      <c r="B49" s="188">
        <v>333</v>
      </c>
      <c r="C49" s="189" t="s">
        <v>70</v>
      </c>
      <c r="D49" s="157" t="str">
        <f t="shared" si="0"/>
        <v/>
      </c>
      <c r="E49" s="192" t="str">
        <f>IF(SUM('[1]School 1:School 11'!E49:E49)&gt;0,SUM('[1]School 1:School 11'!E49:E49),"")</f>
        <v/>
      </c>
      <c r="F49" s="192" t="str">
        <f>IF(SUM('[1]School 1:School 11'!F49:F49)&gt;0,SUM('[1]School 1:School 11'!F49:F49),"")</f>
        <v/>
      </c>
      <c r="G49" s="192" t="str">
        <f>IF(SUM('[1]School 1:School 11'!G49:G49)&gt;0,SUM('[1]School 1:School 11'!G49:G49),"")</f>
        <v/>
      </c>
      <c r="H49" s="192" t="str">
        <f>IF(SUM('[1]School 1:School 11'!H49:H49)&gt;0,SUM('[1]School 1:School 11'!H49:H49),"")</f>
        <v/>
      </c>
      <c r="I49" s="192" t="str">
        <f>IF(SUM('[1]School 1:School 11'!I49:I49)&gt;0,SUM('[1]School 1:School 11'!I49:I49),"")</f>
        <v/>
      </c>
      <c r="J49" s="192" t="str">
        <f>IF(SUM('[1]School 1:School 11'!J49:J49)&gt;0,SUM('[1]School 1:School 11'!J49:J49),"")</f>
        <v/>
      </c>
      <c r="K49" s="177"/>
      <c r="M49" s="93"/>
      <c r="N49" s="179" t="s">
        <v>121</v>
      </c>
    </row>
    <row r="50" spans="1:14" s="90" customFormat="1" ht="24.95" customHeight="1" x14ac:dyDescent="0.25">
      <c r="A50" s="187" t="s">
        <v>71</v>
      </c>
      <c r="B50" s="188">
        <v>334</v>
      </c>
      <c r="C50" s="189" t="s">
        <v>202</v>
      </c>
      <c r="D50" s="157">
        <f t="shared" si="0"/>
        <v>234615.90000000002</v>
      </c>
      <c r="E50" s="192">
        <f>IF(SUM('[1]School 1:School 11'!E50:E50)&gt;0,SUM('[1]School 1:School 11'!E50:E50),"")</f>
        <v>140441.01</v>
      </c>
      <c r="F50" s="192">
        <f>IF(SUM('[1]School 1:School 11'!F50:F50)&gt;0,SUM('[1]School 1:School 11'!F50:F50),"")</f>
        <v>43083.5</v>
      </c>
      <c r="G50" s="192" t="str">
        <f>IF(SUM('[1]School 1:School 11'!G50:G50)&gt;0,SUM('[1]School 1:School 11'!G50:G50),"")</f>
        <v/>
      </c>
      <c r="H50" s="192">
        <f>IF(SUM('[1]School 1:School 11'!H50:H50)&gt;0,SUM('[1]School 1:School 11'!H50:H50),"")</f>
        <v>12249.72</v>
      </c>
      <c r="I50" s="192">
        <f>IF(SUM('[1]School 1:School 11'!I50:I50)&gt;0,SUM('[1]School 1:School 11'!I50:I50),"")</f>
        <v>36971.67</v>
      </c>
      <c r="J50" s="192">
        <f>IF(SUM('[1]School 1:School 11'!J50:J50)&gt;0,SUM('[1]School 1:School 11'!J50:J50),"")</f>
        <v>1870</v>
      </c>
      <c r="K50" s="177"/>
      <c r="M50" s="93"/>
      <c r="N50" s="181"/>
    </row>
    <row r="51" spans="1:14" s="90" customFormat="1" ht="24.95" customHeight="1" x14ac:dyDescent="0.25">
      <c r="A51" s="187" t="s">
        <v>72</v>
      </c>
      <c r="B51" s="188">
        <v>335</v>
      </c>
      <c r="C51" s="189" t="s">
        <v>193</v>
      </c>
      <c r="D51" s="157" t="str">
        <f t="shared" si="0"/>
        <v/>
      </c>
      <c r="E51" s="192" t="str">
        <f>IF(SUM('[1]School 1:School 11'!E51:E51)&gt;0,SUM('[1]School 1:School 11'!E51:E51),"")</f>
        <v/>
      </c>
      <c r="F51" s="192" t="str">
        <f>IF(SUM('[1]School 1:School 11'!F51:F51)&gt;0,SUM('[1]School 1:School 11'!F51:F51),"")</f>
        <v/>
      </c>
      <c r="G51" s="192" t="str">
        <f>IF(SUM('[1]School 1:School 11'!G51:G51)&gt;0,SUM('[1]School 1:School 11'!G51:G51),"")</f>
        <v/>
      </c>
      <c r="H51" s="192" t="str">
        <f>IF(SUM('[1]School 1:School 11'!H51:H51)&gt;0,SUM('[1]School 1:School 11'!H51:H51),"")</f>
        <v/>
      </c>
      <c r="I51" s="192" t="str">
        <f>IF(SUM('[1]School 1:School 11'!I51:I51)&gt;0,SUM('[1]School 1:School 11'!I51:I51),"")</f>
        <v/>
      </c>
      <c r="J51" s="192" t="str">
        <f>IF(SUM('[1]School 1:School 11'!J51:J51)&gt;0,SUM('[1]School 1:School 11'!J51:J51),"")</f>
        <v/>
      </c>
      <c r="K51" s="177"/>
      <c r="M51" s="179" t="s">
        <v>75</v>
      </c>
      <c r="N51" s="93"/>
    </row>
    <row r="52" spans="1:14" s="90" customFormat="1" ht="24.95" customHeight="1" x14ac:dyDescent="0.25">
      <c r="A52" s="187" t="s">
        <v>73</v>
      </c>
      <c r="B52" s="188">
        <v>336</v>
      </c>
      <c r="C52" s="189" t="s">
        <v>74</v>
      </c>
      <c r="D52" s="157" t="str">
        <f t="shared" si="0"/>
        <v/>
      </c>
      <c r="E52" s="192" t="str">
        <f>IF(SUM('[1]School 1:School 11'!E52:E52)&gt;0,SUM('[1]School 1:School 11'!E52:E52),"")</f>
        <v/>
      </c>
      <c r="F52" s="192" t="str">
        <f>IF(SUM('[1]School 1:School 11'!F52:F52)&gt;0,SUM('[1]School 1:School 11'!F52:F52),"")</f>
        <v/>
      </c>
      <c r="G52" s="192" t="str">
        <f>IF(SUM('[1]School 1:School 11'!G52:G52)&gt;0,SUM('[1]School 1:School 11'!G52:G52),"")</f>
        <v/>
      </c>
      <c r="H52" s="192" t="str">
        <f>IF(SUM('[1]School 1:School 11'!H52:H52)&gt;0,SUM('[1]School 1:School 11'!H52:H52),"")</f>
        <v/>
      </c>
      <c r="I52" s="192" t="str">
        <f>IF(SUM('[1]School 1:School 11'!I52:I52)&gt;0,SUM('[1]School 1:School 11'!I52:I52),"")</f>
        <v/>
      </c>
      <c r="J52" s="192" t="str">
        <f>IF(SUM('[1]School 1:School 11'!J52:J52)&gt;0,SUM('[1]School 1:School 11'!J52:J52),"")</f>
        <v/>
      </c>
      <c r="K52" s="177"/>
      <c r="M52" s="179"/>
      <c r="N52" s="93"/>
    </row>
    <row r="53" spans="1:14" s="90" customFormat="1" ht="24.95" customHeight="1" x14ac:dyDescent="0.25">
      <c r="A53" s="187" t="s">
        <v>76</v>
      </c>
      <c r="B53" s="188">
        <v>337</v>
      </c>
      <c r="C53" s="189" t="s">
        <v>206</v>
      </c>
      <c r="D53" s="157">
        <f t="shared" si="0"/>
        <v>208522.02</v>
      </c>
      <c r="E53" s="192">
        <f>IF(SUM('[1]School 1:School 11'!E53:E53)&gt;0,SUM('[1]School 1:School 11'!E53:E53),"")</f>
        <v>68831.199999999997</v>
      </c>
      <c r="F53" s="192">
        <f>IF(SUM('[1]School 1:School 11'!F53:F53)&gt;0,SUM('[1]School 1:School 11'!F53:F53),"")</f>
        <v>20090.88</v>
      </c>
      <c r="G53" s="192" t="str">
        <f>IF(SUM('[1]School 1:School 11'!G53:G53)&gt;0,SUM('[1]School 1:School 11'!G53:G53),"")</f>
        <v/>
      </c>
      <c r="H53" s="192">
        <f>IF(SUM('[1]School 1:School 11'!H53:H53)&gt;0,SUM('[1]School 1:School 11'!H53:H53),"")</f>
        <v>23984.45</v>
      </c>
      <c r="I53" s="192">
        <f>IF(SUM('[1]School 1:School 11'!I53:I53)&gt;0,SUM('[1]School 1:School 11'!I53:I53),"")</f>
        <v>92341.489999999991</v>
      </c>
      <c r="J53" s="192">
        <f>IF(SUM('[1]School 1:School 11'!J53:J53)&gt;0,SUM('[1]School 1:School 11'!J53:J53),"")</f>
        <v>3274</v>
      </c>
      <c r="K53" s="177"/>
      <c r="M53" s="93"/>
      <c r="N53" s="93"/>
    </row>
    <row r="54" spans="1:14" s="90" customFormat="1" ht="24.95" customHeight="1" x14ac:dyDescent="0.25">
      <c r="A54" s="187" t="s">
        <v>78</v>
      </c>
      <c r="B54" s="188">
        <v>339</v>
      </c>
      <c r="C54" s="189" t="s">
        <v>79</v>
      </c>
      <c r="D54" s="157">
        <f t="shared" si="0"/>
        <v>64269.820000000007</v>
      </c>
      <c r="E54" s="192">
        <f>IF(SUM('[1]School 1:School 11'!E54:E54)&gt;0,SUM('[1]School 1:School 11'!E54:E54),"")</f>
        <v>42497.11</v>
      </c>
      <c r="F54" s="192">
        <f>IF(SUM('[1]School 1:School 11'!F54:F54)&gt;0,SUM('[1]School 1:School 11'!F54:F54),"")</f>
        <v>12999.87</v>
      </c>
      <c r="G54" s="192" t="str">
        <f>IF(SUM('[1]School 1:School 11'!G54:G54)&gt;0,SUM('[1]School 1:School 11'!G54:G54),"")</f>
        <v/>
      </c>
      <c r="H54" s="192">
        <f>IF(SUM('[1]School 1:School 11'!H54:H54)&gt;0,SUM('[1]School 1:School 11'!H54:H54),"")</f>
        <v>8772.84</v>
      </c>
      <c r="I54" s="192" t="str">
        <f>IF(SUM('[1]School 1:School 11'!I54:I54)&gt;0,SUM('[1]School 1:School 11'!I54:I54),"")</f>
        <v/>
      </c>
      <c r="J54" s="192" t="str">
        <f>IF(SUM('[1]School 1:School 11'!J54:J54)&gt;0,SUM('[1]School 1:School 11'!J54:J54),"")</f>
        <v/>
      </c>
      <c r="K54" s="177"/>
      <c r="M54" s="93"/>
      <c r="N54" s="93"/>
    </row>
    <row r="55" spans="1:14" s="90" customFormat="1" ht="24.95" customHeight="1" x14ac:dyDescent="0.25">
      <c r="A55" s="187" t="s">
        <v>80</v>
      </c>
      <c r="B55" s="188">
        <v>340</v>
      </c>
      <c r="C55" s="189" t="s">
        <v>81</v>
      </c>
      <c r="D55" s="157" t="str">
        <f t="shared" si="0"/>
        <v/>
      </c>
      <c r="E55" s="192" t="str">
        <f>IF(SUM('[1]School 1:School 11'!E55:E55)&gt;0,SUM('[1]School 1:School 11'!E55:E55),"")</f>
        <v/>
      </c>
      <c r="F55" s="192" t="str">
        <f>IF(SUM('[1]School 1:School 11'!F55:F55)&gt;0,SUM('[1]School 1:School 11'!F55:F55),"")</f>
        <v/>
      </c>
      <c r="G55" s="192" t="str">
        <f>IF(SUM('[1]School 1:School 11'!G55:G55)&gt;0,SUM('[1]School 1:School 11'!G55:G55),"")</f>
        <v/>
      </c>
      <c r="H55" s="192" t="str">
        <f>IF(SUM('[1]School 1:School 11'!H55:H55)&gt;0,SUM('[1]School 1:School 11'!H55:H55),"")</f>
        <v/>
      </c>
      <c r="I55" s="192" t="str">
        <f>IF(SUM('[1]School 1:School 11'!I55:I55)&gt;0,SUM('[1]School 1:School 11'!I55:I55),"")</f>
        <v/>
      </c>
      <c r="J55" s="192" t="str">
        <f>IF(SUM('[1]School 1:School 11'!J55:J55)&gt;0,SUM('[1]School 1:School 11'!J55:J55),"")</f>
        <v/>
      </c>
      <c r="K55" s="177"/>
      <c r="M55" s="93"/>
      <c r="N55" s="93"/>
    </row>
    <row r="56" spans="1:14" s="90" customFormat="1" ht="24.95" customHeight="1" x14ac:dyDescent="0.25">
      <c r="A56" s="187" t="s">
        <v>194</v>
      </c>
      <c r="B56" s="188">
        <v>373</v>
      </c>
      <c r="C56" s="189" t="s">
        <v>195</v>
      </c>
      <c r="D56" s="157">
        <f t="shared" si="0"/>
        <v>65735.8</v>
      </c>
      <c r="E56" s="192">
        <f>IF(SUM('[1]School 1:School 11'!E56:E56)&gt;0,SUM('[1]School 1:School 11'!E56:E56),"")</f>
        <v>44767.5</v>
      </c>
      <c r="F56" s="192">
        <f>IF(SUM('[1]School 1:School 11'!F56:F56)&gt;0,SUM('[1]School 1:School 11'!F56:F56),"")</f>
        <v>13529.16</v>
      </c>
      <c r="G56" s="192" t="str">
        <f>IF(SUM('[1]School 1:School 11'!G56:G56)&gt;0,SUM('[1]School 1:School 11'!G56:G56),"")</f>
        <v/>
      </c>
      <c r="H56" s="192">
        <f>IF(SUM('[1]School 1:School 11'!H56:H56)&gt;0,SUM('[1]School 1:School 11'!H56:H56),"")</f>
        <v>7439.14</v>
      </c>
      <c r="I56" s="192" t="str">
        <f>IF(SUM('[1]School 1:School 11'!I56:I56)&gt;0,SUM('[1]School 1:School 11'!I56:I56),"")</f>
        <v/>
      </c>
      <c r="J56" s="192" t="str">
        <f>IF(SUM('[1]School 1:School 11'!J56:J56)&gt;0,SUM('[1]School 1:School 11'!J56:J56),"")</f>
        <v/>
      </c>
      <c r="K56" s="177"/>
      <c r="M56" s="93"/>
      <c r="N56" s="93"/>
    </row>
    <row r="57" spans="1:14" s="90" customFormat="1" ht="24.95" customHeight="1" x14ac:dyDescent="0.25">
      <c r="A57" s="187" t="s">
        <v>82</v>
      </c>
      <c r="B57" s="188">
        <v>342</v>
      </c>
      <c r="C57" s="189" t="s">
        <v>83</v>
      </c>
      <c r="D57" s="157" t="str">
        <f t="shared" si="0"/>
        <v/>
      </c>
      <c r="E57" s="192" t="str">
        <f>IF(SUM('[1]School 1:School 11'!E57:E57)&gt;0,SUM('[1]School 1:School 11'!E57:E57),"")</f>
        <v/>
      </c>
      <c r="F57" s="192" t="str">
        <f>IF(SUM('[1]School 1:School 11'!F57:F57)&gt;0,SUM('[1]School 1:School 11'!F57:F57),"")</f>
        <v/>
      </c>
      <c r="G57" s="192" t="str">
        <f>IF(SUM('[1]School 1:School 11'!G57:G57)&gt;0,SUM('[1]School 1:School 11'!G57:G57),"")</f>
        <v/>
      </c>
      <c r="H57" s="192" t="str">
        <f>IF(SUM('[1]School 1:School 11'!H57:H57)&gt;0,SUM('[1]School 1:School 11'!H57:H57),"")</f>
        <v/>
      </c>
      <c r="I57" s="192" t="str">
        <f>IF(SUM('[1]School 1:School 11'!I57:I57)&gt;0,SUM('[1]School 1:School 11'!I57:I57),"")</f>
        <v/>
      </c>
      <c r="J57" s="192" t="str">
        <f>IF(SUM('[1]School 1:School 11'!J57:J57)&gt;0,SUM('[1]School 1:School 11'!J57:J57),"")</f>
        <v/>
      </c>
      <c r="K57" s="177"/>
      <c r="M57" s="93"/>
      <c r="N57" s="93"/>
    </row>
    <row r="58" spans="1:14" s="90" customFormat="1" ht="24.95" customHeight="1" x14ac:dyDescent="0.25">
      <c r="A58" s="187" t="s">
        <v>84</v>
      </c>
      <c r="B58" s="188">
        <v>343</v>
      </c>
      <c r="C58" s="189" t="s">
        <v>85</v>
      </c>
      <c r="D58" s="157" t="str">
        <f t="shared" si="0"/>
        <v/>
      </c>
      <c r="E58" s="192" t="str">
        <f>IF(SUM('[1]School 1:School 11'!E58:E58)&gt;0,SUM('[1]School 1:School 11'!E58:E58),"")</f>
        <v/>
      </c>
      <c r="F58" s="192" t="str">
        <f>IF(SUM('[1]School 1:School 11'!F58:F58)&gt;0,SUM('[1]School 1:School 11'!F58:F58),"")</f>
        <v/>
      </c>
      <c r="G58" s="192" t="str">
        <f>IF(SUM('[1]School 1:School 11'!G58:G58)&gt;0,SUM('[1]School 1:School 11'!G58:G58),"")</f>
        <v/>
      </c>
      <c r="H58" s="192" t="str">
        <f>IF(SUM('[1]School 1:School 11'!H58:H58)&gt;0,SUM('[1]School 1:School 11'!H58:H58),"")</f>
        <v/>
      </c>
      <c r="I58" s="192" t="str">
        <f>IF(SUM('[1]School 1:School 11'!I58:I58)&gt;0,SUM('[1]School 1:School 11'!I58:I58),"")</f>
        <v/>
      </c>
      <c r="J58" s="192" t="str">
        <f>IF(SUM('[1]School 1:School 11'!J58:J58)&gt;0,SUM('[1]School 1:School 11'!J58:J58),"")</f>
        <v/>
      </c>
      <c r="K58" s="177"/>
      <c r="M58" s="93"/>
      <c r="N58" s="93"/>
    </row>
    <row r="59" spans="1:14" s="90" customFormat="1" ht="24.95" customHeight="1" x14ac:dyDescent="0.25">
      <c r="A59" s="187" t="s">
        <v>86</v>
      </c>
      <c r="B59" s="188">
        <v>344</v>
      </c>
      <c r="C59" s="189" t="s">
        <v>87</v>
      </c>
      <c r="D59" s="157" t="str">
        <f t="shared" si="0"/>
        <v/>
      </c>
      <c r="E59" s="192" t="str">
        <f>IF(SUM('[1]School 1:School 11'!E59:E59)&gt;0,SUM('[1]School 1:School 11'!E59:E59),"")</f>
        <v/>
      </c>
      <c r="F59" s="192" t="str">
        <f>IF(SUM('[1]School 1:School 11'!F59:F59)&gt;0,SUM('[1]School 1:School 11'!F59:F59),"")</f>
        <v/>
      </c>
      <c r="G59" s="192" t="str">
        <f>IF(SUM('[1]School 1:School 11'!G59:G59)&gt;0,SUM('[1]School 1:School 11'!G59:G59),"")</f>
        <v/>
      </c>
      <c r="H59" s="192" t="str">
        <f>IF(SUM('[1]School 1:School 11'!H59:H59)&gt;0,SUM('[1]School 1:School 11'!H59:H59),"")</f>
        <v/>
      </c>
      <c r="I59" s="192" t="str">
        <f>IF(SUM('[1]School 1:School 11'!I59:I59)&gt;0,SUM('[1]School 1:School 11'!I59:I59),"")</f>
        <v/>
      </c>
      <c r="J59" s="192" t="str">
        <f>IF(SUM('[1]School 1:School 11'!J59:J59)&gt;0,SUM('[1]School 1:School 11'!J59:J59),"")</f>
        <v/>
      </c>
      <c r="K59" s="177"/>
      <c r="M59" s="93"/>
      <c r="N59" s="93"/>
    </row>
    <row r="60" spans="1:14" s="89" customFormat="1" ht="24.95" customHeight="1" x14ac:dyDescent="0.25">
      <c r="A60" s="187" t="s">
        <v>88</v>
      </c>
      <c r="B60" s="188">
        <v>346</v>
      </c>
      <c r="C60" s="189" t="s">
        <v>89</v>
      </c>
      <c r="D60" s="157" t="str">
        <f t="shared" si="0"/>
        <v/>
      </c>
      <c r="E60" s="192" t="str">
        <f>IF(SUM('[1]School 1:School 11'!E60:E60)&gt;0,SUM('[1]School 1:School 11'!E60:E60),"")</f>
        <v/>
      </c>
      <c r="F60" s="192" t="str">
        <f>IF(SUM('[1]School 1:School 11'!F60:F60)&gt;0,SUM('[1]School 1:School 11'!F60:F60),"")</f>
        <v/>
      </c>
      <c r="G60" s="192" t="str">
        <f>IF(SUM('[1]School 1:School 11'!G60:G60)&gt;0,SUM('[1]School 1:School 11'!G60:G60),"")</f>
        <v/>
      </c>
      <c r="H60" s="192" t="str">
        <f>IF(SUM('[1]School 1:School 11'!H60:H60)&gt;0,SUM('[1]School 1:School 11'!H60:H60),"")</f>
        <v/>
      </c>
      <c r="I60" s="192" t="str">
        <f>IF(SUM('[1]School 1:School 11'!I60:I60)&gt;0,SUM('[1]School 1:School 11'!I60:I60),"")</f>
        <v/>
      </c>
      <c r="J60" s="192" t="str">
        <f>IF(SUM('[1]School 1:School 11'!J60:J60)&gt;0,SUM('[1]School 1:School 11'!J60:J60),"")</f>
        <v/>
      </c>
      <c r="K60" s="177"/>
      <c r="M60" s="93"/>
      <c r="N60" s="38"/>
    </row>
    <row r="61" spans="1:14" ht="24.95" customHeight="1" x14ac:dyDescent="0.25">
      <c r="A61" s="187" t="s">
        <v>90</v>
      </c>
      <c r="B61" s="188">
        <v>347</v>
      </c>
      <c r="C61" s="189" t="s">
        <v>207</v>
      </c>
      <c r="D61" s="157">
        <f t="shared" si="0"/>
        <v>49588</v>
      </c>
      <c r="E61" s="192" t="str">
        <f>IF(SUM('[1]School 1:School 11'!E61:E61)&gt;0,SUM('[1]School 1:School 11'!E61:E61),"")</f>
        <v/>
      </c>
      <c r="F61" s="192" t="str">
        <f>IF(SUM('[1]School 1:School 11'!F61:F61)&gt;0,SUM('[1]School 1:School 11'!F61:F61),"")</f>
        <v/>
      </c>
      <c r="G61" s="192" t="str">
        <f>IF(SUM('[1]School 1:School 11'!G61:G61)&gt;0,SUM('[1]School 1:School 11'!G61:G61),"")</f>
        <v/>
      </c>
      <c r="H61" s="192" t="str">
        <f>IF(SUM('[1]School 1:School 11'!H61:H61)&gt;0,SUM('[1]School 1:School 11'!H61:H61),"")</f>
        <v/>
      </c>
      <c r="I61" s="192">
        <f>IF(SUM('[1]School 1:School 11'!I61:I61)&gt;0,SUM('[1]School 1:School 11'!I61:I61),"")</f>
        <v>49588</v>
      </c>
      <c r="J61" s="192" t="str">
        <f>IF(SUM('[1]School 1:School 11'!J61:J61)&gt;0,SUM('[1]School 1:School 11'!J61:J61),"")</f>
        <v/>
      </c>
      <c r="K61" s="177"/>
      <c r="L61" s="62"/>
      <c r="M61" s="38"/>
    </row>
    <row r="62" spans="1:14" ht="24.95" customHeight="1" x14ac:dyDescent="0.25">
      <c r="A62" s="187" t="s">
        <v>106</v>
      </c>
      <c r="B62" s="188">
        <v>358</v>
      </c>
      <c r="C62" s="189" t="s">
        <v>196</v>
      </c>
      <c r="D62" s="157">
        <f t="shared" si="0"/>
        <v>82357.03</v>
      </c>
      <c r="E62" s="192">
        <f>IF(SUM('[1]School 1:School 11'!E62:E62)&gt;0,SUM('[1]School 1:School 11'!E62:E62),"")</f>
        <v>60170</v>
      </c>
      <c r="F62" s="192">
        <f>IF(SUM('[1]School 1:School 11'!F62:F62)&gt;0,SUM('[1]School 1:School 11'!F62:F62),"")</f>
        <v>15181.55</v>
      </c>
      <c r="G62" s="192" t="str">
        <f>IF(SUM('[1]School 1:School 11'!G62:G62)&gt;0,SUM('[1]School 1:School 11'!G62:G62),"")</f>
        <v/>
      </c>
      <c r="H62" s="192">
        <f>IF(SUM('[1]School 1:School 11'!H62:H62)&gt;0,SUM('[1]School 1:School 11'!H62:H62),"")</f>
        <v>6515.48</v>
      </c>
      <c r="I62" s="192" t="str">
        <f>IF(SUM('[1]School 1:School 11'!I62:I62)&gt;0,SUM('[1]School 1:School 11'!I62:I62),"")</f>
        <v/>
      </c>
      <c r="J62" s="192">
        <f>IF(SUM('[1]School 1:School 11'!J62:J62)&gt;0,SUM('[1]School 1:School 11'!J62:J62),"")</f>
        <v>490</v>
      </c>
      <c r="K62" s="177"/>
      <c r="L62" s="62"/>
    </row>
    <row r="63" spans="1:14" ht="24.95" customHeight="1" x14ac:dyDescent="0.25">
      <c r="A63" s="187" t="s">
        <v>91</v>
      </c>
      <c r="B63" s="188">
        <v>348</v>
      </c>
      <c r="C63" s="189" t="s">
        <v>92</v>
      </c>
      <c r="D63" s="157">
        <f t="shared" si="0"/>
        <v>2668.27</v>
      </c>
      <c r="E63" s="192">
        <f>IF(SUM('[1]School 1:School 11'!E63:E63)&gt;0,SUM('[1]School 1:School 11'!E63:E63),"")</f>
        <v>2200</v>
      </c>
      <c r="F63" s="192">
        <f>IF(SUM('[1]School 1:School 11'!F63:F63)&gt;0,SUM('[1]School 1:School 11'!F63:F63),"")</f>
        <v>468.27</v>
      </c>
      <c r="G63" s="192" t="str">
        <f>IF(SUM('[1]School 1:School 11'!G63:G63)&gt;0,SUM('[1]School 1:School 11'!G63:G63),"")</f>
        <v/>
      </c>
      <c r="H63" s="192" t="str">
        <f>IF(SUM('[1]School 1:School 11'!H63:H63)&gt;0,SUM('[1]School 1:School 11'!H63:H63),"")</f>
        <v/>
      </c>
      <c r="I63" s="192" t="str">
        <f>IF(SUM('[1]School 1:School 11'!I63:I63)&gt;0,SUM('[1]School 1:School 11'!I63:I63),"")</f>
        <v/>
      </c>
      <c r="J63" s="192" t="str">
        <f>IF(SUM('[1]School 1:School 11'!J63:J63)&gt;0,SUM('[1]School 1:School 11'!J63:J63),"")</f>
        <v/>
      </c>
      <c r="K63" s="177"/>
      <c r="L63" s="62"/>
    </row>
    <row r="64" spans="1:14" ht="24.95" customHeight="1" x14ac:dyDescent="0.25">
      <c r="A64" s="187" t="s">
        <v>93</v>
      </c>
      <c r="B64" s="188">
        <v>349</v>
      </c>
      <c r="C64" s="189" t="s">
        <v>94</v>
      </c>
      <c r="D64" s="157" t="str">
        <f t="shared" si="0"/>
        <v/>
      </c>
      <c r="E64" s="192" t="str">
        <f>IF(SUM('[1]School 1:School 11'!E64:E64)&gt;0,SUM('[1]School 1:School 11'!E64:E64),"")</f>
        <v/>
      </c>
      <c r="F64" s="192" t="str">
        <f>IF(SUM('[1]School 1:School 11'!F64:F64)&gt;0,SUM('[1]School 1:School 11'!F64:F64),"")</f>
        <v/>
      </c>
      <c r="G64" s="192" t="str">
        <f>IF(SUM('[1]School 1:School 11'!G64:G64)&gt;0,SUM('[1]School 1:School 11'!G64:G64),"")</f>
        <v/>
      </c>
      <c r="H64" s="192" t="str">
        <f>IF(SUM('[1]School 1:School 11'!H64:H64)&gt;0,SUM('[1]School 1:School 11'!H64:H64),"")</f>
        <v/>
      </c>
      <c r="I64" s="192" t="str">
        <f>IF(SUM('[1]School 1:School 11'!I64:I64)&gt;0,SUM('[1]School 1:School 11'!I64:I64),"")</f>
        <v/>
      </c>
      <c r="J64" s="192" t="str">
        <f>IF(SUM('[1]School 1:School 11'!J64:J64)&gt;0,SUM('[1]School 1:School 11'!J64:J64),"")</f>
        <v/>
      </c>
      <c r="K64" s="177"/>
      <c r="L64" s="62"/>
    </row>
    <row r="65" spans="1:12" ht="24.95" customHeight="1" x14ac:dyDescent="0.25">
      <c r="A65" s="187" t="s">
        <v>77</v>
      </c>
      <c r="B65" s="188">
        <v>338</v>
      </c>
      <c r="C65" s="189" t="s">
        <v>197</v>
      </c>
      <c r="D65" s="157" t="str">
        <f t="shared" si="0"/>
        <v/>
      </c>
      <c r="E65" s="192" t="str">
        <f>IF(SUM('[1]School 1:School 11'!E65:E65)&gt;0,SUM('[1]School 1:School 11'!E65:E65),"")</f>
        <v/>
      </c>
      <c r="F65" s="192" t="str">
        <f>IF(SUM('[1]School 1:School 11'!F65:F65)&gt;0,SUM('[1]School 1:School 11'!F65:F65),"")</f>
        <v/>
      </c>
      <c r="G65" s="192" t="str">
        <f>IF(SUM('[1]School 1:School 11'!G65:G65)&gt;0,SUM('[1]School 1:School 11'!G65:G65),"")</f>
        <v/>
      </c>
      <c r="H65" s="192" t="str">
        <f>IF(SUM('[1]School 1:School 11'!H65:H65)&gt;0,SUM('[1]School 1:School 11'!H65:H65),"")</f>
        <v/>
      </c>
      <c r="I65" s="192" t="str">
        <f>IF(SUM('[1]School 1:School 11'!I65:I65)&gt;0,SUM('[1]School 1:School 11'!I65:I65),"")</f>
        <v/>
      </c>
      <c r="J65" s="192" t="str">
        <f>IF(SUM('[1]School 1:School 11'!J65:J65)&gt;0,SUM('[1]School 1:School 11'!J65:J65),"")</f>
        <v/>
      </c>
      <c r="K65" s="177"/>
      <c r="L65" s="62"/>
    </row>
    <row r="66" spans="1:12" ht="24.95" customHeight="1" x14ac:dyDescent="0.25">
      <c r="A66" s="187" t="s">
        <v>95</v>
      </c>
      <c r="B66" s="188">
        <v>351</v>
      </c>
      <c r="C66" s="189" t="s">
        <v>198</v>
      </c>
      <c r="D66" s="157" t="str">
        <f t="shared" si="0"/>
        <v/>
      </c>
      <c r="E66" s="192" t="str">
        <f>IF(SUM('[1]School 1:School 11'!E66:E66)&gt;0,SUM('[1]School 1:School 11'!E66:E66),"")</f>
        <v/>
      </c>
      <c r="F66" s="192" t="str">
        <f>IF(SUM('[1]School 1:School 11'!F66:F66)&gt;0,SUM('[1]School 1:School 11'!F66:F66),"")</f>
        <v/>
      </c>
      <c r="G66" s="192" t="str">
        <f>IF(SUM('[1]School 1:School 11'!G66:G66)&gt;0,SUM('[1]School 1:School 11'!G66:G66),"")</f>
        <v/>
      </c>
      <c r="H66" s="192" t="str">
        <f>IF(SUM('[1]School 1:School 11'!H66:H66)&gt;0,SUM('[1]School 1:School 11'!H66:H66),"")</f>
        <v/>
      </c>
      <c r="I66" s="192" t="str">
        <f>IF(SUM('[1]School 1:School 11'!I66:I66)&gt;0,SUM('[1]School 1:School 11'!I66:I66),"")</f>
        <v/>
      </c>
      <c r="J66" s="192" t="str">
        <f>IF(SUM('[1]School 1:School 11'!J66:J66)&gt;0,SUM('[1]School 1:School 11'!J66:J66),"")</f>
        <v/>
      </c>
      <c r="K66" s="177"/>
      <c r="L66" s="62"/>
    </row>
    <row r="67" spans="1:12" ht="24.95" customHeight="1" x14ac:dyDescent="0.25">
      <c r="A67" s="187" t="s">
        <v>96</v>
      </c>
      <c r="B67" s="188">
        <v>352</v>
      </c>
      <c r="C67" s="189" t="s">
        <v>221</v>
      </c>
      <c r="D67" s="157">
        <f t="shared" si="0"/>
        <v>5515.44</v>
      </c>
      <c r="E67" s="192" t="str">
        <f>IF(SUM('[1]School 1:School 11'!E67:E67)&gt;0,SUM('[1]School 1:School 11'!E67:E67),"")</f>
        <v/>
      </c>
      <c r="F67" s="192" t="str">
        <f>IF(SUM('[1]School 1:School 11'!F67:F67)&gt;0,SUM('[1]School 1:School 11'!F67:F67),"")</f>
        <v/>
      </c>
      <c r="G67" s="192" t="str">
        <f>IF(SUM('[1]School 1:School 11'!G67:G67)&gt;0,SUM('[1]School 1:School 11'!G67:G67),"")</f>
        <v/>
      </c>
      <c r="H67" s="192" t="str">
        <f>IF(SUM('[1]School 1:School 11'!H67:H67)&gt;0,SUM('[1]School 1:School 11'!H67:H67),"")</f>
        <v/>
      </c>
      <c r="I67" s="192">
        <f>IF(SUM('[1]School 1:School 11'!I67:I67)&gt;0,SUM('[1]School 1:School 11'!I67:I67),"")</f>
        <v>5515.44</v>
      </c>
      <c r="J67" s="192" t="str">
        <f>IF(SUM('[1]School 1:School 11'!J67:J67)&gt;0,SUM('[1]School 1:School 11'!J67:J67),"")</f>
        <v/>
      </c>
      <c r="K67" s="177"/>
      <c r="L67" s="62"/>
    </row>
    <row r="68" spans="1:12" ht="24.95" customHeight="1" x14ac:dyDescent="0.25">
      <c r="A68" s="187" t="s">
        <v>97</v>
      </c>
      <c r="B68" s="188">
        <v>353</v>
      </c>
      <c r="C68" s="189" t="s">
        <v>208</v>
      </c>
      <c r="D68" s="157" t="str">
        <f t="shared" si="0"/>
        <v/>
      </c>
      <c r="E68" s="192" t="str">
        <f>IF(SUM('[1]School 1:School 11'!E68:E68)&gt;0,SUM('[1]School 1:School 11'!E68:E68),"")</f>
        <v/>
      </c>
      <c r="F68" s="192" t="str">
        <f>IF(SUM('[1]School 1:School 11'!F68:F68)&gt;0,SUM('[1]School 1:School 11'!F68:F68),"")</f>
        <v/>
      </c>
      <c r="G68" s="192" t="str">
        <f>IF(SUM('[1]School 1:School 11'!G68:G68)&gt;0,SUM('[1]School 1:School 11'!G68:G68),"")</f>
        <v/>
      </c>
      <c r="H68" s="192" t="str">
        <f>IF(SUM('[1]School 1:School 11'!H68:H68)&gt;0,SUM('[1]School 1:School 11'!H68:H68),"")</f>
        <v/>
      </c>
      <c r="I68" s="192" t="str">
        <f>IF(SUM('[1]School 1:School 11'!I68:I68)&gt;0,SUM('[1]School 1:School 11'!I68:I68),"")</f>
        <v/>
      </c>
      <c r="J68" s="192" t="str">
        <f>IF(SUM('[1]School 1:School 11'!J68:J68)&gt;0,SUM('[1]School 1:School 11'!J68:J68),"")</f>
        <v/>
      </c>
      <c r="K68" s="177"/>
      <c r="L68" s="62"/>
    </row>
    <row r="69" spans="1:12" ht="24.95" customHeight="1" x14ac:dyDescent="0.25">
      <c r="A69" s="187" t="s">
        <v>98</v>
      </c>
      <c r="B69" s="188">
        <v>354</v>
      </c>
      <c r="C69" s="189" t="s">
        <v>99</v>
      </c>
      <c r="D69" s="157" t="str">
        <f t="shared" si="0"/>
        <v/>
      </c>
      <c r="E69" s="192" t="str">
        <f>IF(SUM('[1]School 1:School 11'!E69:E69)&gt;0,SUM('[1]School 1:School 11'!E69:E69),"")</f>
        <v/>
      </c>
      <c r="F69" s="192" t="str">
        <f>IF(SUM('[1]School 1:School 11'!F69:F69)&gt;0,SUM('[1]School 1:School 11'!F69:F69),"")</f>
        <v/>
      </c>
      <c r="G69" s="192" t="str">
        <f>IF(SUM('[1]School 1:School 11'!G69:G69)&gt;0,SUM('[1]School 1:School 11'!G69:G69),"")</f>
        <v/>
      </c>
      <c r="H69" s="192" t="str">
        <f>IF(SUM('[1]School 1:School 11'!H69:H69)&gt;0,SUM('[1]School 1:School 11'!H69:H69),"")</f>
        <v/>
      </c>
      <c r="I69" s="192" t="str">
        <f>IF(SUM('[1]School 1:School 11'!I69:I69)&gt;0,SUM('[1]School 1:School 11'!I69:I69),"")</f>
        <v/>
      </c>
      <c r="J69" s="192" t="str">
        <f>IF(SUM('[1]School 1:School 11'!J69:J69)&gt;0,SUM('[1]School 1:School 11'!J69:J69),"")</f>
        <v/>
      </c>
      <c r="K69" s="177"/>
      <c r="L69" s="62"/>
    </row>
    <row r="70" spans="1:12" ht="24.95" customHeight="1" x14ac:dyDescent="0.25">
      <c r="A70" s="187" t="s">
        <v>100</v>
      </c>
      <c r="B70" s="188">
        <v>355</v>
      </c>
      <c r="C70" s="189" t="s">
        <v>101</v>
      </c>
      <c r="D70" s="157">
        <f t="shared" si="0"/>
        <v>148</v>
      </c>
      <c r="E70" s="192" t="str">
        <f>IF(SUM('[1]School 1:School 11'!E70:E70)&gt;0,SUM('[1]School 1:School 11'!E70:E70),"")</f>
        <v/>
      </c>
      <c r="F70" s="192" t="str">
        <f>IF(SUM('[1]School 1:School 11'!F70:F70)&gt;0,SUM('[1]School 1:School 11'!F70:F70),"")</f>
        <v/>
      </c>
      <c r="G70" s="192" t="str">
        <f>IF(SUM('[1]School 1:School 11'!G70:G70)&gt;0,SUM('[1]School 1:School 11'!G70:G70),"")</f>
        <v/>
      </c>
      <c r="H70" s="192">
        <f>IF(SUM('[1]School 1:School 11'!H70:H70)&gt;0,SUM('[1]School 1:School 11'!H70:H70),"")</f>
        <v>148</v>
      </c>
      <c r="I70" s="192" t="str">
        <f>IF(SUM('[1]School 1:School 11'!I70:I70)&gt;0,SUM('[1]School 1:School 11'!I70:I70),"")</f>
        <v/>
      </c>
      <c r="J70" s="192" t="str">
        <f>IF(SUM('[1]School 1:School 11'!J70:J70)&gt;0,SUM('[1]School 1:School 11'!J70:J70),"")</f>
        <v/>
      </c>
      <c r="K70" s="177"/>
      <c r="L70" s="62"/>
    </row>
    <row r="71" spans="1:12" ht="24.95" customHeight="1" x14ac:dyDescent="0.25">
      <c r="A71" s="187" t="s">
        <v>102</v>
      </c>
      <c r="B71" s="188">
        <v>356</v>
      </c>
      <c r="C71" s="189" t="s">
        <v>103</v>
      </c>
      <c r="D71" s="157" t="str">
        <f t="shared" si="0"/>
        <v/>
      </c>
      <c r="E71" s="192" t="str">
        <f>IF(SUM('[1]School 1:School 11'!E71:E71)&gt;0,SUM('[1]School 1:School 11'!E71:E71),"")</f>
        <v/>
      </c>
      <c r="F71" s="192" t="str">
        <f>IF(SUM('[1]School 1:School 11'!F71:F71)&gt;0,SUM('[1]School 1:School 11'!F71:F71),"")</f>
        <v/>
      </c>
      <c r="G71" s="192" t="str">
        <f>IF(SUM('[1]School 1:School 11'!G71:G71)&gt;0,SUM('[1]School 1:School 11'!G71:G71),"")</f>
        <v/>
      </c>
      <c r="H71" s="192" t="str">
        <f>IF(SUM('[1]School 1:School 11'!H71:H71)&gt;0,SUM('[1]School 1:School 11'!H71:H71),"")</f>
        <v/>
      </c>
      <c r="I71" s="192" t="str">
        <f>IF(SUM('[1]School 1:School 11'!I71:I71)&gt;0,SUM('[1]School 1:School 11'!I71:I71),"")</f>
        <v/>
      </c>
      <c r="J71" s="192" t="str">
        <f>IF(SUM('[1]School 1:School 11'!J71:J71)&gt;0,SUM('[1]School 1:School 11'!J71:J71),"")</f>
        <v/>
      </c>
      <c r="K71" s="177"/>
      <c r="L71" s="62"/>
    </row>
    <row r="72" spans="1:12" ht="24.95" customHeight="1" x14ac:dyDescent="0.25">
      <c r="A72" s="187" t="s">
        <v>209</v>
      </c>
      <c r="B72" s="188">
        <v>374</v>
      </c>
      <c r="C72" s="189" t="s">
        <v>210</v>
      </c>
      <c r="D72" s="157" t="str">
        <f t="shared" si="0"/>
        <v/>
      </c>
      <c r="E72" s="192" t="str">
        <f>IF(SUM('[1]School 1:School 11'!E72:E72)&gt;0,SUM('[1]School 1:School 11'!E72:E72),"")</f>
        <v/>
      </c>
      <c r="F72" s="192" t="str">
        <f>IF(SUM('[1]School 1:School 11'!F72:F72)&gt;0,SUM('[1]School 1:School 11'!F72:F72),"")</f>
        <v/>
      </c>
      <c r="G72" s="192" t="str">
        <f>IF(SUM('[1]School 1:School 11'!G72:G72)&gt;0,SUM('[1]School 1:School 11'!G72:G72),"")</f>
        <v/>
      </c>
      <c r="H72" s="192" t="str">
        <f>IF(SUM('[1]School 1:School 11'!H72:H72)&gt;0,SUM('[1]School 1:School 11'!H72:H72),"")</f>
        <v/>
      </c>
      <c r="I72" s="192" t="str">
        <f>IF(SUM('[1]School 1:School 11'!I72:I72)&gt;0,SUM('[1]School 1:School 11'!I72:I72),"")</f>
        <v/>
      </c>
      <c r="J72" s="192" t="str">
        <f>IF(SUM('[1]School 1:School 11'!J72:J72)&gt;0,SUM('[1]School 1:School 11'!J72:J72),"")</f>
        <v/>
      </c>
      <c r="K72" s="177"/>
      <c r="L72" s="62"/>
    </row>
    <row r="73" spans="1:12" ht="24.95" customHeight="1" x14ac:dyDescent="0.25">
      <c r="A73" s="187" t="s">
        <v>104</v>
      </c>
      <c r="B73" s="188">
        <v>357</v>
      </c>
      <c r="C73" s="189" t="s">
        <v>105</v>
      </c>
      <c r="D73" s="157">
        <f t="shared" si="0"/>
        <v>84693.79</v>
      </c>
      <c r="E73" s="192">
        <f>IF(SUM('[1]School 1:School 11'!E73:E73)&gt;0,SUM('[1]School 1:School 11'!E73:E73),"")</f>
        <v>46200</v>
      </c>
      <c r="F73" s="192">
        <f>IF(SUM('[1]School 1:School 11'!F73:F73)&gt;0,SUM('[1]School 1:School 11'!F73:F73),"")</f>
        <v>13841.09</v>
      </c>
      <c r="G73" s="192" t="str">
        <f>IF(SUM('[1]School 1:School 11'!G73:G73)&gt;0,SUM('[1]School 1:School 11'!G73:G73),"")</f>
        <v/>
      </c>
      <c r="H73" s="192">
        <f>IF(SUM('[1]School 1:School 11'!H73:H73)&gt;0,SUM('[1]School 1:School 11'!H73:H73),"")</f>
        <v>18120.23</v>
      </c>
      <c r="I73" s="192">
        <f>IF(SUM('[1]School 1:School 11'!I73:I73)&gt;0,SUM('[1]School 1:School 11'!I73:I73),"")</f>
        <v>6532.47</v>
      </c>
      <c r="J73" s="192" t="str">
        <f>IF(SUM('[1]School 1:School 11'!J73:J73)&gt;0,SUM('[1]School 1:School 11'!J73:J73),"")</f>
        <v/>
      </c>
      <c r="K73" s="177"/>
      <c r="L73" s="62"/>
    </row>
    <row r="74" spans="1:12" ht="24.95" customHeight="1" x14ac:dyDescent="0.25">
      <c r="A74" s="187" t="s">
        <v>108</v>
      </c>
      <c r="B74" s="188">
        <v>361</v>
      </c>
      <c r="C74" s="189" t="s">
        <v>199</v>
      </c>
      <c r="D74" s="157">
        <f t="shared" si="0"/>
        <v>211442.43</v>
      </c>
      <c r="E74" s="192">
        <f>IF(SUM('[1]School 1:School 11'!E74:E74)&gt;0,SUM('[1]School 1:School 11'!E74:E74),"")</f>
        <v>132381.51</v>
      </c>
      <c r="F74" s="192">
        <f>IF(SUM('[1]School 1:School 11'!F74:F74)&gt;0,SUM('[1]School 1:School 11'!F74:F74),"")</f>
        <v>38885.26</v>
      </c>
      <c r="G74" s="192">
        <f>IF(SUM('[1]School 1:School 11'!G74:G74)&gt;0,SUM('[1]School 1:School 11'!G74:G74),"")</f>
        <v>7044.02</v>
      </c>
      <c r="H74" s="192">
        <f>IF(SUM('[1]School 1:School 11'!H74:H74)&gt;0,SUM('[1]School 1:School 11'!H74:H74),"")</f>
        <v>14273.65</v>
      </c>
      <c r="I74" s="192">
        <f>IF(SUM('[1]School 1:School 11'!I74:I74)&gt;0,SUM('[1]School 1:School 11'!I74:I74),"")</f>
        <v>15552.99</v>
      </c>
      <c r="J74" s="192">
        <f>IF(SUM('[1]School 1:School 11'!J74:J74)&gt;0,SUM('[1]School 1:School 11'!J74:J74),"")</f>
        <v>3305</v>
      </c>
      <c r="K74" s="177"/>
      <c r="L74" s="62"/>
    </row>
    <row r="75" spans="1:12" ht="24.95" customHeight="1" x14ac:dyDescent="0.25">
      <c r="A75" s="187" t="s">
        <v>109</v>
      </c>
      <c r="B75" s="188">
        <v>362</v>
      </c>
      <c r="C75" s="189" t="s">
        <v>211</v>
      </c>
      <c r="D75" s="157">
        <f t="shared" si="0"/>
        <v>222695.69999999998</v>
      </c>
      <c r="E75" s="192">
        <f>IF(SUM('[1]School 1:School 11'!E75:E75)&gt;0,SUM('[1]School 1:School 11'!E75:E75),"")</f>
        <v>152499.43</v>
      </c>
      <c r="F75" s="192">
        <f>IF(SUM('[1]School 1:School 11'!F75:F75)&gt;0,SUM('[1]School 1:School 11'!F75:F75),"")</f>
        <v>40823.25</v>
      </c>
      <c r="G75" s="192" t="str">
        <f>IF(SUM('[1]School 1:School 11'!G75:G75)&gt;0,SUM('[1]School 1:School 11'!G75:G75),"")</f>
        <v/>
      </c>
      <c r="H75" s="192">
        <f>IF(SUM('[1]School 1:School 11'!H75:H75)&gt;0,SUM('[1]School 1:School 11'!H75:H75),"")</f>
        <v>24996.52</v>
      </c>
      <c r="I75" s="192" t="str">
        <f>IF(SUM('[1]School 1:School 11'!I75:I75)&gt;0,SUM('[1]School 1:School 11'!I75:I75),"")</f>
        <v/>
      </c>
      <c r="J75" s="192">
        <f>IF(SUM('[1]School 1:School 11'!J75:J75)&gt;0,SUM('[1]School 1:School 11'!J75:J75),"")</f>
        <v>4376.5</v>
      </c>
      <c r="K75" s="177"/>
      <c r="L75" s="62"/>
    </row>
    <row r="76" spans="1:12" ht="24.95" customHeight="1" x14ac:dyDescent="0.25">
      <c r="A76" s="187" t="s">
        <v>110</v>
      </c>
      <c r="B76" s="188">
        <v>364</v>
      </c>
      <c r="C76" s="189" t="s">
        <v>200</v>
      </c>
      <c r="D76" s="157" t="str">
        <f t="shared" si="0"/>
        <v/>
      </c>
      <c r="E76" s="192" t="str">
        <f>IF(SUM('[1]School 1:School 11'!E76:E76)&gt;0,SUM('[1]School 1:School 11'!E76:E76),"")</f>
        <v/>
      </c>
      <c r="F76" s="192" t="str">
        <f>IF(SUM('[1]School 1:School 11'!F76:F76)&gt;0,SUM('[1]School 1:School 11'!F76:F76),"")</f>
        <v/>
      </c>
      <c r="G76" s="192" t="str">
        <f>IF(SUM('[1]School 1:School 11'!G76:G76)&gt;0,SUM('[1]School 1:School 11'!G76:G76),"")</f>
        <v/>
      </c>
      <c r="H76" s="192" t="str">
        <f>IF(SUM('[1]School 1:School 11'!H76:H76)&gt;0,SUM('[1]School 1:School 11'!H76:H76),"")</f>
        <v/>
      </c>
      <c r="I76" s="192" t="str">
        <f>IF(SUM('[1]School 1:School 11'!I76:I76)&gt;0,SUM('[1]School 1:School 11'!I76:I76),"")</f>
        <v/>
      </c>
      <c r="J76" s="192" t="str">
        <f>IF(SUM('[1]School 1:School 11'!J76:J76)&gt;0,SUM('[1]School 1:School 11'!J76:J76),"")</f>
        <v/>
      </c>
      <c r="K76" s="177"/>
      <c r="L76" s="62"/>
    </row>
    <row r="77" spans="1:12" ht="24.95" customHeight="1" x14ac:dyDescent="0.25">
      <c r="A77" s="187" t="s">
        <v>111</v>
      </c>
      <c r="B77" s="188">
        <v>365</v>
      </c>
      <c r="C77" s="189" t="s">
        <v>112</v>
      </c>
      <c r="D77" s="157" t="str">
        <f t="shared" si="0"/>
        <v/>
      </c>
      <c r="E77" s="192" t="str">
        <f>IF(SUM('[1]School 1:School 11'!E77:E77)&gt;0,SUM('[1]School 1:School 11'!E77:E77),"")</f>
        <v/>
      </c>
      <c r="F77" s="192" t="str">
        <f>IF(SUM('[1]School 1:School 11'!F77:F77)&gt;0,SUM('[1]School 1:School 11'!F77:F77),"")</f>
        <v/>
      </c>
      <c r="G77" s="192" t="str">
        <f>IF(SUM('[1]School 1:School 11'!G77:G77)&gt;0,SUM('[1]School 1:School 11'!G77:G77),"")</f>
        <v/>
      </c>
      <c r="H77" s="192" t="str">
        <f>IF(SUM('[1]School 1:School 11'!H77:H77)&gt;0,SUM('[1]School 1:School 11'!H77:H77),"")</f>
        <v/>
      </c>
      <c r="I77" s="192" t="str">
        <f>IF(SUM('[1]School 1:School 11'!I77:I77)&gt;0,SUM('[1]School 1:School 11'!I77:I77),"")</f>
        <v/>
      </c>
      <c r="J77" s="192" t="str">
        <f>IF(SUM('[1]School 1:School 11'!J77:J77)&gt;0,SUM('[1]School 1:School 11'!J77:J77),"")</f>
        <v/>
      </c>
      <c r="K77" s="177"/>
      <c r="L77" s="62"/>
    </row>
    <row r="78" spans="1:12" ht="24.95" customHeight="1" x14ac:dyDescent="0.25">
      <c r="A78" s="187" t="s">
        <v>113</v>
      </c>
      <c r="B78" s="188">
        <v>366</v>
      </c>
      <c r="C78" s="189" t="s">
        <v>212</v>
      </c>
      <c r="D78" s="157" t="str">
        <f t="shared" si="0"/>
        <v/>
      </c>
      <c r="E78" s="192" t="str">
        <f>IF(SUM('[1]School 1:School 11'!E78:E78)&gt;0,SUM('[1]School 1:School 11'!E78:E78),"")</f>
        <v/>
      </c>
      <c r="F78" s="192" t="str">
        <f>IF(SUM('[1]School 1:School 11'!F78:F78)&gt;0,SUM('[1]School 1:School 11'!F78:F78),"")</f>
        <v/>
      </c>
      <c r="G78" s="192" t="str">
        <f>IF(SUM('[1]School 1:School 11'!G78:G78)&gt;0,SUM('[1]School 1:School 11'!G78:G78),"")</f>
        <v/>
      </c>
      <c r="H78" s="192" t="str">
        <f>IF(SUM('[1]School 1:School 11'!H78:H78)&gt;0,SUM('[1]School 1:School 11'!H78:H78),"")</f>
        <v/>
      </c>
      <c r="I78" s="192" t="str">
        <f>IF(SUM('[1]School 1:School 11'!I78:I78)&gt;0,SUM('[1]School 1:School 11'!I78:I78),"")</f>
        <v/>
      </c>
      <c r="J78" s="192" t="str">
        <f>IF(SUM('[1]School 1:School 11'!J78:J78)&gt;0,SUM('[1]School 1:School 11'!J78:J78),"")</f>
        <v/>
      </c>
      <c r="K78" s="177"/>
      <c r="L78" s="62"/>
    </row>
    <row r="79" spans="1:12" ht="24.95" customHeight="1" x14ac:dyDescent="0.25">
      <c r="A79" s="187" t="s">
        <v>114</v>
      </c>
      <c r="B79" s="188">
        <v>368</v>
      </c>
      <c r="C79" s="189" t="s">
        <v>115</v>
      </c>
      <c r="D79" s="157">
        <f t="shared" si="0"/>
        <v>58796.98</v>
      </c>
      <c r="E79" s="192">
        <f>IF(SUM('[1]School 1:School 11'!E79:E79)&gt;0,SUM('[1]School 1:School 11'!E79:E79),"")</f>
        <v>34554.43</v>
      </c>
      <c r="F79" s="192">
        <f>IF(SUM('[1]School 1:School 11'!F79:F79)&gt;0,SUM('[1]School 1:School 11'!F79:F79),"")</f>
        <v>8236.58</v>
      </c>
      <c r="G79" s="192">
        <f>IF(SUM('[1]School 1:School 11'!G79:G79)&gt;0,SUM('[1]School 1:School 11'!G79:G79),"")</f>
        <v>574.32000000000005</v>
      </c>
      <c r="H79" s="192">
        <f>IF(SUM('[1]School 1:School 11'!H79:H79)&gt;0,SUM('[1]School 1:School 11'!H79:H79),"")</f>
        <v>12331.68</v>
      </c>
      <c r="I79" s="192">
        <f>IF(SUM('[1]School 1:School 11'!I79:I79)&gt;0,SUM('[1]School 1:School 11'!I79:I79),"")</f>
        <v>1508.97</v>
      </c>
      <c r="J79" s="192">
        <f>IF(SUM('[1]School 1:School 11'!J79:J79)&gt;0,SUM('[1]School 1:School 11'!J79:J79),"")</f>
        <v>1591</v>
      </c>
      <c r="K79" s="177"/>
      <c r="L79" s="62"/>
    </row>
    <row r="80" spans="1:12" ht="41.25" customHeight="1" x14ac:dyDescent="0.25">
      <c r="A80" s="209" t="s">
        <v>167</v>
      </c>
      <c r="B80" s="210"/>
      <c r="C80" s="210"/>
      <c r="D80" s="157"/>
      <c r="E80" s="192" t="str">
        <f>IF(SUM('[1]School 1:School 11'!E80:E80)&gt;0,SUM('[1]School 1:School 11'!E80:E80),"")</f>
        <v/>
      </c>
      <c r="F80" s="192" t="str">
        <f>IF(SUM('[1]School 1:School 11'!F80:F80)&gt;0,SUM('[1]School 1:School 11'!F80:F80),"")</f>
        <v/>
      </c>
      <c r="G80" s="192" t="str">
        <f>IF(SUM('[1]School 1:School 11'!G80:G80)&gt;0,SUM('[1]School 1:School 11'!G80:G80),"")</f>
        <v/>
      </c>
      <c r="H80" s="192" t="str">
        <f>IF(SUM('[1]School 1:School 11'!H80:H80)&gt;0,SUM('[1]School 1:School 11'!H80:H80),"")</f>
        <v/>
      </c>
      <c r="I80" s="192" t="str">
        <f>IF(SUM('[1]School 1:School 11'!I80:I80)&gt;0,SUM('[1]School 1:School 11'!I80:I80),"")</f>
        <v/>
      </c>
      <c r="J80" s="192" t="str">
        <f>IF(SUM('[1]School 1:School 11'!J80:J80)&gt;0,SUM('[1]School 1:School 11'!J80:J80),"")</f>
        <v/>
      </c>
      <c r="K80" s="177"/>
      <c r="L80" s="62"/>
    </row>
    <row r="81" spans="1:12" ht="24.95" customHeight="1" x14ac:dyDescent="0.25">
      <c r="A81" s="170" t="s">
        <v>233</v>
      </c>
      <c r="B81" s="172">
        <v>281</v>
      </c>
      <c r="C81" s="171" t="s">
        <v>234</v>
      </c>
      <c r="D81" s="157">
        <f t="shared" ref="D81:D94" si="1">IF(SUM(E81:K81)&gt;0,(SUM(E81:K81)),"")</f>
        <v>12929.61</v>
      </c>
      <c r="E81" s="192" t="str">
        <f>IF(SUM('[1]School 1:School 11'!E81:E81)&gt;0,SUM('[1]School 1:School 11'!E81:E81),"")</f>
        <v/>
      </c>
      <c r="F81" s="192" t="str">
        <f>IF(SUM('[1]School 1:School 11'!F81:F81)&gt;0,SUM('[1]School 1:School 11'!F81:F81),"")</f>
        <v/>
      </c>
      <c r="G81" s="192" t="str">
        <f>IF(SUM('[1]School 1:School 11'!G81:G81)&gt;0,SUM('[1]School 1:School 11'!G81:G81),"")</f>
        <v/>
      </c>
      <c r="H81" s="192">
        <f>IF(SUM('[1]School 1:School 11'!H81:H81)&gt;0,SUM('[1]School 1:School 11'!H81:H81),"")</f>
        <v>12477.85</v>
      </c>
      <c r="I81" s="192">
        <f>IF(SUM('[1]School 1:School 11'!I81:I81)&gt;0,SUM('[1]School 1:School 11'!I81:I81),"")</f>
        <v>451.76</v>
      </c>
      <c r="J81" s="192" t="str">
        <f>IF(SUM('[1]School 1:School 11'!J81:J81)&gt;0,SUM('[1]School 1:School 11'!J81:J81),"")</f>
        <v/>
      </c>
      <c r="K81" s="177"/>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3487900.7299999991</v>
      </c>
      <c r="E95" s="104">
        <f t="shared" ref="E95:K95" si="2">SUM(E17:E94)</f>
        <v>1927298.4</v>
      </c>
      <c r="F95" s="104">
        <f t="shared" si="2"/>
        <v>537654.06999999995</v>
      </c>
      <c r="G95" s="104">
        <f t="shared" si="2"/>
        <v>68002.87000000001</v>
      </c>
      <c r="H95" s="104">
        <f t="shared" si="2"/>
        <v>362458.38000000006</v>
      </c>
      <c r="I95" s="104">
        <f t="shared" si="2"/>
        <v>552006.50999999989</v>
      </c>
      <c r="J95" s="104">
        <f t="shared" si="2"/>
        <v>40480.5</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79"/>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2919424.76</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2919424.76</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2919424.76</v>
      </c>
      <c r="M7" s="205" t="s">
        <v>245</v>
      </c>
      <c r="N7" s="205"/>
      <c r="O7" s="69"/>
      <c r="P7" s="69"/>
      <c r="Q7" s="69"/>
      <c r="R7" s="69"/>
      <c r="S7" s="69"/>
      <c r="T7" s="69"/>
      <c r="U7" s="69"/>
      <c r="V7" s="69"/>
      <c r="W7" s="69"/>
      <c r="X7" s="69"/>
      <c r="Y7" s="69"/>
    </row>
    <row r="8" spans="1:25" ht="15" customHeight="1" thickBot="1" x14ac:dyDescent="0.3">
      <c r="M8" s="180"/>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248</v>
      </c>
      <c r="C11" s="255"/>
      <c r="D11" s="114">
        <v>100220</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66" t="str">
        <f>Central!B12</f>
        <v>Pima County JTED</v>
      </c>
      <c r="C12" s="266"/>
      <c r="D12" s="200"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82"/>
      <c r="B14" s="108"/>
      <c r="C14" s="182"/>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83"/>
      <c r="B15" s="111"/>
      <c r="C15" s="183"/>
      <c r="D15" s="112"/>
      <c r="E15" s="211" t="s">
        <v>9</v>
      </c>
      <c r="F15" s="214"/>
      <c r="G15" s="214"/>
      <c r="H15" s="214"/>
      <c r="I15" s="214"/>
      <c r="J15" s="215"/>
      <c r="K15" s="216" t="s">
        <v>10</v>
      </c>
      <c r="M15" s="232"/>
      <c r="N15" s="232"/>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92" t="str">
        <f>IF(SUM('[2]Cienega:Vail Academy'!E17:E17)&gt;0,SUM('[2]Cienega:Vail Academy'!E17:E17),"")</f>
        <v/>
      </c>
      <c r="F17" s="192" t="str">
        <f>IF(SUM('[2]Cienega:Vail Academy'!F17:F17)&gt;0,SUM('[2]Cienega:Vail Academy'!F17:F17),"")</f>
        <v/>
      </c>
      <c r="G17" s="192" t="str">
        <f>IF(SUM('[2]Cienega:Vail Academy'!G17:G17)&gt;0,SUM('[2]Cienega:Vail Academy'!G17:G17),"")</f>
        <v/>
      </c>
      <c r="H17" s="192" t="str">
        <f>IF(SUM('[2]Cienega:Vail Academy'!H17:H17)&gt;0,SUM('[2]Cienega:Vail Academy'!H17:H17),"")</f>
        <v/>
      </c>
      <c r="I17" s="192" t="str">
        <f>IF(SUM('[2]Cienega:Vail Academy'!I17:I17)&gt;0,SUM('[2]Cienega:Vail Academy'!I17:I17),"")</f>
        <v/>
      </c>
      <c r="J17" s="193" t="str">
        <f>IF(SUM('[2]Cienega:Vail Academy'!J17:J17)&gt;0,SUM('[2]Cienega:Vail Academy'!J17:J17),"")</f>
        <v/>
      </c>
      <c r="K17" s="194" t="str">
        <f>IF(SUM('[2]Cienega:Vail Academy'!K17:K17)&gt;0,SUM('[2]Cienega:Vail Academy'!K17:K17),"")</f>
        <v/>
      </c>
      <c r="M17" s="93"/>
      <c r="N17" s="179" t="s">
        <v>156</v>
      </c>
    </row>
    <row r="18" spans="1:14" s="90" customFormat="1" ht="24.95" customHeight="1" x14ac:dyDescent="0.25">
      <c r="A18" s="187" t="s">
        <v>16</v>
      </c>
      <c r="B18" s="188">
        <v>302</v>
      </c>
      <c r="C18" s="189" t="s">
        <v>17</v>
      </c>
      <c r="D18" s="157" t="str">
        <f t="shared" si="0"/>
        <v/>
      </c>
      <c r="E18" s="192" t="str">
        <f>IF(SUM('[2]Cienega:Vail Academy'!E18:E18)&gt;0,SUM('[2]Cienega:Vail Academy'!E18:E18),"")</f>
        <v/>
      </c>
      <c r="F18" s="192" t="str">
        <f>IF(SUM('[2]Cienega:Vail Academy'!F18:F18)&gt;0,SUM('[2]Cienega:Vail Academy'!F18:F18),"")</f>
        <v/>
      </c>
      <c r="G18" s="192" t="str">
        <f>IF(SUM('[2]Cienega:Vail Academy'!G18:G18)&gt;0,SUM('[2]Cienega:Vail Academy'!G18:G18),"")</f>
        <v/>
      </c>
      <c r="H18" s="192" t="str">
        <f>IF(SUM('[2]Cienega:Vail Academy'!H18:H18)&gt;0,SUM('[2]Cienega:Vail Academy'!H18:H18),"")</f>
        <v/>
      </c>
      <c r="I18" s="192" t="str">
        <f>IF(SUM('[2]Cienega:Vail Academy'!I18:I18)&gt;0,SUM('[2]Cienega:Vail Academy'!I18:I18),"")</f>
        <v/>
      </c>
      <c r="J18" s="193" t="str">
        <f>IF(SUM('[2]Cienega:Vail Academy'!J18:J18)&gt;0,SUM('[2]Cienega:Vail Academy'!J18:J18),"")</f>
        <v/>
      </c>
      <c r="K18" s="195" t="str">
        <f>IF(SUM('[2]Cienega:Vail Academy'!K18:K18)&gt;0,SUM('[2]Cienega:Vail Academy'!K18:K18),"")</f>
        <v/>
      </c>
      <c r="M18" s="181"/>
      <c r="N18" s="179" t="s">
        <v>157</v>
      </c>
    </row>
    <row r="19" spans="1:14" s="90" customFormat="1" ht="24.95" customHeight="1" x14ac:dyDescent="0.25">
      <c r="A19" s="187" t="s">
        <v>189</v>
      </c>
      <c r="B19" s="188">
        <v>376</v>
      </c>
      <c r="C19" s="189" t="s">
        <v>190</v>
      </c>
      <c r="D19" s="157" t="str">
        <f t="shared" si="0"/>
        <v/>
      </c>
      <c r="E19" s="192" t="str">
        <f>IF(SUM('[2]Cienega:Vail Academy'!E19:E19)&gt;0,SUM('[2]Cienega:Vail Academy'!E19:E19),"")</f>
        <v/>
      </c>
      <c r="F19" s="192" t="str">
        <f>IF(SUM('[2]Cienega:Vail Academy'!F19:F19)&gt;0,SUM('[2]Cienega:Vail Academy'!F19:F19),"")</f>
        <v/>
      </c>
      <c r="G19" s="192" t="str">
        <f>IF(SUM('[2]Cienega:Vail Academy'!G19:G19)&gt;0,SUM('[2]Cienega:Vail Academy'!G19:G19),"")</f>
        <v/>
      </c>
      <c r="H19" s="192" t="str">
        <f>IF(SUM('[2]Cienega:Vail Academy'!H19:H19)&gt;0,SUM('[2]Cienega:Vail Academy'!H19:H19),"")</f>
        <v/>
      </c>
      <c r="I19" s="192" t="str">
        <f>IF(SUM('[2]Cienega:Vail Academy'!I19:I19)&gt;0,SUM('[2]Cienega:Vail Academy'!I19:I19),"")</f>
        <v/>
      </c>
      <c r="J19" s="193" t="str">
        <f>IF(SUM('[2]Cienega:Vail Academy'!J19:J19)&gt;0,SUM('[2]Cienega:Vail Academy'!J19:J19),"")</f>
        <v/>
      </c>
      <c r="K19" s="195" t="str">
        <f>IF(SUM('[2]Cienega:Vail Academy'!K19:K19)&gt;0,SUM('[2]Cienega:Vail Academy'!K19:K19),"")</f>
        <v/>
      </c>
      <c r="M19" s="181"/>
      <c r="N19" s="179"/>
    </row>
    <row r="20" spans="1:14" s="90" customFormat="1" ht="24.95" customHeight="1" x14ac:dyDescent="0.25">
      <c r="A20" s="187" t="s">
        <v>18</v>
      </c>
      <c r="B20" s="188">
        <v>303</v>
      </c>
      <c r="C20" s="189" t="s">
        <v>19</v>
      </c>
      <c r="D20" s="157" t="str">
        <f t="shared" si="0"/>
        <v/>
      </c>
      <c r="E20" s="192" t="str">
        <f>IF(SUM('[2]Cienega:Vail Academy'!E20:E20)&gt;0,SUM('[2]Cienega:Vail Academy'!E20:E20),"")</f>
        <v/>
      </c>
      <c r="F20" s="192" t="str">
        <f>IF(SUM('[2]Cienega:Vail Academy'!F20:F20)&gt;0,SUM('[2]Cienega:Vail Academy'!F20:F20),"")</f>
        <v/>
      </c>
      <c r="G20" s="192" t="str">
        <f>IF(SUM('[2]Cienega:Vail Academy'!G20:G20)&gt;0,SUM('[2]Cienega:Vail Academy'!G20:G20),"")</f>
        <v/>
      </c>
      <c r="H20" s="192" t="str">
        <f>IF(SUM('[2]Cienega:Vail Academy'!H20:H20)&gt;0,SUM('[2]Cienega:Vail Academy'!H20:H20),"")</f>
        <v/>
      </c>
      <c r="I20" s="192" t="str">
        <f>IF(SUM('[2]Cienega:Vail Academy'!I20:I20)&gt;0,SUM('[2]Cienega:Vail Academy'!I20:I20),"")</f>
        <v/>
      </c>
      <c r="J20" s="193" t="str">
        <f>IF(SUM('[2]Cienega:Vail Academy'!J20:J20)&gt;0,SUM('[2]Cienega:Vail Academy'!J20:J20),"")</f>
        <v/>
      </c>
      <c r="K20" s="195" t="str">
        <f>IF(SUM('[2]Cienega:Vail Academy'!K20:K20)&gt;0,SUM('[2]Cienega:Vail Academy'!K20:K20),"")</f>
        <v/>
      </c>
      <c r="M20" s="93"/>
      <c r="N20" s="205" t="s">
        <v>158</v>
      </c>
    </row>
    <row r="21" spans="1:14" s="90" customFormat="1" ht="24.95" customHeight="1" x14ac:dyDescent="0.25">
      <c r="A21" s="187" t="s">
        <v>20</v>
      </c>
      <c r="B21" s="188">
        <v>304</v>
      </c>
      <c r="C21" s="189" t="s">
        <v>21</v>
      </c>
      <c r="D21" s="157" t="str">
        <f t="shared" si="0"/>
        <v/>
      </c>
      <c r="E21" s="192" t="str">
        <f>IF(SUM('[2]Cienega:Vail Academy'!E21:E21)&gt;0,SUM('[2]Cienega:Vail Academy'!E21:E21),"")</f>
        <v/>
      </c>
      <c r="F21" s="192" t="str">
        <f>IF(SUM('[2]Cienega:Vail Academy'!F21:F21)&gt;0,SUM('[2]Cienega:Vail Academy'!F21:F21),"")</f>
        <v/>
      </c>
      <c r="G21" s="192" t="str">
        <f>IF(SUM('[2]Cienega:Vail Academy'!G21:G21)&gt;0,SUM('[2]Cienega:Vail Academy'!G21:G21),"")</f>
        <v/>
      </c>
      <c r="H21" s="192" t="str">
        <f>IF(SUM('[2]Cienega:Vail Academy'!H21:H21)&gt;0,SUM('[2]Cienega:Vail Academy'!H21:H21),"")</f>
        <v/>
      </c>
      <c r="I21" s="192" t="str">
        <f>IF(SUM('[2]Cienega:Vail Academy'!I21:I21)&gt;0,SUM('[2]Cienega:Vail Academy'!I21:I21),"")</f>
        <v/>
      </c>
      <c r="J21" s="193" t="str">
        <f>IF(SUM('[2]Cienega:Vail Academy'!J21:J21)&gt;0,SUM('[2]Cienega:Vail Academy'!J21:J21),"")</f>
        <v/>
      </c>
      <c r="K21" s="195" t="str">
        <f>IF(SUM('[2]Cienega:Vail Academy'!K21:K21)&gt;0,SUM('[2]Cienega:Vail Academy'!K21:K21),"")</f>
        <v/>
      </c>
      <c r="M21" s="93"/>
      <c r="N21" s="205"/>
    </row>
    <row r="22" spans="1:14" s="90" customFormat="1" ht="24.95" customHeight="1" x14ac:dyDescent="0.25">
      <c r="A22" s="187" t="s">
        <v>22</v>
      </c>
      <c r="B22" s="188">
        <v>305</v>
      </c>
      <c r="C22" s="189" t="s">
        <v>23</v>
      </c>
      <c r="D22" s="157">
        <f t="shared" si="0"/>
        <v>148181.83000000002</v>
      </c>
      <c r="E22" s="192">
        <f>IF(SUM('[2]Cienega:Vail Academy'!E22:E22)&gt;0,SUM('[2]Cienega:Vail Academy'!E22:E22),"")</f>
        <v>103470</v>
      </c>
      <c r="F22" s="192">
        <f>IF(SUM('[2]Cienega:Vail Academy'!F22:F22)&gt;0,SUM('[2]Cienega:Vail Academy'!F22:F22),"")</f>
        <v>30129.24</v>
      </c>
      <c r="G22" s="192" t="str">
        <f>IF(SUM('[2]Cienega:Vail Academy'!G22:G22)&gt;0,SUM('[2]Cienega:Vail Academy'!G22:G22),"")</f>
        <v/>
      </c>
      <c r="H22" s="192">
        <f>IF(SUM('[2]Cienega:Vail Academy'!H22:H22)&gt;0,SUM('[2]Cienega:Vail Academy'!H22:H22),"")</f>
        <v>4419.45</v>
      </c>
      <c r="I22" s="192" t="str">
        <f>IF(SUM('[2]Cienega:Vail Academy'!I22:I22)&gt;0,SUM('[2]Cienega:Vail Academy'!I22:I22),"")</f>
        <v/>
      </c>
      <c r="J22" s="193" t="str">
        <f>IF(SUM('[2]Cienega:Vail Academy'!J22:J22)&gt;0,SUM('[2]Cienega:Vail Academy'!J22:J22),"")</f>
        <v/>
      </c>
      <c r="K22" s="195">
        <v>10163.14</v>
      </c>
      <c r="M22" s="93"/>
      <c r="N22" s="205"/>
    </row>
    <row r="23" spans="1:14" s="90" customFormat="1" ht="24.95" customHeight="1" x14ac:dyDescent="0.25">
      <c r="A23" s="187" t="s">
        <v>24</v>
      </c>
      <c r="B23" s="188">
        <v>306</v>
      </c>
      <c r="C23" s="189" t="s">
        <v>25</v>
      </c>
      <c r="D23" s="157">
        <f t="shared" si="0"/>
        <v>35844.950000000004</v>
      </c>
      <c r="E23" s="192">
        <f>IF(SUM('[2]Cienega:Vail Academy'!E23:E23)&gt;0,SUM('[2]Cienega:Vail Academy'!E23:E23),"")</f>
        <v>20817.79</v>
      </c>
      <c r="F23" s="192">
        <f>IF(SUM('[2]Cienega:Vail Academy'!F23:F23)&gt;0,SUM('[2]Cienega:Vail Academy'!F23:F23),"")</f>
        <v>4864.22</v>
      </c>
      <c r="G23" s="192" t="str">
        <f>IF(SUM('[2]Cienega:Vail Academy'!G23:G23)&gt;0,SUM('[2]Cienega:Vail Academy'!G23:G23),"")</f>
        <v/>
      </c>
      <c r="H23" s="192" t="str">
        <f>IF(SUM('[2]Cienega:Vail Academy'!H23:H23)&gt;0,SUM('[2]Cienega:Vail Academy'!H23:H23),"")</f>
        <v/>
      </c>
      <c r="I23" s="192" t="str">
        <f>IF(SUM('[2]Cienega:Vail Academy'!I23:I23)&gt;0,SUM('[2]Cienega:Vail Academy'!I23:I23),"")</f>
        <v/>
      </c>
      <c r="J23" s="193" t="str">
        <f>IF(SUM('[2]Cienega:Vail Academy'!J23:J23)&gt;0,SUM('[2]Cienega:Vail Academy'!J23:J23),"")</f>
        <v/>
      </c>
      <c r="K23" s="195">
        <f>IF(SUM('[2]Cienega:Vail Academy'!K23:K23)&gt;0,SUM('[2]Cienega:Vail Academy'!K23:K23),"")</f>
        <v>10162.94</v>
      </c>
      <c r="M23" s="93"/>
      <c r="N23" s="205" t="s">
        <v>159</v>
      </c>
    </row>
    <row r="24" spans="1:14" s="90" customFormat="1" ht="24.95" customHeight="1" x14ac:dyDescent="0.25">
      <c r="A24" s="187" t="s">
        <v>26</v>
      </c>
      <c r="B24" s="188">
        <v>307</v>
      </c>
      <c r="C24" s="189" t="s">
        <v>27</v>
      </c>
      <c r="D24" s="157" t="str">
        <f t="shared" si="0"/>
        <v/>
      </c>
      <c r="E24" s="192" t="str">
        <f>IF(SUM('[2]Cienega:Vail Academy'!E24:E24)&gt;0,SUM('[2]Cienega:Vail Academy'!E24:E24),"")</f>
        <v/>
      </c>
      <c r="F24" s="192" t="str">
        <f>IF(SUM('[2]Cienega:Vail Academy'!F24:F24)&gt;0,SUM('[2]Cienega:Vail Academy'!F24:F24),"")</f>
        <v/>
      </c>
      <c r="G24" s="192" t="str">
        <f>IF(SUM('[2]Cienega:Vail Academy'!G24:G24)&gt;0,SUM('[2]Cienega:Vail Academy'!G24:G24),"")</f>
        <v/>
      </c>
      <c r="H24" s="192" t="str">
        <f>IF(SUM('[2]Cienega:Vail Academy'!H24:H24)&gt;0,SUM('[2]Cienega:Vail Academy'!H24:H24),"")</f>
        <v/>
      </c>
      <c r="I24" s="192" t="str">
        <f>IF(SUM('[2]Cienega:Vail Academy'!I24:I24)&gt;0,SUM('[2]Cienega:Vail Academy'!I24:I24),"")</f>
        <v/>
      </c>
      <c r="J24" s="193" t="str">
        <f>IF(SUM('[2]Cienega:Vail Academy'!J24:J24)&gt;0,SUM('[2]Cienega:Vail Academy'!J24:J24),"")</f>
        <v/>
      </c>
      <c r="K24" s="195" t="str">
        <f>IF(SUM('[2]Cienega:Vail Academy'!K24:K24)&gt;0,SUM('[2]Cienega:Vail Academy'!K24:K24),"")</f>
        <v/>
      </c>
      <c r="M24" s="93"/>
      <c r="N24" s="205"/>
    </row>
    <row r="25" spans="1:14" s="90" customFormat="1" ht="24.95" customHeight="1" x14ac:dyDescent="0.25">
      <c r="A25" s="187" t="s">
        <v>28</v>
      </c>
      <c r="B25" s="188">
        <v>309</v>
      </c>
      <c r="C25" s="189" t="s">
        <v>204</v>
      </c>
      <c r="D25" s="157" t="str">
        <f t="shared" si="0"/>
        <v/>
      </c>
      <c r="E25" s="192" t="str">
        <f>IF(SUM('[2]Cienega:Vail Academy'!E25:E25)&gt;0,SUM('[2]Cienega:Vail Academy'!E25:E25),"")</f>
        <v/>
      </c>
      <c r="F25" s="192" t="str">
        <f>IF(SUM('[2]Cienega:Vail Academy'!F25:F25)&gt;0,SUM('[2]Cienega:Vail Academy'!F25:F25),"")</f>
        <v/>
      </c>
      <c r="G25" s="192" t="str">
        <f>IF(SUM('[2]Cienega:Vail Academy'!G25:G25)&gt;0,SUM('[2]Cienega:Vail Academy'!G25:G25),"")</f>
        <v/>
      </c>
      <c r="H25" s="192" t="str">
        <f>IF(SUM('[2]Cienega:Vail Academy'!H25:H25)&gt;0,SUM('[2]Cienega:Vail Academy'!H25:H25),"")</f>
        <v/>
      </c>
      <c r="I25" s="192" t="str">
        <f>IF(SUM('[2]Cienega:Vail Academy'!I25:I25)&gt;0,SUM('[2]Cienega:Vail Academy'!I25:I25),"")</f>
        <v/>
      </c>
      <c r="J25" s="193" t="str">
        <f>IF(SUM('[2]Cienega:Vail Academy'!J25:J25)&gt;0,SUM('[2]Cienega:Vail Academy'!J25:J25),"")</f>
        <v/>
      </c>
      <c r="K25" s="195" t="str">
        <f>IF(SUM('[2]Cienega:Vail Academy'!K25:K25)&gt;0,SUM('[2]Cienega:Vail Academy'!K25:K25),"")</f>
        <v/>
      </c>
      <c r="M25" s="93"/>
      <c r="N25" s="205" t="s">
        <v>160</v>
      </c>
    </row>
    <row r="26" spans="1:14" s="90" customFormat="1" ht="24.95" customHeight="1" x14ac:dyDescent="0.25">
      <c r="A26" s="187" t="s">
        <v>29</v>
      </c>
      <c r="B26" s="188">
        <v>310</v>
      </c>
      <c r="C26" s="189" t="s">
        <v>30</v>
      </c>
      <c r="D26" s="157" t="str">
        <f t="shared" si="0"/>
        <v/>
      </c>
      <c r="E26" s="192" t="str">
        <f>IF(SUM('[2]Cienega:Vail Academy'!E26:E26)&gt;0,SUM('[2]Cienega:Vail Academy'!E26:E26),"")</f>
        <v/>
      </c>
      <c r="F26" s="192" t="str">
        <f>IF(SUM('[2]Cienega:Vail Academy'!F26:F26)&gt;0,SUM('[2]Cienega:Vail Academy'!F26:F26),"")</f>
        <v/>
      </c>
      <c r="G26" s="192" t="str">
        <f>IF(SUM('[2]Cienega:Vail Academy'!G26:G26)&gt;0,SUM('[2]Cienega:Vail Academy'!G26:G26),"")</f>
        <v/>
      </c>
      <c r="H26" s="192" t="str">
        <f>IF(SUM('[2]Cienega:Vail Academy'!H26:H26)&gt;0,SUM('[2]Cienega:Vail Academy'!H26:H26),"")</f>
        <v/>
      </c>
      <c r="I26" s="192" t="str">
        <f>IF(SUM('[2]Cienega:Vail Academy'!I26:I26)&gt;0,SUM('[2]Cienega:Vail Academy'!I26:I26),"")</f>
        <v/>
      </c>
      <c r="J26" s="193" t="str">
        <f>IF(SUM('[2]Cienega:Vail Academy'!J26:J26)&gt;0,SUM('[2]Cienega:Vail Academy'!J26:J26),"")</f>
        <v/>
      </c>
      <c r="K26" s="195" t="str">
        <f>IF(SUM('[2]Cienega:Vail Academy'!K26:K26)&gt;0,SUM('[2]Cienega:Vail Academy'!K26:K26),"")</f>
        <v/>
      </c>
      <c r="M26" s="93"/>
      <c r="N26" s="205"/>
    </row>
    <row r="27" spans="1:14" s="90" customFormat="1" ht="24.95" customHeight="1" x14ac:dyDescent="0.25">
      <c r="A27" s="187" t="s">
        <v>31</v>
      </c>
      <c r="B27" s="188">
        <v>311</v>
      </c>
      <c r="C27" s="189" t="s">
        <v>32</v>
      </c>
      <c r="D27" s="157">
        <f t="shared" si="0"/>
        <v>174368.87000000002</v>
      </c>
      <c r="E27" s="192">
        <f>IF(SUM('[2]Cienega:Vail Academy'!E27:E27)&gt;0,SUM('[2]Cienega:Vail Academy'!E27:E27),"")</f>
        <v>104998</v>
      </c>
      <c r="F27" s="192">
        <f>IF(SUM('[2]Cienega:Vail Academy'!F27:F27)&gt;0,SUM('[2]Cienega:Vail Academy'!F27:F27),"")</f>
        <v>33787.379999999997</v>
      </c>
      <c r="G27" s="192" t="str">
        <f>IF(SUM('[2]Cienega:Vail Academy'!G27:G27)&gt;0,SUM('[2]Cienega:Vail Academy'!G27:G27),"")</f>
        <v/>
      </c>
      <c r="H27" s="192">
        <f>IF(SUM('[2]Cienega:Vail Academy'!H27:H27)&gt;0,SUM('[2]Cienega:Vail Academy'!H27:H27),"")</f>
        <v>9012.91</v>
      </c>
      <c r="I27" s="192">
        <f>IF(SUM('[2]Cienega:Vail Academy'!I27:I27)&gt;0,SUM('[2]Cienega:Vail Academy'!I27:I27),"")</f>
        <v>3280.7</v>
      </c>
      <c r="J27" s="193">
        <f>IF(SUM('[2]Cienega:Vail Academy'!J27:J27)&gt;0,SUM('[2]Cienega:Vail Academy'!J27:J27),"")</f>
        <v>2964</v>
      </c>
      <c r="K27" s="195">
        <f>IF(SUM('[2]Cienega:Vail Academy'!K27:K27)&gt;0,SUM('[2]Cienega:Vail Academy'!K27:K27),"")</f>
        <v>20325.88</v>
      </c>
      <c r="M27" s="93"/>
      <c r="N27" s="205" t="s">
        <v>161</v>
      </c>
    </row>
    <row r="28" spans="1:14" s="90" customFormat="1" ht="24.95" customHeight="1" x14ac:dyDescent="0.25">
      <c r="A28" s="187" t="s">
        <v>33</v>
      </c>
      <c r="B28" s="188">
        <v>312</v>
      </c>
      <c r="C28" s="189" t="s">
        <v>34</v>
      </c>
      <c r="D28" s="157">
        <f t="shared" si="0"/>
        <v>59153.710000000006</v>
      </c>
      <c r="E28" s="192">
        <f>IF(SUM('[2]Cienega:Vail Academy'!E28:E28)&gt;0,SUM('[2]Cienega:Vail Academy'!E28:E28),"")</f>
        <v>29887.85</v>
      </c>
      <c r="F28" s="192">
        <f>IF(SUM('[2]Cienega:Vail Academy'!F28:F28)&gt;0,SUM('[2]Cienega:Vail Academy'!F28:F28),"")</f>
        <v>8939.98</v>
      </c>
      <c r="G28" s="192" t="str">
        <f>IF(SUM('[2]Cienega:Vail Academy'!G28:G28)&gt;0,SUM('[2]Cienega:Vail Academy'!G28:G28),"")</f>
        <v/>
      </c>
      <c r="H28" s="192" t="str">
        <f>IF(SUM('[2]Cienega:Vail Academy'!H28:H28)&gt;0,SUM('[2]Cienega:Vail Academy'!H28:H28),"")</f>
        <v/>
      </c>
      <c r="I28" s="192" t="str">
        <f>IF(SUM('[2]Cienega:Vail Academy'!I28:I28)&gt;0,SUM('[2]Cienega:Vail Academy'!I28:I28),"")</f>
        <v/>
      </c>
      <c r="J28" s="193" t="str">
        <f>IF(SUM('[2]Cienega:Vail Academy'!J28:J28)&gt;0,SUM('[2]Cienega:Vail Academy'!J28:J28),"")</f>
        <v/>
      </c>
      <c r="K28" s="195">
        <f>IF(SUM('[2]Cienega:Vail Academy'!K28:K28)&gt;0,SUM('[2]Cienega:Vail Academy'!K28:K28),"")</f>
        <v>20325.88</v>
      </c>
      <c r="M28" s="93"/>
      <c r="N28" s="205"/>
    </row>
    <row r="29" spans="1:14" s="90" customFormat="1" ht="24.95" customHeight="1" x14ac:dyDescent="0.25">
      <c r="A29" s="187" t="s">
        <v>35</v>
      </c>
      <c r="B29" s="188">
        <v>313</v>
      </c>
      <c r="C29" s="189" t="s">
        <v>191</v>
      </c>
      <c r="D29" s="157">
        <f t="shared" si="0"/>
        <v>66567.55</v>
      </c>
      <c r="E29" s="192">
        <f>IF(SUM('[2]Cienega:Vail Academy'!E29:E29)&gt;0,SUM('[2]Cienega:Vail Academy'!E29:E29),"")</f>
        <v>35913.129999999997</v>
      </c>
      <c r="F29" s="192">
        <f>IF(SUM('[2]Cienega:Vail Academy'!F29:F29)&gt;0,SUM('[2]Cienega:Vail Academy'!F29:F29),"")</f>
        <v>10328.539999999999</v>
      </c>
      <c r="G29" s="192" t="str">
        <f>IF(SUM('[2]Cienega:Vail Academy'!G29:G29)&gt;0,SUM('[2]Cienega:Vail Academy'!G29:G29),"")</f>
        <v/>
      </c>
      <c r="H29" s="192" t="str">
        <f>IF(SUM('[2]Cienega:Vail Academy'!H29:H29)&gt;0,SUM('[2]Cienega:Vail Academy'!H29:H29),"")</f>
        <v/>
      </c>
      <c r="I29" s="192" t="str">
        <f>IF(SUM('[2]Cienega:Vail Academy'!I29:I29)&gt;0,SUM('[2]Cienega:Vail Academy'!I29:I29),"")</f>
        <v/>
      </c>
      <c r="J29" s="193" t="str">
        <f>IF(SUM('[2]Cienega:Vail Academy'!J29:J29)&gt;0,SUM('[2]Cienega:Vail Academy'!J29:J29),"")</f>
        <v/>
      </c>
      <c r="K29" s="195">
        <f>IF(SUM('[2]Cienega:Vail Academy'!K29:K29)&gt;0,SUM('[2]Cienega:Vail Academy'!K29:K29),"")</f>
        <v>20325.88</v>
      </c>
      <c r="M29" s="93"/>
      <c r="N29" s="205"/>
    </row>
    <row r="30" spans="1:14" s="90" customFormat="1" ht="24.95" customHeight="1" x14ac:dyDescent="0.25">
      <c r="A30" s="187" t="s">
        <v>36</v>
      </c>
      <c r="B30" s="188">
        <v>314</v>
      </c>
      <c r="C30" s="189" t="s">
        <v>192</v>
      </c>
      <c r="D30" s="157" t="str">
        <f t="shared" si="0"/>
        <v/>
      </c>
      <c r="E30" s="192" t="str">
        <f>IF(SUM('[2]Cienega:Vail Academy'!E30:E30)&gt;0,SUM('[2]Cienega:Vail Academy'!E30:E30),"")</f>
        <v/>
      </c>
      <c r="F30" s="192" t="str">
        <f>IF(SUM('[2]Cienega:Vail Academy'!F30:F30)&gt;0,SUM('[2]Cienega:Vail Academy'!F30:F30),"")</f>
        <v/>
      </c>
      <c r="G30" s="192" t="str">
        <f>IF(SUM('[2]Cienega:Vail Academy'!G30:G30)&gt;0,SUM('[2]Cienega:Vail Academy'!G30:G30),"")</f>
        <v/>
      </c>
      <c r="H30" s="192" t="str">
        <f>IF(SUM('[2]Cienega:Vail Academy'!H30:H30)&gt;0,SUM('[2]Cienega:Vail Academy'!H30:H30),"")</f>
        <v/>
      </c>
      <c r="I30" s="192" t="str">
        <f>IF(SUM('[2]Cienega:Vail Academy'!I30:I30)&gt;0,SUM('[2]Cienega:Vail Academy'!I30:I30),"")</f>
        <v/>
      </c>
      <c r="J30" s="193" t="str">
        <f>IF(SUM('[2]Cienega:Vail Academy'!J30:J30)&gt;0,SUM('[2]Cienega:Vail Academy'!J30:J30),"")</f>
        <v/>
      </c>
      <c r="K30" s="195" t="str">
        <f>IF(SUM('[2]Cienega:Vail Academy'!K30:K30)&gt;0,SUM('[2]Cienega:Vail Academy'!K30:K30),"")</f>
        <v/>
      </c>
      <c r="M30" s="205" t="s">
        <v>247</v>
      </c>
      <c r="N30" s="205"/>
    </row>
    <row r="31" spans="1:14" s="90" customFormat="1" ht="24.95" customHeight="1" x14ac:dyDescent="0.25">
      <c r="A31" s="187" t="s">
        <v>37</v>
      </c>
      <c r="B31" s="188">
        <v>315</v>
      </c>
      <c r="C31" s="189" t="s">
        <v>38</v>
      </c>
      <c r="D31" s="157" t="str">
        <f t="shared" si="0"/>
        <v/>
      </c>
      <c r="E31" s="192" t="str">
        <f>IF(SUM('[2]Cienega:Vail Academy'!E31:E31)&gt;0,SUM('[2]Cienega:Vail Academy'!E31:E31),"")</f>
        <v/>
      </c>
      <c r="F31" s="192" t="str">
        <f>IF(SUM('[2]Cienega:Vail Academy'!F31:F31)&gt;0,SUM('[2]Cienega:Vail Academy'!F31:F31),"")</f>
        <v/>
      </c>
      <c r="G31" s="192" t="str">
        <f>IF(SUM('[2]Cienega:Vail Academy'!G31:G31)&gt;0,SUM('[2]Cienega:Vail Academy'!G31:G31),"")</f>
        <v/>
      </c>
      <c r="H31" s="192" t="str">
        <f>IF(SUM('[2]Cienega:Vail Academy'!H31:H31)&gt;0,SUM('[2]Cienega:Vail Academy'!H31:H31),"")</f>
        <v/>
      </c>
      <c r="I31" s="192" t="str">
        <f>IF(SUM('[2]Cienega:Vail Academy'!I31:I31)&gt;0,SUM('[2]Cienega:Vail Academy'!I31:I31),"")</f>
        <v/>
      </c>
      <c r="J31" s="193" t="str">
        <f>IF(SUM('[2]Cienega:Vail Academy'!J31:J31)&gt;0,SUM('[2]Cienega:Vail Academy'!J31:J31),"")</f>
        <v/>
      </c>
      <c r="K31" s="195" t="str">
        <f>IF(SUM('[2]Cienega:Vail Academy'!K31:K31)&gt;0,SUM('[2]Cienega:Vail Academy'!K31:K31),"")</f>
        <v/>
      </c>
      <c r="M31" s="205"/>
      <c r="N31" s="205"/>
    </row>
    <row r="32" spans="1:14" s="90" customFormat="1" ht="24.95" customHeight="1" x14ac:dyDescent="0.25">
      <c r="A32" s="187" t="s">
        <v>39</v>
      </c>
      <c r="B32" s="188">
        <v>316</v>
      </c>
      <c r="C32" s="189" t="s">
        <v>40</v>
      </c>
      <c r="D32" s="157" t="str">
        <f t="shared" si="0"/>
        <v/>
      </c>
      <c r="E32" s="192" t="str">
        <f>IF(SUM('[2]Cienega:Vail Academy'!E32:E32)&gt;0,SUM('[2]Cienega:Vail Academy'!E32:E32),"")</f>
        <v/>
      </c>
      <c r="F32" s="192" t="str">
        <f>IF(SUM('[2]Cienega:Vail Academy'!F32:F32)&gt;0,SUM('[2]Cienega:Vail Academy'!F32:F32),"")</f>
        <v/>
      </c>
      <c r="G32" s="192" t="str">
        <f>IF(SUM('[2]Cienega:Vail Academy'!G32:G32)&gt;0,SUM('[2]Cienega:Vail Academy'!G32:G32),"")</f>
        <v/>
      </c>
      <c r="H32" s="192" t="str">
        <f>IF(SUM('[2]Cienega:Vail Academy'!H32:H32)&gt;0,SUM('[2]Cienega:Vail Academy'!H32:H32),"")</f>
        <v/>
      </c>
      <c r="I32" s="192" t="str">
        <f>IF(SUM('[2]Cienega:Vail Academy'!I32:I32)&gt;0,SUM('[2]Cienega:Vail Academy'!I32:I32),"")</f>
        <v/>
      </c>
      <c r="J32" s="193" t="str">
        <f>IF(SUM('[2]Cienega:Vail Academy'!J32:J32)&gt;0,SUM('[2]Cienega:Vail Academy'!J32:J32),"")</f>
        <v/>
      </c>
      <c r="K32" s="195" t="str">
        <f>IF(SUM('[2]Cienega:Vail Academy'!K32:K32)&gt;0,SUM('[2]Cienega:Vail Academy'!K32:K32),"")</f>
        <v/>
      </c>
      <c r="M32" s="205"/>
      <c r="N32" s="205"/>
    </row>
    <row r="33" spans="1:23" s="90" customFormat="1" ht="24.95" customHeight="1" x14ac:dyDescent="0.25">
      <c r="A33" s="187" t="s">
        <v>41</v>
      </c>
      <c r="B33" s="188">
        <v>317</v>
      </c>
      <c r="C33" s="189" t="s">
        <v>42</v>
      </c>
      <c r="D33" s="157" t="str">
        <f t="shared" si="0"/>
        <v/>
      </c>
      <c r="E33" s="192" t="str">
        <f>IF(SUM('[2]Cienega:Vail Academy'!E33:E33)&gt;0,SUM('[2]Cienega:Vail Academy'!E33:E33),"")</f>
        <v/>
      </c>
      <c r="F33" s="192" t="str">
        <f>IF(SUM('[2]Cienega:Vail Academy'!F33:F33)&gt;0,SUM('[2]Cienega:Vail Academy'!F33:F33),"")</f>
        <v/>
      </c>
      <c r="G33" s="192" t="str">
        <f>IF(SUM('[2]Cienega:Vail Academy'!G33:G33)&gt;0,SUM('[2]Cienega:Vail Academy'!G33:G33),"")</f>
        <v/>
      </c>
      <c r="H33" s="192" t="str">
        <f>IF(SUM('[2]Cienega:Vail Academy'!H33:H33)&gt;0,SUM('[2]Cienega:Vail Academy'!H33:H33),"")</f>
        <v/>
      </c>
      <c r="I33" s="192" t="str">
        <f>IF(SUM('[2]Cienega:Vail Academy'!I33:I33)&gt;0,SUM('[2]Cienega:Vail Academy'!I33:I33),"")</f>
        <v/>
      </c>
      <c r="J33" s="193" t="str">
        <f>IF(SUM('[2]Cienega:Vail Academy'!J33:J33)&gt;0,SUM('[2]Cienega:Vail Academy'!J33:J33),"")</f>
        <v/>
      </c>
      <c r="K33" s="195" t="str">
        <f>IF(SUM('[2]Cienega:Vail Academy'!K33:K33)&gt;0,SUM('[2]Cienega:Vail Academy'!K33:K33),"")</f>
        <v/>
      </c>
      <c r="M33" s="205"/>
      <c r="N33" s="205"/>
    </row>
    <row r="34" spans="1:23" s="90" customFormat="1" ht="24.95" customHeight="1" x14ac:dyDescent="0.25">
      <c r="A34" s="187" t="s">
        <v>43</v>
      </c>
      <c r="B34" s="188">
        <v>318</v>
      </c>
      <c r="C34" s="189" t="s">
        <v>44</v>
      </c>
      <c r="D34" s="157">
        <f t="shared" si="0"/>
        <v>162827.17000000001</v>
      </c>
      <c r="E34" s="192">
        <f>IF(SUM('[2]Cienega:Vail Academy'!E34:E34)&gt;0,SUM('[2]Cienega:Vail Academy'!E34:E34),"")</f>
        <v>90127.34</v>
      </c>
      <c r="F34" s="192">
        <f>IF(SUM('[2]Cienega:Vail Academy'!F34:F34)&gt;0,SUM('[2]Cienega:Vail Academy'!F34:F34),"")</f>
        <v>21564.11</v>
      </c>
      <c r="G34" s="192">
        <f>IF(SUM('[2]Cienega:Vail Academy'!G34:G34)&gt;0,SUM('[2]Cienega:Vail Academy'!G34:G34),"")</f>
        <v>777.21</v>
      </c>
      <c r="H34" s="192">
        <f>IF(SUM('[2]Cienega:Vail Academy'!H34:H34)&gt;0,SUM('[2]Cienega:Vail Academy'!H34:H34),"")</f>
        <v>1711.58</v>
      </c>
      <c r="I34" s="192">
        <f>IF(SUM('[2]Cienega:Vail Academy'!I34:I34)&gt;0,SUM('[2]Cienega:Vail Academy'!I34:I34),"")</f>
        <v>38483.99</v>
      </c>
      <c r="J34" s="193" t="str">
        <f>IF(SUM('[2]Cienega:Vail Academy'!J34:J34)&gt;0,SUM('[2]Cienega:Vail Academy'!J34:J34),"")</f>
        <v/>
      </c>
      <c r="K34" s="195">
        <f>IF(SUM('[2]Cienega:Vail Academy'!K34:K34)&gt;0,SUM('[2]Cienega:Vail Academy'!K34:K34),"")</f>
        <v>10162.94</v>
      </c>
      <c r="M34" s="205"/>
      <c r="N34" s="205"/>
    </row>
    <row r="35" spans="1:23" s="90" customFormat="1" ht="24.95" customHeight="1" x14ac:dyDescent="0.25">
      <c r="A35" s="187" t="s">
        <v>45</v>
      </c>
      <c r="B35" s="188">
        <v>319</v>
      </c>
      <c r="C35" s="189" t="s">
        <v>203</v>
      </c>
      <c r="D35" s="157">
        <f t="shared" si="0"/>
        <v>10669.42</v>
      </c>
      <c r="E35" s="192">
        <f>IF(SUM('[2]Cienega:Vail Academy'!E35:E35)&gt;0,SUM('[2]Cienega:Vail Academy'!E35:E35),"")</f>
        <v>421.58</v>
      </c>
      <c r="F35" s="192">
        <f>IF(SUM('[2]Cienega:Vail Academy'!F35:F35)&gt;0,SUM('[2]Cienega:Vail Academy'!F35:F35),"")</f>
        <v>84.9</v>
      </c>
      <c r="G35" s="192" t="str">
        <f>IF(SUM('[2]Cienega:Vail Academy'!G35:G35)&gt;0,SUM('[2]Cienega:Vail Academy'!G35:G35),"")</f>
        <v/>
      </c>
      <c r="H35" s="192" t="str">
        <f>IF(SUM('[2]Cienega:Vail Academy'!H35:H35)&gt;0,SUM('[2]Cienega:Vail Academy'!H35:H35),"")</f>
        <v/>
      </c>
      <c r="I35" s="192" t="str">
        <f>IF(SUM('[2]Cienega:Vail Academy'!I35:I35)&gt;0,SUM('[2]Cienega:Vail Academy'!I35:I35),"")</f>
        <v/>
      </c>
      <c r="J35" s="193" t="str">
        <f>IF(SUM('[2]Cienega:Vail Academy'!J35:J35)&gt;0,SUM('[2]Cienega:Vail Academy'!J35:J35),"")</f>
        <v/>
      </c>
      <c r="K35" s="195">
        <f>IF(SUM('[2]Cienega:Vail Academy'!K35:K35)&gt;0,SUM('[2]Cienega:Vail Academy'!K35:K35),"")</f>
        <v>10162.94</v>
      </c>
      <c r="M35" s="205"/>
      <c r="N35" s="205"/>
    </row>
    <row r="36" spans="1:23" s="90" customFormat="1" ht="24.95" customHeight="1" x14ac:dyDescent="0.25">
      <c r="A36" s="187" t="s">
        <v>46</v>
      </c>
      <c r="B36" s="188">
        <v>320</v>
      </c>
      <c r="C36" s="189" t="s">
        <v>47</v>
      </c>
      <c r="D36" s="157">
        <f t="shared" si="0"/>
        <v>172603.15</v>
      </c>
      <c r="E36" s="192">
        <f>IF(SUM('[2]Cienega:Vail Academy'!E36:E36)&gt;0,SUM('[2]Cienega:Vail Academy'!E36:E36),"")</f>
        <v>49550.53</v>
      </c>
      <c r="F36" s="192">
        <f>IF(SUM('[2]Cienega:Vail Academy'!F36:F36)&gt;0,SUM('[2]Cienega:Vail Academy'!F36:F36),"")</f>
        <v>14895.13</v>
      </c>
      <c r="G36" s="192">
        <f>IF(SUM('[2]Cienega:Vail Academy'!G36:G36)&gt;0,SUM('[2]Cienega:Vail Academy'!G36:G36),"")</f>
        <v>26794.75</v>
      </c>
      <c r="H36" s="192">
        <f>IF(SUM('[2]Cienega:Vail Academy'!H36:H36)&gt;0,SUM('[2]Cienega:Vail Academy'!H36:H36),"")</f>
        <v>31466.46</v>
      </c>
      <c r="I36" s="192">
        <f>IF(SUM('[2]Cienega:Vail Academy'!I36:I36)&gt;0,SUM('[2]Cienega:Vail Academy'!I36:I36),"")</f>
        <v>39733.339999999997</v>
      </c>
      <c r="J36" s="193" t="str">
        <f>IF(SUM('[2]Cienega:Vail Academy'!J36:J36)&gt;0,SUM('[2]Cienega:Vail Academy'!J36:J36),"")</f>
        <v/>
      </c>
      <c r="K36" s="195">
        <f>IF(SUM('[2]Cienega:Vail Academy'!K36:K36)&gt;0,SUM('[2]Cienega:Vail Academy'!K36:K36),"")</f>
        <v>10162.94</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92" t="str">
        <f>IF(SUM('[2]Cienega:Vail Academy'!E37:E37)&gt;0,SUM('[2]Cienega:Vail Academy'!E37:E37),"")</f>
        <v/>
      </c>
      <c r="F37" s="192" t="str">
        <f>IF(SUM('[2]Cienega:Vail Academy'!F37:F37)&gt;0,SUM('[2]Cienega:Vail Academy'!F37:F37),"")</f>
        <v/>
      </c>
      <c r="G37" s="192" t="str">
        <f>IF(SUM('[2]Cienega:Vail Academy'!G37:G37)&gt;0,SUM('[2]Cienega:Vail Academy'!G37:G37),"")</f>
        <v/>
      </c>
      <c r="H37" s="192" t="str">
        <f>IF(SUM('[2]Cienega:Vail Academy'!H37:H37)&gt;0,SUM('[2]Cienega:Vail Academy'!H37:H37),"")</f>
        <v/>
      </c>
      <c r="I37" s="192" t="str">
        <f>IF(SUM('[2]Cienega:Vail Academy'!I37:I37)&gt;0,SUM('[2]Cienega:Vail Academy'!I37:I37),"")</f>
        <v/>
      </c>
      <c r="J37" s="193" t="str">
        <f>IF(SUM('[2]Cienega:Vail Academy'!J37:J37)&gt;0,SUM('[2]Cienega:Vail Academy'!J37:J37),"")</f>
        <v/>
      </c>
      <c r="K37" s="195" t="str">
        <f>IF(SUM('[2]Cienega:Vail Academy'!K37:K37)&gt;0,SUM('[2]Cienega:Vail Academy'!K37:K37),"")</f>
        <v/>
      </c>
      <c r="M37" s="205"/>
      <c r="N37" s="205"/>
    </row>
    <row r="38" spans="1:23" s="90" customFormat="1" ht="24.95" customHeight="1" x14ac:dyDescent="0.25">
      <c r="A38" s="187" t="s">
        <v>50</v>
      </c>
      <c r="B38" s="188">
        <v>322</v>
      </c>
      <c r="C38" s="189" t="s">
        <v>51</v>
      </c>
      <c r="D38" s="157" t="str">
        <f t="shared" si="0"/>
        <v/>
      </c>
      <c r="E38" s="192" t="str">
        <f>IF(SUM('[2]Cienega:Vail Academy'!E38:E38)&gt;0,SUM('[2]Cienega:Vail Academy'!E38:E38),"")</f>
        <v/>
      </c>
      <c r="F38" s="192" t="str">
        <f>IF(SUM('[2]Cienega:Vail Academy'!F38:F38)&gt;0,SUM('[2]Cienega:Vail Academy'!F38:F38),"")</f>
        <v/>
      </c>
      <c r="G38" s="192" t="str">
        <f>IF(SUM('[2]Cienega:Vail Academy'!G38:G38)&gt;0,SUM('[2]Cienega:Vail Academy'!G38:G38),"")</f>
        <v/>
      </c>
      <c r="H38" s="192" t="str">
        <f>IF(SUM('[2]Cienega:Vail Academy'!H38:H38)&gt;0,SUM('[2]Cienega:Vail Academy'!H38:H38),"")</f>
        <v/>
      </c>
      <c r="I38" s="192" t="str">
        <f>IF(SUM('[2]Cienega:Vail Academy'!I38:I38)&gt;0,SUM('[2]Cienega:Vail Academy'!I38:I38),"")</f>
        <v/>
      </c>
      <c r="J38" s="193" t="str">
        <f>IF(SUM('[2]Cienega:Vail Academy'!J38:J38)&gt;0,SUM('[2]Cienega:Vail Academy'!J38:J38),"")</f>
        <v/>
      </c>
      <c r="K38" s="195" t="str">
        <f>IF(SUM('[2]Cienega:Vail Academy'!K38:K38)&gt;0,SUM('[2]Cienega:Vail Academy'!K38:K38),"")</f>
        <v/>
      </c>
      <c r="M38" s="205"/>
      <c r="N38" s="205"/>
    </row>
    <row r="39" spans="1:23" s="90" customFormat="1" ht="24.95" customHeight="1" x14ac:dyDescent="0.25">
      <c r="A39" s="187" t="s">
        <v>52</v>
      </c>
      <c r="B39" s="188">
        <v>345</v>
      </c>
      <c r="C39" s="189" t="s">
        <v>53</v>
      </c>
      <c r="D39" s="157" t="str">
        <f t="shared" si="0"/>
        <v/>
      </c>
      <c r="E39" s="192" t="str">
        <f>IF(SUM('[2]Cienega:Vail Academy'!E39:E39)&gt;0,SUM('[2]Cienega:Vail Academy'!E39:E39),"")</f>
        <v/>
      </c>
      <c r="F39" s="192" t="str">
        <f>IF(SUM('[2]Cienega:Vail Academy'!F39:F39)&gt;0,SUM('[2]Cienega:Vail Academy'!F39:F39),"")</f>
        <v/>
      </c>
      <c r="G39" s="192" t="str">
        <f>IF(SUM('[2]Cienega:Vail Academy'!G39:G39)&gt;0,SUM('[2]Cienega:Vail Academy'!G39:G39),"")</f>
        <v/>
      </c>
      <c r="H39" s="192" t="str">
        <f>IF(SUM('[2]Cienega:Vail Academy'!H39:H39)&gt;0,SUM('[2]Cienega:Vail Academy'!H39:H39),"")</f>
        <v/>
      </c>
      <c r="I39" s="192" t="str">
        <f>IF(SUM('[2]Cienega:Vail Academy'!I39:I39)&gt;0,SUM('[2]Cienega:Vail Academy'!I39:I39),"")</f>
        <v/>
      </c>
      <c r="J39" s="193" t="str">
        <f>IF(SUM('[2]Cienega:Vail Academy'!J39:J39)&gt;0,SUM('[2]Cienega:Vail Academy'!J39:J39),"")</f>
        <v/>
      </c>
      <c r="K39" s="195" t="str">
        <f>IF(SUM('[2]Cienega:Vail Academy'!K39:K39)&gt;0,SUM('[2]Cienega:Vail Academy'!K39:K39),"")</f>
        <v/>
      </c>
      <c r="M39" s="94"/>
      <c r="N39" s="94"/>
    </row>
    <row r="40" spans="1:23" s="90" customFormat="1" ht="24.95" customHeight="1" x14ac:dyDescent="0.25">
      <c r="A40" s="187" t="s">
        <v>54</v>
      </c>
      <c r="B40" s="188">
        <v>323</v>
      </c>
      <c r="C40" s="189" t="s">
        <v>55</v>
      </c>
      <c r="D40" s="157">
        <f t="shared" si="0"/>
        <v>392695.62</v>
      </c>
      <c r="E40" s="192">
        <f>IF(SUM('[2]Cienega:Vail Academy'!E40:E40)&gt;0,SUM('[2]Cienega:Vail Academy'!E40:E40),"")</f>
        <v>201526.91999999998</v>
      </c>
      <c r="F40" s="192">
        <f>IF(SUM('[2]Cienega:Vail Academy'!F40:F40)&gt;0,SUM('[2]Cienega:Vail Academy'!F40:F40),"")</f>
        <v>51824.69</v>
      </c>
      <c r="G40" s="192">
        <f>IF(SUM('[2]Cienega:Vail Academy'!G40:G40)&gt;0,SUM('[2]Cienega:Vail Academy'!G40:G40),"")</f>
        <v>9506.4500000000007</v>
      </c>
      <c r="H40" s="192">
        <f>IF(SUM('[2]Cienega:Vail Academy'!H40:H40)&gt;0,SUM('[2]Cienega:Vail Academy'!H40:H40),"")</f>
        <v>1803.25</v>
      </c>
      <c r="I40" s="192">
        <f>IF(SUM('[2]Cienega:Vail Academy'!I40:I40)&gt;0,SUM('[2]Cienega:Vail Academy'!I40:I40),"")</f>
        <v>76115.31</v>
      </c>
      <c r="J40" s="193">
        <f>IF(SUM('[2]Cienega:Vail Academy'!J40:J40)&gt;0,SUM('[2]Cienega:Vail Academy'!J40:J40),"")</f>
        <v>1104.3</v>
      </c>
      <c r="K40" s="195">
        <f>IF(SUM('[2]Cienega:Vail Academy'!K40:K40)&gt;0,SUM('[2]Cienega:Vail Academy'!K40:K40),"")</f>
        <v>50814.700000000004</v>
      </c>
      <c r="M40" s="93"/>
      <c r="N40" s="205" t="s">
        <v>163</v>
      </c>
    </row>
    <row r="41" spans="1:23" s="90" customFormat="1" ht="24.95" customHeight="1" x14ac:dyDescent="0.25">
      <c r="A41" s="187" t="s">
        <v>56</v>
      </c>
      <c r="B41" s="188">
        <v>324</v>
      </c>
      <c r="C41" s="189" t="s">
        <v>57</v>
      </c>
      <c r="D41" s="157" t="str">
        <f t="shared" si="0"/>
        <v/>
      </c>
      <c r="E41" s="192" t="str">
        <f>IF(SUM('[2]Cienega:Vail Academy'!E41:E41)&gt;0,SUM('[2]Cienega:Vail Academy'!E41:E41),"")</f>
        <v/>
      </c>
      <c r="F41" s="192" t="str">
        <f>IF(SUM('[2]Cienega:Vail Academy'!F41:F41)&gt;0,SUM('[2]Cienega:Vail Academy'!F41:F41),"")</f>
        <v/>
      </c>
      <c r="G41" s="192" t="str">
        <f>IF(SUM('[2]Cienega:Vail Academy'!G41:G41)&gt;0,SUM('[2]Cienega:Vail Academy'!G41:G41),"")</f>
        <v/>
      </c>
      <c r="H41" s="192" t="str">
        <f>IF(SUM('[2]Cienega:Vail Academy'!H41:H41)&gt;0,SUM('[2]Cienega:Vail Academy'!H41:H41),"")</f>
        <v/>
      </c>
      <c r="I41" s="192" t="str">
        <f>IF(SUM('[2]Cienega:Vail Academy'!I41:I41)&gt;0,SUM('[2]Cienega:Vail Academy'!I41:I41),"")</f>
        <v/>
      </c>
      <c r="J41" s="193" t="str">
        <f>IF(SUM('[2]Cienega:Vail Academy'!J41:J41)&gt;0,SUM('[2]Cienega:Vail Academy'!J41:J41),"")</f>
        <v/>
      </c>
      <c r="K41" s="195" t="str">
        <f>IF(SUM('[2]Cienega:Vail Academy'!K41:K41)&gt;0,SUM('[2]Cienega:Vail Academy'!K41:K41),"")</f>
        <v/>
      </c>
      <c r="M41" s="93"/>
      <c r="N41" s="205"/>
    </row>
    <row r="42" spans="1:23" s="90" customFormat="1" ht="24.95" customHeight="1" x14ac:dyDescent="0.25">
      <c r="A42" s="187" t="s">
        <v>58</v>
      </c>
      <c r="B42" s="188">
        <v>325</v>
      </c>
      <c r="C42" s="189" t="s">
        <v>59</v>
      </c>
      <c r="D42" s="157">
        <f t="shared" si="0"/>
        <v>183827.03</v>
      </c>
      <c r="E42" s="192">
        <f>IF(SUM('[2]Cienega:Vail Academy'!E42:E42)&gt;0,SUM('[2]Cienega:Vail Academy'!E42:E42),"")</f>
        <v>94677.84</v>
      </c>
      <c r="F42" s="192">
        <f>IF(SUM('[2]Cienega:Vail Academy'!F42:F42)&gt;0,SUM('[2]Cienega:Vail Academy'!F42:F42),"")</f>
        <v>17408.97</v>
      </c>
      <c r="G42" s="192" t="str">
        <f>IF(SUM('[2]Cienega:Vail Academy'!G42:G42)&gt;0,SUM('[2]Cienega:Vail Academy'!G42:G42),"")</f>
        <v/>
      </c>
      <c r="H42" s="192">
        <f>IF(SUM('[2]Cienega:Vail Academy'!H42:H42)&gt;0,SUM('[2]Cienega:Vail Academy'!H42:H42),"")</f>
        <v>8575.23</v>
      </c>
      <c r="I42" s="192">
        <f>IF(SUM('[2]Cienega:Vail Academy'!I42:I42)&gt;0,SUM('[2]Cienega:Vail Academy'!I42:I42),"")</f>
        <v>42839.11</v>
      </c>
      <c r="J42" s="193" t="str">
        <f>IF(SUM('[2]Cienega:Vail Academy'!J42:J42)&gt;0,SUM('[2]Cienega:Vail Academy'!J42:J42),"")</f>
        <v/>
      </c>
      <c r="K42" s="195">
        <f>IF(SUM('[2]Cienega:Vail Academy'!K42:K42)&gt;0,SUM('[2]Cienega:Vail Academy'!K42:K42),"")</f>
        <v>20325.88</v>
      </c>
      <c r="M42" s="93"/>
      <c r="N42" s="205" t="s">
        <v>164</v>
      </c>
    </row>
    <row r="43" spans="1:23" s="90" customFormat="1" ht="24.95" customHeight="1" x14ac:dyDescent="0.25">
      <c r="A43" s="187" t="s">
        <v>60</v>
      </c>
      <c r="B43" s="188">
        <v>326</v>
      </c>
      <c r="C43" s="189" t="s">
        <v>61</v>
      </c>
      <c r="D43" s="157">
        <f t="shared" si="0"/>
        <v>13898.51</v>
      </c>
      <c r="E43" s="192">
        <f>IF(SUM('[2]Cienega:Vail Academy'!E43:E43)&gt;0,SUM('[2]Cienega:Vail Academy'!E43:E43),"")</f>
        <v>3060</v>
      </c>
      <c r="F43" s="192">
        <f>IF(SUM('[2]Cienega:Vail Academy'!F43:F43)&gt;0,SUM('[2]Cienega:Vail Academy'!F43:F43),"")</f>
        <v>625.57000000000005</v>
      </c>
      <c r="G43" s="192">
        <f>IF(SUM('[2]Cienega:Vail Academy'!G43:G43)&gt;0,SUM('[2]Cienega:Vail Academy'!G43:G43),"")</f>
        <v>50</v>
      </c>
      <c r="H43" s="192" t="str">
        <f>IF(SUM('[2]Cienega:Vail Academy'!H43:H43)&gt;0,SUM('[2]Cienega:Vail Academy'!H43:H43),"")</f>
        <v/>
      </c>
      <c r="I43" s="192" t="str">
        <f>IF(SUM('[2]Cienega:Vail Academy'!I43:I43)&gt;0,SUM('[2]Cienega:Vail Academy'!I43:I43),"")</f>
        <v/>
      </c>
      <c r="J43" s="193" t="str">
        <f>IF(SUM('[2]Cienega:Vail Academy'!J43:J43)&gt;0,SUM('[2]Cienega:Vail Academy'!J43:J43),"")</f>
        <v/>
      </c>
      <c r="K43" s="195">
        <f>IF(SUM('[2]Cienega:Vail Academy'!K43:K43)&gt;0,SUM('[2]Cienega:Vail Academy'!K43:K43),"")</f>
        <v>10162.94</v>
      </c>
      <c r="M43" s="93"/>
      <c r="N43" s="205"/>
    </row>
    <row r="44" spans="1:23" s="90" customFormat="1" ht="33" customHeight="1" x14ac:dyDescent="0.25">
      <c r="A44" s="187" t="s">
        <v>107</v>
      </c>
      <c r="B44" s="188">
        <v>359</v>
      </c>
      <c r="C44" s="189" t="s">
        <v>220</v>
      </c>
      <c r="D44" s="157" t="str">
        <f t="shared" si="0"/>
        <v/>
      </c>
      <c r="E44" s="192" t="str">
        <f>IF(SUM('[2]Cienega:Vail Academy'!E44:E44)&gt;0,SUM('[2]Cienega:Vail Academy'!E44:E44),"")</f>
        <v/>
      </c>
      <c r="F44" s="192" t="str">
        <f>IF(SUM('[2]Cienega:Vail Academy'!F44:F44)&gt;0,SUM('[2]Cienega:Vail Academy'!F44:F44),"")</f>
        <v/>
      </c>
      <c r="G44" s="192" t="str">
        <f>IF(SUM('[2]Cienega:Vail Academy'!G44:G44)&gt;0,SUM('[2]Cienega:Vail Academy'!G44:G44),"")</f>
        <v/>
      </c>
      <c r="H44" s="192" t="str">
        <f>IF(SUM('[2]Cienega:Vail Academy'!H44:H44)&gt;0,SUM('[2]Cienega:Vail Academy'!H44:H44),"")</f>
        <v/>
      </c>
      <c r="I44" s="192" t="str">
        <f>IF(SUM('[2]Cienega:Vail Academy'!I44:I44)&gt;0,SUM('[2]Cienega:Vail Academy'!I44:I44),"")</f>
        <v/>
      </c>
      <c r="J44" s="193" t="str">
        <f>IF(SUM('[2]Cienega:Vail Academy'!J44:J44)&gt;0,SUM('[2]Cienega:Vail Academy'!J44:J44),"")</f>
        <v/>
      </c>
      <c r="K44" s="195" t="str">
        <f>IF(SUM('[2]Cienega:Vail Academy'!K44:K44)&gt;0,SUM('[2]Cienega:Vail Academy'!K44:K44),"")</f>
        <v/>
      </c>
      <c r="M44" s="93"/>
      <c r="N44" s="205" t="s">
        <v>165</v>
      </c>
    </row>
    <row r="45" spans="1:23" s="90" customFormat="1" ht="24.95" customHeight="1" x14ac:dyDescent="0.25">
      <c r="A45" s="187" t="s">
        <v>62</v>
      </c>
      <c r="B45" s="188">
        <v>327</v>
      </c>
      <c r="C45" s="189" t="s">
        <v>63</v>
      </c>
      <c r="D45" s="157" t="str">
        <f t="shared" si="0"/>
        <v/>
      </c>
      <c r="E45" s="192" t="str">
        <f>IF(SUM('[2]Cienega:Vail Academy'!E45:E45)&gt;0,SUM('[2]Cienega:Vail Academy'!E45:E45),"")</f>
        <v/>
      </c>
      <c r="F45" s="192" t="str">
        <f>IF(SUM('[2]Cienega:Vail Academy'!F45:F45)&gt;0,SUM('[2]Cienega:Vail Academy'!F45:F45),"")</f>
        <v/>
      </c>
      <c r="G45" s="192" t="str">
        <f>IF(SUM('[2]Cienega:Vail Academy'!G45:G45)&gt;0,SUM('[2]Cienega:Vail Academy'!G45:G45),"")</f>
        <v/>
      </c>
      <c r="H45" s="192" t="str">
        <f>IF(SUM('[2]Cienega:Vail Academy'!H45:H45)&gt;0,SUM('[2]Cienega:Vail Academy'!H45:H45),"")</f>
        <v/>
      </c>
      <c r="I45" s="192" t="str">
        <f>IF(SUM('[2]Cienega:Vail Academy'!I45:I45)&gt;0,SUM('[2]Cienega:Vail Academy'!I45:I45),"")</f>
        <v/>
      </c>
      <c r="J45" s="193" t="str">
        <f>IF(SUM('[2]Cienega:Vail Academy'!J45:J45)&gt;0,SUM('[2]Cienega:Vail Academy'!J45:J45),"")</f>
        <v/>
      </c>
      <c r="K45" s="195" t="str">
        <f>IF(SUM('[2]Cienega:Vail Academy'!K45:K45)&gt;0,SUM('[2]Cienega:Vail Academy'!K45:K45),"")</f>
        <v/>
      </c>
      <c r="M45" s="93"/>
      <c r="N45" s="205"/>
    </row>
    <row r="46" spans="1:23" s="90" customFormat="1" ht="24.95" customHeight="1" x14ac:dyDescent="0.25">
      <c r="A46" s="187" t="s">
        <v>64</v>
      </c>
      <c r="B46" s="188">
        <v>328</v>
      </c>
      <c r="C46" s="189" t="s">
        <v>65</v>
      </c>
      <c r="D46" s="157" t="str">
        <f t="shared" si="0"/>
        <v/>
      </c>
      <c r="E46" s="192" t="str">
        <f>IF(SUM('[2]Cienega:Vail Academy'!E46:E46)&gt;0,SUM('[2]Cienega:Vail Academy'!E46:E46),"")</f>
        <v/>
      </c>
      <c r="F46" s="192" t="str">
        <f>IF(SUM('[2]Cienega:Vail Academy'!F46:F46)&gt;0,SUM('[2]Cienega:Vail Academy'!F46:F46),"")</f>
        <v/>
      </c>
      <c r="G46" s="192" t="str">
        <f>IF(SUM('[2]Cienega:Vail Academy'!G46:G46)&gt;0,SUM('[2]Cienega:Vail Academy'!G46:G46),"")</f>
        <v/>
      </c>
      <c r="H46" s="192" t="str">
        <f>IF(SUM('[2]Cienega:Vail Academy'!H46:H46)&gt;0,SUM('[2]Cienega:Vail Academy'!H46:H46),"")</f>
        <v/>
      </c>
      <c r="I46" s="192" t="str">
        <f>IF(SUM('[2]Cienega:Vail Academy'!I46:I46)&gt;0,SUM('[2]Cienega:Vail Academy'!I46:I46),"")</f>
        <v/>
      </c>
      <c r="J46" s="193" t="str">
        <f>IF(SUM('[2]Cienega:Vail Academy'!J46:J46)&gt;0,SUM('[2]Cienega:Vail Academy'!J46:J46),"")</f>
        <v/>
      </c>
      <c r="K46" s="195" t="str">
        <f>IF(SUM('[2]Cienega:Vail Academy'!K46:K46)&gt;0,SUM('[2]Cienega:Vail Academy'!K46:K46),"")</f>
        <v/>
      </c>
      <c r="M46" s="93"/>
      <c r="N46" s="205" t="s">
        <v>166</v>
      </c>
    </row>
    <row r="47" spans="1:23" s="90" customFormat="1" ht="24.95" customHeight="1" x14ac:dyDescent="0.25">
      <c r="A47" s="187" t="s">
        <v>66</v>
      </c>
      <c r="B47" s="188">
        <v>329</v>
      </c>
      <c r="C47" s="189" t="s">
        <v>67</v>
      </c>
      <c r="D47" s="157" t="str">
        <f t="shared" si="0"/>
        <v/>
      </c>
      <c r="E47" s="192" t="str">
        <f>IF(SUM('[2]Cienega:Vail Academy'!E47:E47)&gt;0,SUM('[2]Cienega:Vail Academy'!E47:E47),"")</f>
        <v/>
      </c>
      <c r="F47" s="192" t="str">
        <f>IF(SUM('[2]Cienega:Vail Academy'!F47:F47)&gt;0,SUM('[2]Cienega:Vail Academy'!F47:F47),"")</f>
        <v/>
      </c>
      <c r="G47" s="192" t="str">
        <f>IF(SUM('[2]Cienega:Vail Academy'!G47:G47)&gt;0,SUM('[2]Cienega:Vail Academy'!G47:G47),"")</f>
        <v/>
      </c>
      <c r="H47" s="192" t="str">
        <f>IF(SUM('[2]Cienega:Vail Academy'!H47:H47)&gt;0,SUM('[2]Cienega:Vail Academy'!H47:H47),"")</f>
        <v/>
      </c>
      <c r="I47" s="192" t="str">
        <f>IF(SUM('[2]Cienega:Vail Academy'!I47:I47)&gt;0,SUM('[2]Cienega:Vail Academy'!I47:I47),"")</f>
        <v/>
      </c>
      <c r="J47" s="193" t="str">
        <f>IF(SUM('[2]Cienega:Vail Academy'!J47:J47)&gt;0,SUM('[2]Cienega:Vail Academy'!J47:J47),"")</f>
        <v/>
      </c>
      <c r="K47" s="195" t="str">
        <f>IF(SUM('[2]Cienega:Vail Academy'!K47:K47)&gt;0,SUM('[2]Cienega:Vail Academy'!K47:K47),"")</f>
        <v/>
      </c>
      <c r="M47" s="93"/>
      <c r="N47" s="205"/>
    </row>
    <row r="48" spans="1:23" s="90" customFormat="1" ht="24.95" customHeight="1" x14ac:dyDescent="0.25">
      <c r="A48" s="187" t="s">
        <v>68</v>
      </c>
      <c r="B48" s="188">
        <v>330</v>
      </c>
      <c r="C48" s="189" t="s">
        <v>205</v>
      </c>
      <c r="D48" s="157">
        <f t="shared" si="0"/>
        <v>165947.85999999999</v>
      </c>
      <c r="E48" s="192">
        <f>IF(SUM('[2]Cienega:Vail Academy'!E48:E48)&gt;0,SUM('[2]Cienega:Vail Academy'!E48:E48),"")</f>
        <v>78650.44</v>
      </c>
      <c r="F48" s="192">
        <f>IF(SUM('[2]Cienega:Vail Academy'!F48:F48)&gt;0,SUM('[2]Cienega:Vail Academy'!F48:F48),"")</f>
        <v>18065.91</v>
      </c>
      <c r="G48" s="192">
        <f>IF(SUM('[2]Cienega:Vail Academy'!G48:G48)&gt;0,SUM('[2]Cienega:Vail Academy'!G48:G48),"")</f>
        <v>4350</v>
      </c>
      <c r="H48" s="192">
        <f>IF(SUM('[2]Cienega:Vail Academy'!H48:H48)&gt;0,SUM('[2]Cienega:Vail Academy'!H48:H48),"")</f>
        <v>7525.2099999999991</v>
      </c>
      <c r="I48" s="192">
        <f>IF(SUM('[2]Cienega:Vail Academy'!I48:I48)&gt;0,SUM('[2]Cienega:Vail Academy'!I48:I48),"")</f>
        <v>5576.54</v>
      </c>
      <c r="J48" s="193">
        <f>IF(SUM('[2]Cienega:Vail Academy'!J48:J48)&gt;0,SUM('[2]Cienega:Vail Academy'!J48:J48),"")</f>
        <v>11128</v>
      </c>
      <c r="K48" s="195">
        <f>IF(SUM('[2]Cienega:Vail Academy'!K48:K48)&gt;0,SUM('[2]Cienega:Vail Academy'!K48:K48),"")</f>
        <v>40651.760000000002</v>
      </c>
      <c r="M48" s="93"/>
      <c r="N48" s="181"/>
    </row>
    <row r="49" spans="1:14" s="90" customFormat="1" ht="24.95" customHeight="1" x14ac:dyDescent="0.25">
      <c r="A49" s="187" t="s">
        <v>69</v>
      </c>
      <c r="B49" s="188">
        <v>333</v>
      </c>
      <c r="C49" s="189" t="s">
        <v>70</v>
      </c>
      <c r="D49" s="157" t="str">
        <f t="shared" si="0"/>
        <v/>
      </c>
      <c r="E49" s="192" t="str">
        <f>IF(SUM('[2]Cienega:Vail Academy'!E49:E49)&gt;0,SUM('[2]Cienega:Vail Academy'!E49:E49),"")</f>
        <v/>
      </c>
      <c r="F49" s="192" t="str">
        <f>IF(SUM('[2]Cienega:Vail Academy'!F49:F49)&gt;0,SUM('[2]Cienega:Vail Academy'!F49:F49),"")</f>
        <v/>
      </c>
      <c r="G49" s="192" t="str">
        <f>IF(SUM('[2]Cienega:Vail Academy'!G49:G49)&gt;0,SUM('[2]Cienega:Vail Academy'!G49:G49),"")</f>
        <v/>
      </c>
      <c r="H49" s="192" t="str">
        <f>IF(SUM('[2]Cienega:Vail Academy'!H49:H49)&gt;0,SUM('[2]Cienega:Vail Academy'!H49:H49),"")</f>
        <v/>
      </c>
      <c r="I49" s="192" t="str">
        <f>IF(SUM('[2]Cienega:Vail Academy'!I49:I49)&gt;0,SUM('[2]Cienega:Vail Academy'!I49:I49),"")</f>
        <v/>
      </c>
      <c r="J49" s="193" t="str">
        <f>IF(SUM('[2]Cienega:Vail Academy'!J49:J49)&gt;0,SUM('[2]Cienega:Vail Academy'!J49:J49),"")</f>
        <v/>
      </c>
      <c r="K49" s="195" t="str">
        <f>IF(SUM('[2]Cienega:Vail Academy'!K49:K49)&gt;0,SUM('[2]Cienega:Vail Academy'!K49:K49),"")</f>
        <v/>
      </c>
      <c r="M49" s="93"/>
      <c r="N49" s="179" t="s">
        <v>121</v>
      </c>
    </row>
    <row r="50" spans="1:14" s="90" customFormat="1" ht="24.95" customHeight="1" x14ac:dyDescent="0.25">
      <c r="A50" s="187" t="s">
        <v>71</v>
      </c>
      <c r="B50" s="188">
        <v>334</v>
      </c>
      <c r="C50" s="189" t="s">
        <v>202</v>
      </c>
      <c r="D50" s="157">
        <f t="shared" si="0"/>
        <v>108210.53</v>
      </c>
      <c r="E50" s="192">
        <f>IF(SUM('[2]Cienega:Vail Academy'!E50:E50)&gt;0,SUM('[2]Cienega:Vail Academy'!E50:E50),"")</f>
        <v>50994.13</v>
      </c>
      <c r="F50" s="192">
        <f>IF(SUM('[2]Cienega:Vail Academy'!F50:F50)&gt;0,SUM('[2]Cienega:Vail Academy'!F50:F50),"")</f>
        <v>14438.14</v>
      </c>
      <c r="G50" s="192" t="str">
        <f>IF(SUM('[2]Cienega:Vail Academy'!G50:G50)&gt;0,SUM('[2]Cienega:Vail Academy'!G50:G50),"")</f>
        <v/>
      </c>
      <c r="H50" s="192">
        <f>IF(SUM('[2]Cienega:Vail Academy'!H50:H50)&gt;0,SUM('[2]Cienega:Vail Academy'!H50:H50),"")</f>
        <v>518.9</v>
      </c>
      <c r="I50" s="192">
        <f>IF(SUM('[2]Cienega:Vail Academy'!I50:I50)&gt;0,SUM('[2]Cienega:Vail Academy'!I50:I50),"")</f>
        <v>11770.54</v>
      </c>
      <c r="J50" s="193" t="str">
        <f>IF(SUM('[2]Cienega:Vail Academy'!J50:J50)&gt;0,SUM('[2]Cienega:Vail Academy'!J50:J50),"")</f>
        <v/>
      </c>
      <c r="K50" s="195">
        <f>IF(SUM('[2]Cienega:Vail Academy'!K50:K50)&gt;0,SUM('[2]Cienega:Vail Academy'!K50:K50),"")</f>
        <v>30488.82</v>
      </c>
      <c r="M50" s="93"/>
      <c r="N50" s="181"/>
    </row>
    <row r="51" spans="1:14" s="90" customFormat="1" ht="24.95" customHeight="1" x14ac:dyDescent="0.25">
      <c r="A51" s="187" t="s">
        <v>72</v>
      </c>
      <c r="B51" s="188">
        <v>335</v>
      </c>
      <c r="C51" s="189" t="s">
        <v>193</v>
      </c>
      <c r="D51" s="157" t="str">
        <f t="shared" si="0"/>
        <v/>
      </c>
      <c r="E51" s="192" t="str">
        <f>IF(SUM('[2]Cienega:Vail Academy'!E51:E51)&gt;0,SUM('[2]Cienega:Vail Academy'!E51:E51),"")</f>
        <v/>
      </c>
      <c r="F51" s="192" t="str">
        <f>IF(SUM('[2]Cienega:Vail Academy'!F51:F51)&gt;0,SUM('[2]Cienega:Vail Academy'!F51:F51),"")</f>
        <v/>
      </c>
      <c r="G51" s="192" t="str">
        <f>IF(SUM('[2]Cienega:Vail Academy'!G51:G51)&gt;0,SUM('[2]Cienega:Vail Academy'!G51:G51),"")</f>
        <v/>
      </c>
      <c r="H51" s="192" t="str">
        <f>IF(SUM('[2]Cienega:Vail Academy'!H51:H51)&gt;0,SUM('[2]Cienega:Vail Academy'!H51:H51),"")</f>
        <v/>
      </c>
      <c r="I51" s="192" t="str">
        <f>IF(SUM('[2]Cienega:Vail Academy'!I51:I51)&gt;0,SUM('[2]Cienega:Vail Academy'!I51:I51),"")</f>
        <v/>
      </c>
      <c r="J51" s="193" t="str">
        <f>IF(SUM('[2]Cienega:Vail Academy'!J51:J51)&gt;0,SUM('[2]Cienega:Vail Academy'!J51:J51),"")</f>
        <v/>
      </c>
      <c r="K51" s="195" t="str">
        <f>IF(SUM('[2]Cienega:Vail Academy'!K51:K51)&gt;0,SUM('[2]Cienega:Vail Academy'!K51:K51),"")</f>
        <v/>
      </c>
      <c r="M51" s="179" t="s">
        <v>75</v>
      </c>
      <c r="N51" s="93"/>
    </row>
    <row r="52" spans="1:14" s="90" customFormat="1" ht="24.95" customHeight="1" x14ac:dyDescent="0.25">
      <c r="A52" s="187" t="s">
        <v>73</v>
      </c>
      <c r="B52" s="188">
        <v>336</v>
      </c>
      <c r="C52" s="189" t="s">
        <v>74</v>
      </c>
      <c r="D52" s="157" t="str">
        <f t="shared" si="0"/>
        <v/>
      </c>
      <c r="E52" s="192" t="str">
        <f>IF(SUM('[2]Cienega:Vail Academy'!E52:E52)&gt;0,SUM('[2]Cienega:Vail Academy'!E52:E52),"")</f>
        <v/>
      </c>
      <c r="F52" s="192" t="str">
        <f>IF(SUM('[2]Cienega:Vail Academy'!F52:F52)&gt;0,SUM('[2]Cienega:Vail Academy'!F52:F52),"")</f>
        <v/>
      </c>
      <c r="G52" s="192" t="str">
        <f>IF(SUM('[2]Cienega:Vail Academy'!G52:G52)&gt;0,SUM('[2]Cienega:Vail Academy'!G52:G52),"")</f>
        <v/>
      </c>
      <c r="H52" s="192" t="str">
        <f>IF(SUM('[2]Cienega:Vail Academy'!H52:H52)&gt;0,SUM('[2]Cienega:Vail Academy'!H52:H52),"")</f>
        <v/>
      </c>
      <c r="I52" s="192" t="str">
        <f>IF(SUM('[2]Cienega:Vail Academy'!I52:I52)&gt;0,SUM('[2]Cienega:Vail Academy'!I52:I52),"")</f>
        <v/>
      </c>
      <c r="J52" s="193" t="str">
        <f>IF(SUM('[2]Cienega:Vail Academy'!J52:J52)&gt;0,SUM('[2]Cienega:Vail Academy'!J52:J52),"")</f>
        <v/>
      </c>
      <c r="K52" s="195" t="str">
        <f>IF(SUM('[2]Cienega:Vail Academy'!K52:K52)&gt;0,SUM('[2]Cienega:Vail Academy'!K52:K52),"")</f>
        <v/>
      </c>
      <c r="M52" s="179"/>
      <c r="N52" s="93"/>
    </row>
    <row r="53" spans="1:14" s="90" customFormat="1" ht="24.95" customHeight="1" x14ac:dyDescent="0.25">
      <c r="A53" s="187" t="s">
        <v>76</v>
      </c>
      <c r="B53" s="188">
        <v>337</v>
      </c>
      <c r="C53" s="189" t="s">
        <v>206</v>
      </c>
      <c r="D53" s="157">
        <f t="shared" si="0"/>
        <v>22546.68</v>
      </c>
      <c r="E53" s="192">
        <f>IF(SUM('[2]Cienega:Vail Academy'!E53:E53)&gt;0,SUM('[2]Cienega:Vail Academy'!E53:E53),"")</f>
        <v>8691.01</v>
      </c>
      <c r="F53" s="192">
        <f>IF(SUM('[2]Cienega:Vail Academy'!F53:F53)&gt;0,SUM('[2]Cienega:Vail Academy'!F53:F53),"")</f>
        <v>2707.91</v>
      </c>
      <c r="G53" s="192" t="str">
        <f>IF(SUM('[2]Cienega:Vail Academy'!G53:G53)&gt;0,SUM('[2]Cienega:Vail Academy'!G53:G53),"")</f>
        <v/>
      </c>
      <c r="H53" s="192">
        <f>IF(SUM('[2]Cienega:Vail Academy'!H53:H53)&gt;0,SUM('[2]Cienega:Vail Academy'!H53:H53),"")</f>
        <v>984.82</v>
      </c>
      <c r="I53" s="192" t="str">
        <f>IF(SUM('[2]Cienega:Vail Academy'!I53:I53)&gt;0,SUM('[2]Cienega:Vail Academy'!I53:I53),"")</f>
        <v/>
      </c>
      <c r="J53" s="193" t="str">
        <f>IF(SUM('[2]Cienega:Vail Academy'!J53:J53)&gt;0,SUM('[2]Cienega:Vail Academy'!J53:J53),"")</f>
        <v/>
      </c>
      <c r="K53" s="195">
        <f>IF(SUM('[2]Cienega:Vail Academy'!K53:K53)&gt;0,SUM('[2]Cienega:Vail Academy'!K53:K53),"")</f>
        <v>10162.94</v>
      </c>
      <c r="M53" s="93"/>
      <c r="N53" s="93"/>
    </row>
    <row r="54" spans="1:14" s="90" customFormat="1" ht="24.95" customHeight="1" x14ac:dyDescent="0.25">
      <c r="A54" s="187" t="s">
        <v>78</v>
      </c>
      <c r="B54" s="188">
        <v>339</v>
      </c>
      <c r="C54" s="189" t="s">
        <v>79</v>
      </c>
      <c r="D54" s="157" t="str">
        <f t="shared" si="0"/>
        <v/>
      </c>
      <c r="E54" s="192" t="str">
        <f>IF(SUM('[2]Cienega:Vail Academy'!E54:E54)&gt;0,SUM('[2]Cienega:Vail Academy'!E54:E54),"")</f>
        <v/>
      </c>
      <c r="F54" s="192" t="str">
        <f>IF(SUM('[2]Cienega:Vail Academy'!F54:F54)&gt;0,SUM('[2]Cienega:Vail Academy'!F54:F54),"")</f>
        <v/>
      </c>
      <c r="G54" s="192" t="str">
        <f>IF(SUM('[2]Cienega:Vail Academy'!G54:G54)&gt;0,SUM('[2]Cienega:Vail Academy'!G54:G54),"")</f>
        <v/>
      </c>
      <c r="H54" s="192" t="str">
        <f>IF(SUM('[2]Cienega:Vail Academy'!H54:H54)&gt;0,SUM('[2]Cienega:Vail Academy'!H54:H54),"")</f>
        <v/>
      </c>
      <c r="I54" s="192" t="str">
        <f>IF(SUM('[2]Cienega:Vail Academy'!I54:I54)&gt;0,SUM('[2]Cienega:Vail Academy'!I54:I54),"")</f>
        <v/>
      </c>
      <c r="J54" s="193" t="str">
        <f>IF(SUM('[2]Cienega:Vail Academy'!J54:J54)&gt;0,SUM('[2]Cienega:Vail Academy'!J54:J54),"")</f>
        <v/>
      </c>
      <c r="K54" s="195" t="str">
        <f>IF(SUM('[2]Cienega:Vail Academy'!K54:K54)&gt;0,SUM('[2]Cienega:Vail Academy'!K54:K54),"")</f>
        <v/>
      </c>
      <c r="M54" s="93"/>
      <c r="N54" s="93"/>
    </row>
    <row r="55" spans="1:14" s="90" customFormat="1" ht="24.95" customHeight="1" x14ac:dyDescent="0.25">
      <c r="A55" s="187" t="s">
        <v>80</v>
      </c>
      <c r="B55" s="188">
        <v>340</v>
      </c>
      <c r="C55" s="189" t="s">
        <v>81</v>
      </c>
      <c r="D55" s="157" t="str">
        <f t="shared" si="0"/>
        <v/>
      </c>
      <c r="E55" s="192" t="str">
        <f>IF(SUM('[2]Cienega:Vail Academy'!E55:E55)&gt;0,SUM('[2]Cienega:Vail Academy'!E55:E55),"")</f>
        <v/>
      </c>
      <c r="F55" s="192" t="str">
        <f>IF(SUM('[2]Cienega:Vail Academy'!F55:F55)&gt;0,SUM('[2]Cienega:Vail Academy'!F55:F55),"")</f>
        <v/>
      </c>
      <c r="G55" s="192" t="str">
        <f>IF(SUM('[2]Cienega:Vail Academy'!G55:G55)&gt;0,SUM('[2]Cienega:Vail Academy'!G55:G55),"")</f>
        <v/>
      </c>
      <c r="H55" s="192" t="str">
        <f>IF(SUM('[2]Cienega:Vail Academy'!H55:H55)&gt;0,SUM('[2]Cienega:Vail Academy'!H55:H55),"")</f>
        <v/>
      </c>
      <c r="I55" s="192" t="str">
        <f>IF(SUM('[2]Cienega:Vail Academy'!I55:I55)&gt;0,SUM('[2]Cienega:Vail Academy'!I55:I55),"")</f>
        <v/>
      </c>
      <c r="J55" s="193" t="str">
        <f>IF(SUM('[2]Cienega:Vail Academy'!J55:J55)&gt;0,SUM('[2]Cienega:Vail Academy'!J55:J55),"")</f>
        <v/>
      </c>
      <c r="K55" s="195" t="str">
        <f>IF(SUM('[2]Cienega:Vail Academy'!K55:K55)&gt;0,SUM('[2]Cienega:Vail Academy'!K55:K55),"")</f>
        <v/>
      </c>
      <c r="M55" s="93"/>
      <c r="N55" s="93"/>
    </row>
    <row r="56" spans="1:14" s="90" customFormat="1" ht="24.95" customHeight="1" x14ac:dyDescent="0.25">
      <c r="A56" s="187" t="s">
        <v>194</v>
      </c>
      <c r="B56" s="188">
        <v>373</v>
      </c>
      <c r="C56" s="189" t="s">
        <v>195</v>
      </c>
      <c r="D56" s="157" t="str">
        <f t="shared" si="0"/>
        <v/>
      </c>
      <c r="E56" s="192" t="str">
        <f>IF(SUM('[2]Cienega:Vail Academy'!E56:E56)&gt;0,SUM('[2]Cienega:Vail Academy'!E56:E56),"")</f>
        <v/>
      </c>
      <c r="F56" s="192" t="str">
        <f>IF(SUM('[2]Cienega:Vail Academy'!F56:F56)&gt;0,SUM('[2]Cienega:Vail Academy'!F56:F56),"")</f>
        <v/>
      </c>
      <c r="G56" s="192" t="str">
        <f>IF(SUM('[2]Cienega:Vail Academy'!G56:G56)&gt;0,SUM('[2]Cienega:Vail Academy'!G56:G56),"")</f>
        <v/>
      </c>
      <c r="H56" s="192" t="str">
        <f>IF(SUM('[2]Cienega:Vail Academy'!H56:H56)&gt;0,SUM('[2]Cienega:Vail Academy'!H56:H56),"")</f>
        <v/>
      </c>
      <c r="I56" s="192" t="str">
        <f>IF(SUM('[2]Cienega:Vail Academy'!I56:I56)&gt;0,SUM('[2]Cienega:Vail Academy'!I56:I56),"")</f>
        <v/>
      </c>
      <c r="J56" s="193" t="str">
        <f>IF(SUM('[2]Cienega:Vail Academy'!J56:J56)&gt;0,SUM('[2]Cienega:Vail Academy'!J56:J56),"")</f>
        <v/>
      </c>
      <c r="K56" s="195" t="str">
        <f>IF(SUM('[2]Cienega:Vail Academy'!K56:K56)&gt;0,SUM('[2]Cienega:Vail Academy'!K56:K56),"")</f>
        <v/>
      </c>
      <c r="M56" s="93"/>
      <c r="N56" s="93"/>
    </row>
    <row r="57" spans="1:14" s="90" customFormat="1" ht="24.95" customHeight="1" x14ac:dyDescent="0.25">
      <c r="A57" s="187" t="s">
        <v>82</v>
      </c>
      <c r="B57" s="188">
        <v>342</v>
      </c>
      <c r="C57" s="189" t="s">
        <v>83</v>
      </c>
      <c r="D57" s="157" t="str">
        <f t="shared" si="0"/>
        <v/>
      </c>
      <c r="E57" s="192" t="str">
        <f>IF(SUM('[2]Cienega:Vail Academy'!E57:E57)&gt;0,SUM('[2]Cienega:Vail Academy'!E57:E57),"")</f>
        <v/>
      </c>
      <c r="F57" s="192" t="str">
        <f>IF(SUM('[2]Cienega:Vail Academy'!F57:F57)&gt;0,SUM('[2]Cienega:Vail Academy'!F57:F57),"")</f>
        <v/>
      </c>
      <c r="G57" s="192" t="str">
        <f>IF(SUM('[2]Cienega:Vail Academy'!G57:G57)&gt;0,SUM('[2]Cienega:Vail Academy'!G57:G57),"")</f>
        <v/>
      </c>
      <c r="H57" s="192" t="str">
        <f>IF(SUM('[2]Cienega:Vail Academy'!H57:H57)&gt;0,SUM('[2]Cienega:Vail Academy'!H57:H57),"")</f>
        <v/>
      </c>
      <c r="I57" s="192" t="str">
        <f>IF(SUM('[2]Cienega:Vail Academy'!I57:I57)&gt;0,SUM('[2]Cienega:Vail Academy'!I57:I57),"")</f>
        <v/>
      </c>
      <c r="J57" s="193" t="str">
        <f>IF(SUM('[2]Cienega:Vail Academy'!J57:J57)&gt;0,SUM('[2]Cienega:Vail Academy'!J57:J57),"")</f>
        <v/>
      </c>
      <c r="K57" s="195" t="str">
        <f>IF(SUM('[2]Cienega:Vail Academy'!K57:K57)&gt;0,SUM('[2]Cienega:Vail Academy'!K57:K57),"")</f>
        <v/>
      </c>
      <c r="M57" s="93"/>
      <c r="N57" s="93"/>
    </row>
    <row r="58" spans="1:14" s="90" customFormat="1" ht="24.95" customHeight="1" x14ac:dyDescent="0.25">
      <c r="A58" s="187" t="s">
        <v>84</v>
      </c>
      <c r="B58" s="188">
        <v>343</v>
      </c>
      <c r="C58" s="189" t="s">
        <v>85</v>
      </c>
      <c r="D58" s="157" t="str">
        <f t="shared" si="0"/>
        <v/>
      </c>
      <c r="E58" s="192" t="str">
        <f>IF(SUM('[2]Cienega:Vail Academy'!E58:E58)&gt;0,SUM('[2]Cienega:Vail Academy'!E58:E58),"")</f>
        <v/>
      </c>
      <c r="F58" s="192" t="str">
        <f>IF(SUM('[2]Cienega:Vail Academy'!F58:F58)&gt;0,SUM('[2]Cienega:Vail Academy'!F58:F58),"")</f>
        <v/>
      </c>
      <c r="G58" s="192" t="str">
        <f>IF(SUM('[2]Cienega:Vail Academy'!G58:G58)&gt;0,SUM('[2]Cienega:Vail Academy'!G58:G58),"")</f>
        <v/>
      </c>
      <c r="H58" s="192" t="str">
        <f>IF(SUM('[2]Cienega:Vail Academy'!H58:H58)&gt;0,SUM('[2]Cienega:Vail Academy'!H58:H58),"")</f>
        <v/>
      </c>
      <c r="I58" s="192" t="str">
        <f>IF(SUM('[2]Cienega:Vail Academy'!I58:I58)&gt;0,SUM('[2]Cienega:Vail Academy'!I58:I58),"")</f>
        <v/>
      </c>
      <c r="J58" s="193" t="str">
        <f>IF(SUM('[2]Cienega:Vail Academy'!J58:J58)&gt;0,SUM('[2]Cienega:Vail Academy'!J58:J58),"")</f>
        <v/>
      </c>
      <c r="K58" s="195" t="str">
        <f>IF(SUM('[2]Cienega:Vail Academy'!K58:K58)&gt;0,SUM('[2]Cienega:Vail Academy'!K58:K58),"")</f>
        <v/>
      </c>
      <c r="M58" s="93"/>
      <c r="N58" s="93"/>
    </row>
    <row r="59" spans="1:14" s="90" customFormat="1" ht="24.95" customHeight="1" x14ac:dyDescent="0.25">
      <c r="A59" s="187" t="s">
        <v>86</v>
      </c>
      <c r="B59" s="188">
        <v>344</v>
      </c>
      <c r="C59" s="189" t="s">
        <v>87</v>
      </c>
      <c r="D59" s="157" t="str">
        <f t="shared" si="0"/>
        <v/>
      </c>
      <c r="E59" s="192" t="str">
        <f>IF(SUM('[2]Cienega:Vail Academy'!E59:E59)&gt;0,SUM('[2]Cienega:Vail Academy'!E59:E59),"")</f>
        <v/>
      </c>
      <c r="F59" s="192" t="str">
        <f>IF(SUM('[2]Cienega:Vail Academy'!F59:F59)&gt;0,SUM('[2]Cienega:Vail Academy'!F59:F59),"")</f>
        <v/>
      </c>
      <c r="G59" s="192" t="str">
        <f>IF(SUM('[2]Cienega:Vail Academy'!G59:G59)&gt;0,SUM('[2]Cienega:Vail Academy'!G59:G59),"")</f>
        <v/>
      </c>
      <c r="H59" s="192" t="str">
        <f>IF(SUM('[2]Cienega:Vail Academy'!H59:H59)&gt;0,SUM('[2]Cienega:Vail Academy'!H59:H59),"")</f>
        <v/>
      </c>
      <c r="I59" s="192" t="str">
        <f>IF(SUM('[2]Cienega:Vail Academy'!I59:I59)&gt;0,SUM('[2]Cienega:Vail Academy'!I59:I59),"")</f>
        <v/>
      </c>
      <c r="J59" s="193" t="str">
        <f>IF(SUM('[2]Cienega:Vail Academy'!J59:J59)&gt;0,SUM('[2]Cienega:Vail Academy'!J59:J59),"")</f>
        <v/>
      </c>
      <c r="K59" s="195" t="str">
        <f>IF(SUM('[2]Cienega:Vail Academy'!K59:K59)&gt;0,SUM('[2]Cienega:Vail Academy'!K59:K59),"")</f>
        <v/>
      </c>
      <c r="M59" s="93"/>
      <c r="N59" s="93"/>
    </row>
    <row r="60" spans="1:14" s="89" customFormat="1" ht="24.95" customHeight="1" x14ac:dyDescent="0.25">
      <c r="A60" s="187" t="s">
        <v>88</v>
      </c>
      <c r="B60" s="188">
        <v>346</v>
      </c>
      <c r="C60" s="189" t="s">
        <v>89</v>
      </c>
      <c r="D60" s="157" t="str">
        <f t="shared" si="0"/>
        <v/>
      </c>
      <c r="E60" s="192" t="str">
        <f>IF(SUM('[2]Cienega:Vail Academy'!E60:E60)&gt;0,SUM('[2]Cienega:Vail Academy'!E60:E60),"")</f>
        <v/>
      </c>
      <c r="F60" s="192" t="str">
        <f>IF(SUM('[2]Cienega:Vail Academy'!F60:F60)&gt;0,SUM('[2]Cienega:Vail Academy'!F60:F60),"")</f>
        <v/>
      </c>
      <c r="G60" s="192" t="str">
        <f>IF(SUM('[2]Cienega:Vail Academy'!G60:G60)&gt;0,SUM('[2]Cienega:Vail Academy'!G60:G60),"")</f>
        <v/>
      </c>
      <c r="H60" s="192" t="str">
        <f>IF(SUM('[2]Cienega:Vail Academy'!H60:H60)&gt;0,SUM('[2]Cienega:Vail Academy'!H60:H60),"")</f>
        <v/>
      </c>
      <c r="I60" s="192" t="str">
        <f>IF(SUM('[2]Cienega:Vail Academy'!I60:I60)&gt;0,SUM('[2]Cienega:Vail Academy'!I60:I60),"")</f>
        <v/>
      </c>
      <c r="J60" s="193" t="str">
        <f>IF(SUM('[2]Cienega:Vail Academy'!J60:J60)&gt;0,SUM('[2]Cienega:Vail Academy'!J60:J60),"")</f>
        <v/>
      </c>
      <c r="K60" s="195" t="str">
        <f>IF(SUM('[2]Cienega:Vail Academy'!K60:K60)&gt;0,SUM('[2]Cienega:Vail Academy'!K60:K60),"")</f>
        <v/>
      </c>
      <c r="M60" s="93"/>
      <c r="N60" s="38"/>
    </row>
    <row r="61" spans="1:14" ht="24.95" customHeight="1" x14ac:dyDescent="0.25">
      <c r="A61" s="187" t="s">
        <v>90</v>
      </c>
      <c r="B61" s="188">
        <v>347</v>
      </c>
      <c r="C61" s="189" t="s">
        <v>207</v>
      </c>
      <c r="D61" s="157">
        <f t="shared" si="0"/>
        <v>46048.15</v>
      </c>
      <c r="E61" s="192">
        <f>IF(SUM('[2]Cienega:Vail Academy'!E61:E61)&gt;0,SUM('[2]Cienega:Vail Academy'!E61:E61),"")</f>
        <v>29802.95</v>
      </c>
      <c r="F61" s="192">
        <f>IF(SUM('[2]Cienega:Vail Academy'!F61:F61)&gt;0,SUM('[2]Cienega:Vail Academy'!F61:F61),"")</f>
        <v>6082.26</v>
      </c>
      <c r="G61" s="192" t="str">
        <f>IF(SUM('[2]Cienega:Vail Academy'!G61:G61)&gt;0,SUM('[2]Cienega:Vail Academy'!G61:G61),"")</f>
        <v/>
      </c>
      <c r="H61" s="192" t="str">
        <f>IF(SUM('[2]Cienega:Vail Academy'!H61:H61)&gt;0,SUM('[2]Cienega:Vail Academy'!H61:H61),"")</f>
        <v/>
      </c>
      <c r="I61" s="192" t="str">
        <f>IF(SUM('[2]Cienega:Vail Academy'!I61:I61)&gt;0,SUM('[2]Cienega:Vail Academy'!I61:I61),"")</f>
        <v/>
      </c>
      <c r="J61" s="193" t="str">
        <f>IF(SUM('[2]Cienega:Vail Academy'!J61:J61)&gt;0,SUM('[2]Cienega:Vail Academy'!J61:J61),"")</f>
        <v/>
      </c>
      <c r="K61" s="195">
        <f>IF(SUM('[2]Cienega:Vail Academy'!K61:K61)&gt;0,SUM('[2]Cienega:Vail Academy'!K61:K61),"")</f>
        <v>10162.94</v>
      </c>
      <c r="L61" s="62"/>
      <c r="M61" s="38"/>
    </row>
    <row r="62" spans="1:14" ht="24.95" customHeight="1" x14ac:dyDescent="0.25">
      <c r="A62" s="187" t="s">
        <v>106</v>
      </c>
      <c r="B62" s="188">
        <v>358</v>
      </c>
      <c r="C62" s="189" t="s">
        <v>196</v>
      </c>
      <c r="D62" s="157">
        <f t="shared" si="0"/>
        <v>20810.48</v>
      </c>
      <c r="E62" s="192">
        <f>IF(SUM('[2]Cienega:Vail Academy'!E62:E62)&gt;0,SUM('[2]Cienega:Vail Academy'!E62:E62),"")</f>
        <v>8842.0499999999993</v>
      </c>
      <c r="F62" s="192">
        <f>IF(SUM('[2]Cienega:Vail Academy'!F62:F62)&gt;0,SUM('[2]Cienega:Vail Academy'!F62:F62),"")</f>
        <v>1805.49</v>
      </c>
      <c r="G62" s="192" t="str">
        <f>IF(SUM('[2]Cienega:Vail Academy'!G62:G62)&gt;0,SUM('[2]Cienega:Vail Academy'!G62:G62),"")</f>
        <v/>
      </c>
      <c r="H62" s="192" t="str">
        <f>IF(SUM('[2]Cienega:Vail Academy'!H62:H62)&gt;0,SUM('[2]Cienega:Vail Academy'!H62:H62),"")</f>
        <v/>
      </c>
      <c r="I62" s="192" t="str">
        <f>IF(SUM('[2]Cienega:Vail Academy'!I62:I62)&gt;0,SUM('[2]Cienega:Vail Academy'!I62:I62),"")</f>
        <v/>
      </c>
      <c r="J62" s="193" t="str">
        <f>IF(SUM('[2]Cienega:Vail Academy'!J62:J62)&gt;0,SUM('[2]Cienega:Vail Academy'!J62:J62),"")</f>
        <v/>
      </c>
      <c r="K62" s="195">
        <f>IF(SUM('[2]Cienega:Vail Academy'!K62:K62)&gt;0,SUM('[2]Cienega:Vail Academy'!K62:K62),"")</f>
        <v>10162.94</v>
      </c>
      <c r="L62" s="62"/>
    </row>
    <row r="63" spans="1:14" ht="24.95" customHeight="1" x14ac:dyDescent="0.25">
      <c r="A63" s="187" t="s">
        <v>91</v>
      </c>
      <c r="B63" s="188">
        <v>348</v>
      </c>
      <c r="C63" s="189" t="s">
        <v>92</v>
      </c>
      <c r="D63" s="157" t="str">
        <f t="shared" si="0"/>
        <v/>
      </c>
      <c r="E63" s="192" t="str">
        <f>IF(SUM('[2]Cienega:Vail Academy'!E63:E63)&gt;0,SUM('[2]Cienega:Vail Academy'!E63:E63),"")</f>
        <v/>
      </c>
      <c r="F63" s="192" t="str">
        <f>IF(SUM('[2]Cienega:Vail Academy'!F63:F63)&gt;0,SUM('[2]Cienega:Vail Academy'!F63:F63),"")</f>
        <v/>
      </c>
      <c r="G63" s="192" t="str">
        <f>IF(SUM('[2]Cienega:Vail Academy'!G63:G63)&gt;0,SUM('[2]Cienega:Vail Academy'!G63:G63),"")</f>
        <v/>
      </c>
      <c r="H63" s="192" t="str">
        <f>IF(SUM('[2]Cienega:Vail Academy'!H63:H63)&gt;0,SUM('[2]Cienega:Vail Academy'!H63:H63),"")</f>
        <v/>
      </c>
      <c r="I63" s="192" t="str">
        <f>IF(SUM('[2]Cienega:Vail Academy'!I63:I63)&gt;0,SUM('[2]Cienega:Vail Academy'!I63:I63),"")</f>
        <v/>
      </c>
      <c r="J63" s="193" t="str">
        <f>IF(SUM('[2]Cienega:Vail Academy'!J63:J63)&gt;0,SUM('[2]Cienega:Vail Academy'!J63:J63),"")</f>
        <v/>
      </c>
      <c r="K63" s="195" t="str">
        <f>IF(SUM('[2]Cienega:Vail Academy'!K63:K63)&gt;0,SUM('[2]Cienega:Vail Academy'!K63:K63),"")</f>
        <v/>
      </c>
      <c r="L63" s="62"/>
    </row>
    <row r="64" spans="1:14" ht="24.95" customHeight="1" x14ac:dyDescent="0.25">
      <c r="A64" s="187" t="s">
        <v>93</v>
      </c>
      <c r="B64" s="188">
        <v>349</v>
      </c>
      <c r="C64" s="189" t="s">
        <v>94</v>
      </c>
      <c r="D64" s="157">
        <f t="shared" si="0"/>
        <v>112217.26</v>
      </c>
      <c r="E64" s="192">
        <f>IF(SUM('[2]Cienega:Vail Academy'!E64:E64)&gt;0,SUM('[2]Cienega:Vail Academy'!E64:E64),"")</f>
        <v>74974.009999999995</v>
      </c>
      <c r="F64" s="192">
        <f>IF(SUM('[2]Cienega:Vail Academy'!F64:F64)&gt;0,SUM('[2]Cienega:Vail Academy'!F64:F64),"")</f>
        <v>20570.169999999998</v>
      </c>
      <c r="G64" s="192" t="str">
        <f>IF(SUM('[2]Cienega:Vail Academy'!G64:G64)&gt;0,SUM('[2]Cienega:Vail Academy'!G64:G64),"")</f>
        <v/>
      </c>
      <c r="H64" s="192">
        <f>IF(SUM('[2]Cienega:Vail Academy'!H64:H64)&gt;0,SUM('[2]Cienega:Vail Academy'!H64:H64),"")</f>
        <v>4003.14</v>
      </c>
      <c r="I64" s="192" t="str">
        <f>IF(SUM('[2]Cienega:Vail Academy'!I64:I64)&gt;0,SUM('[2]Cienega:Vail Academy'!I64:I64),"")</f>
        <v/>
      </c>
      <c r="J64" s="193">
        <f>IF(SUM('[2]Cienega:Vail Academy'!J64:J64)&gt;0,SUM('[2]Cienega:Vail Academy'!J64:J64),"")</f>
        <v>2507</v>
      </c>
      <c r="K64" s="195">
        <f>IF(SUM('[2]Cienega:Vail Academy'!K64:K64)&gt;0,SUM('[2]Cienega:Vail Academy'!K64:K64),"")</f>
        <v>10162.94</v>
      </c>
      <c r="L64" s="62"/>
    </row>
    <row r="65" spans="1:12" ht="24.95" customHeight="1" x14ac:dyDescent="0.25">
      <c r="A65" s="187" t="s">
        <v>77</v>
      </c>
      <c r="B65" s="188">
        <v>338</v>
      </c>
      <c r="C65" s="189" t="s">
        <v>197</v>
      </c>
      <c r="D65" s="157" t="str">
        <f t="shared" si="0"/>
        <v/>
      </c>
      <c r="E65" s="192" t="str">
        <f>IF(SUM('[2]Cienega:Vail Academy'!E65:E65)&gt;0,SUM('[2]Cienega:Vail Academy'!E65:E65),"")</f>
        <v/>
      </c>
      <c r="F65" s="192" t="str">
        <f>IF(SUM('[2]Cienega:Vail Academy'!F65:F65)&gt;0,SUM('[2]Cienega:Vail Academy'!F65:F65),"")</f>
        <v/>
      </c>
      <c r="G65" s="192" t="str">
        <f>IF(SUM('[2]Cienega:Vail Academy'!G65:G65)&gt;0,SUM('[2]Cienega:Vail Academy'!G65:G65),"")</f>
        <v/>
      </c>
      <c r="H65" s="192" t="str">
        <f>IF(SUM('[2]Cienega:Vail Academy'!H65:H65)&gt;0,SUM('[2]Cienega:Vail Academy'!H65:H65),"")</f>
        <v/>
      </c>
      <c r="I65" s="192" t="str">
        <f>IF(SUM('[2]Cienega:Vail Academy'!I65:I65)&gt;0,SUM('[2]Cienega:Vail Academy'!I65:I65),"")</f>
        <v/>
      </c>
      <c r="J65" s="193" t="str">
        <f>IF(SUM('[2]Cienega:Vail Academy'!J65:J65)&gt;0,SUM('[2]Cienega:Vail Academy'!J65:J65),"")</f>
        <v/>
      </c>
      <c r="K65" s="195" t="str">
        <f>IF(SUM('[2]Cienega:Vail Academy'!K65:K65)&gt;0,SUM('[2]Cienega:Vail Academy'!K65:K65),"")</f>
        <v/>
      </c>
      <c r="L65" s="62"/>
    </row>
    <row r="66" spans="1:12" ht="24.95" customHeight="1" x14ac:dyDescent="0.25">
      <c r="A66" s="187" t="s">
        <v>95</v>
      </c>
      <c r="B66" s="188">
        <v>351</v>
      </c>
      <c r="C66" s="189" t="s">
        <v>198</v>
      </c>
      <c r="D66" s="157">
        <f t="shared" si="0"/>
        <v>54727.01</v>
      </c>
      <c r="E66" s="192">
        <f>IF(SUM('[2]Cienega:Vail Academy'!E66:E66)&gt;0,SUM('[2]Cienega:Vail Academy'!E66:E66),"")</f>
        <v>30943.919999999998</v>
      </c>
      <c r="F66" s="192">
        <f>IF(SUM('[2]Cienega:Vail Academy'!F66:F66)&gt;0,SUM('[2]Cienega:Vail Academy'!F66:F66),"")</f>
        <v>8194.35</v>
      </c>
      <c r="G66" s="192" t="str">
        <f>IF(SUM('[2]Cienega:Vail Academy'!G66:G66)&gt;0,SUM('[2]Cienega:Vail Academy'!G66:G66),"")</f>
        <v/>
      </c>
      <c r="H66" s="192">
        <f>IF(SUM('[2]Cienega:Vail Academy'!H66:H66)&gt;0,SUM('[2]Cienega:Vail Academy'!H66:H66),"")</f>
        <v>1443</v>
      </c>
      <c r="I66" s="192">
        <f>IF(SUM('[2]Cienega:Vail Academy'!I66:I66)&gt;0,SUM('[2]Cienega:Vail Academy'!I66:I66),"")</f>
        <v>1475.8</v>
      </c>
      <c r="J66" s="193">
        <f>IF(SUM('[2]Cienega:Vail Academy'!J66:J66)&gt;0,SUM('[2]Cienega:Vail Academy'!J66:J66),"")</f>
        <v>2507</v>
      </c>
      <c r="K66" s="195">
        <f>IF(SUM('[2]Cienega:Vail Academy'!K66:K66)&gt;0,SUM('[2]Cienega:Vail Academy'!K66:K66),"")</f>
        <v>10162.94</v>
      </c>
      <c r="L66" s="62"/>
    </row>
    <row r="67" spans="1:12" ht="24.95" customHeight="1" x14ac:dyDescent="0.25">
      <c r="A67" s="187" t="s">
        <v>96</v>
      </c>
      <c r="B67" s="188">
        <v>352</v>
      </c>
      <c r="C67" s="189" t="s">
        <v>221</v>
      </c>
      <c r="D67" s="157">
        <f t="shared" si="0"/>
        <v>79032.540000000008</v>
      </c>
      <c r="E67" s="192">
        <f>IF(SUM('[2]Cienega:Vail Academy'!E67:E67)&gt;0,SUM('[2]Cienega:Vail Academy'!E67:E67),"")</f>
        <v>50948</v>
      </c>
      <c r="F67" s="192">
        <f>IF(SUM('[2]Cienega:Vail Academy'!F67:F67)&gt;0,SUM('[2]Cienega:Vail Academy'!F67:F67),"")</f>
        <v>16535.89</v>
      </c>
      <c r="G67" s="192" t="str">
        <f>IF(SUM('[2]Cienega:Vail Academy'!G67:G67)&gt;0,SUM('[2]Cienega:Vail Academy'!G67:G67),"")</f>
        <v/>
      </c>
      <c r="H67" s="192">
        <f>IF(SUM('[2]Cienega:Vail Academy'!H67:H67)&gt;0,SUM('[2]Cienega:Vail Academy'!H67:H67),"")</f>
        <v>788.75</v>
      </c>
      <c r="I67" s="192">
        <f>IF(SUM('[2]Cienega:Vail Academy'!I67:I67)&gt;0,SUM('[2]Cienega:Vail Academy'!I67:I67),"")</f>
        <v>596.96</v>
      </c>
      <c r="J67" s="193" t="str">
        <f>IF(SUM('[2]Cienega:Vail Academy'!J67:J67)&gt;0,SUM('[2]Cienega:Vail Academy'!J67:J67),"")</f>
        <v/>
      </c>
      <c r="K67" s="195">
        <f>IF(SUM('[2]Cienega:Vail Academy'!K67:K67)&gt;0,SUM('[2]Cienega:Vail Academy'!K67:K67),"")</f>
        <v>10162.94</v>
      </c>
      <c r="L67" s="62"/>
    </row>
    <row r="68" spans="1:12" ht="24.95" customHeight="1" x14ac:dyDescent="0.25">
      <c r="A68" s="187" t="s">
        <v>97</v>
      </c>
      <c r="B68" s="188">
        <v>353</v>
      </c>
      <c r="C68" s="189" t="s">
        <v>208</v>
      </c>
      <c r="D68" s="157" t="str">
        <f t="shared" si="0"/>
        <v/>
      </c>
      <c r="E68" s="192" t="str">
        <f>IF(SUM('[2]Cienega:Vail Academy'!E68:E68)&gt;0,SUM('[2]Cienega:Vail Academy'!E68:E68),"")</f>
        <v/>
      </c>
      <c r="F68" s="192" t="str">
        <f>IF(SUM('[2]Cienega:Vail Academy'!F68:F68)&gt;0,SUM('[2]Cienega:Vail Academy'!F68:F68),"")</f>
        <v/>
      </c>
      <c r="G68" s="192" t="str">
        <f>IF(SUM('[2]Cienega:Vail Academy'!G68:G68)&gt;0,SUM('[2]Cienega:Vail Academy'!G68:G68),"")</f>
        <v/>
      </c>
      <c r="H68" s="192" t="str">
        <f>IF(SUM('[2]Cienega:Vail Academy'!H68:H68)&gt;0,SUM('[2]Cienega:Vail Academy'!H68:H68),"")</f>
        <v/>
      </c>
      <c r="I68" s="192" t="str">
        <f>IF(SUM('[2]Cienega:Vail Academy'!I68:I68)&gt;0,SUM('[2]Cienega:Vail Academy'!I68:I68),"")</f>
        <v/>
      </c>
      <c r="J68" s="193" t="str">
        <f>IF(SUM('[2]Cienega:Vail Academy'!J68:J68)&gt;0,SUM('[2]Cienega:Vail Academy'!J68:J68),"")</f>
        <v/>
      </c>
      <c r="K68" s="195" t="str">
        <f>IF(SUM('[2]Cienega:Vail Academy'!K68:K68)&gt;0,SUM('[2]Cienega:Vail Academy'!K68:K68),"")</f>
        <v/>
      </c>
      <c r="L68" s="62"/>
    </row>
    <row r="69" spans="1:12" ht="24.95" customHeight="1" x14ac:dyDescent="0.25">
      <c r="A69" s="187" t="s">
        <v>98</v>
      </c>
      <c r="B69" s="188">
        <v>354</v>
      </c>
      <c r="C69" s="189" t="s">
        <v>99</v>
      </c>
      <c r="D69" s="157" t="str">
        <f t="shared" si="0"/>
        <v/>
      </c>
      <c r="E69" s="192" t="str">
        <f>IF(SUM('[2]Cienega:Vail Academy'!E69:E69)&gt;0,SUM('[2]Cienega:Vail Academy'!E69:E69),"")</f>
        <v/>
      </c>
      <c r="F69" s="192" t="str">
        <f>IF(SUM('[2]Cienega:Vail Academy'!F69:F69)&gt;0,SUM('[2]Cienega:Vail Academy'!F69:F69),"")</f>
        <v/>
      </c>
      <c r="G69" s="192" t="str">
        <f>IF(SUM('[2]Cienega:Vail Academy'!G69:G69)&gt;0,SUM('[2]Cienega:Vail Academy'!G69:G69),"")</f>
        <v/>
      </c>
      <c r="H69" s="192" t="str">
        <f>IF(SUM('[2]Cienega:Vail Academy'!H69:H69)&gt;0,SUM('[2]Cienega:Vail Academy'!H69:H69),"")</f>
        <v/>
      </c>
      <c r="I69" s="192" t="str">
        <f>IF(SUM('[2]Cienega:Vail Academy'!I69:I69)&gt;0,SUM('[2]Cienega:Vail Academy'!I69:I69),"")</f>
        <v/>
      </c>
      <c r="J69" s="193" t="str">
        <f>IF(SUM('[2]Cienega:Vail Academy'!J69:J69)&gt;0,SUM('[2]Cienega:Vail Academy'!J69:J69),"")</f>
        <v/>
      </c>
      <c r="K69" s="195" t="str">
        <f>IF(SUM('[2]Cienega:Vail Academy'!K69:K69)&gt;0,SUM('[2]Cienega:Vail Academy'!K69:K69),"")</f>
        <v/>
      </c>
      <c r="L69" s="62"/>
    </row>
    <row r="70" spans="1:12" ht="24.95" customHeight="1" x14ac:dyDescent="0.25">
      <c r="A70" s="187" t="s">
        <v>100</v>
      </c>
      <c r="B70" s="188">
        <v>355</v>
      </c>
      <c r="C70" s="189" t="s">
        <v>101</v>
      </c>
      <c r="D70" s="157" t="str">
        <f t="shared" si="0"/>
        <v/>
      </c>
      <c r="E70" s="192" t="str">
        <f>IF(SUM('[2]Cienega:Vail Academy'!E70:E70)&gt;0,SUM('[2]Cienega:Vail Academy'!E70:E70),"")</f>
        <v/>
      </c>
      <c r="F70" s="192" t="str">
        <f>IF(SUM('[2]Cienega:Vail Academy'!F70:F70)&gt;0,SUM('[2]Cienega:Vail Academy'!F70:F70),"")</f>
        <v/>
      </c>
      <c r="G70" s="192" t="str">
        <f>IF(SUM('[2]Cienega:Vail Academy'!G70:G70)&gt;0,SUM('[2]Cienega:Vail Academy'!G70:G70),"")</f>
        <v/>
      </c>
      <c r="H70" s="192" t="str">
        <f>IF(SUM('[2]Cienega:Vail Academy'!H70:H70)&gt;0,SUM('[2]Cienega:Vail Academy'!H70:H70),"")</f>
        <v/>
      </c>
      <c r="I70" s="192" t="str">
        <f>IF(SUM('[2]Cienega:Vail Academy'!I70:I70)&gt;0,SUM('[2]Cienega:Vail Academy'!I70:I70),"")</f>
        <v/>
      </c>
      <c r="J70" s="193" t="str">
        <f>IF(SUM('[2]Cienega:Vail Academy'!J70:J70)&gt;0,SUM('[2]Cienega:Vail Academy'!J70:J70),"")</f>
        <v/>
      </c>
      <c r="K70" s="195" t="str">
        <f>IF(SUM('[2]Cienega:Vail Academy'!K70:K70)&gt;0,SUM('[2]Cienega:Vail Academy'!K70:K70),"")</f>
        <v/>
      </c>
      <c r="L70" s="62"/>
    </row>
    <row r="71" spans="1:12" ht="24.95" customHeight="1" x14ac:dyDescent="0.25">
      <c r="A71" s="187" t="s">
        <v>102</v>
      </c>
      <c r="B71" s="188">
        <v>356</v>
      </c>
      <c r="C71" s="189" t="s">
        <v>103</v>
      </c>
      <c r="D71" s="157">
        <f t="shared" si="0"/>
        <v>12198.35</v>
      </c>
      <c r="E71" s="192" t="str">
        <f>IF(SUM('[2]Cienega:Vail Academy'!E71:E71)&gt;0,SUM('[2]Cienega:Vail Academy'!E71:E71),"")</f>
        <v/>
      </c>
      <c r="F71" s="192" t="str">
        <f>IF(SUM('[2]Cienega:Vail Academy'!F71:F71)&gt;0,SUM('[2]Cienega:Vail Academy'!F71:F71),"")</f>
        <v/>
      </c>
      <c r="G71" s="192">
        <f>IF(SUM('[2]Cienega:Vail Academy'!G71:G71)&gt;0,SUM('[2]Cienega:Vail Academy'!G71:G71),"")</f>
        <v>200</v>
      </c>
      <c r="H71" s="192">
        <f>IF(SUM('[2]Cienega:Vail Academy'!H71:H71)&gt;0,SUM('[2]Cienega:Vail Academy'!H71:H71),"")</f>
        <v>223.29</v>
      </c>
      <c r="I71" s="192">
        <f>IF(SUM('[2]Cienega:Vail Academy'!I71:I71)&gt;0,SUM('[2]Cienega:Vail Academy'!I71:I71),"")</f>
        <v>1612.12</v>
      </c>
      <c r="J71" s="193" t="str">
        <f>IF(SUM('[2]Cienega:Vail Academy'!J71:J71)&gt;0,SUM('[2]Cienega:Vail Academy'!J71:J71),"")</f>
        <v/>
      </c>
      <c r="K71" s="195">
        <f>IF(SUM('[2]Cienega:Vail Academy'!K71:K71)&gt;0,SUM('[2]Cienega:Vail Academy'!K71:K71),"")</f>
        <v>10162.94</v>
      </c>
      <c r="L71" s="62"/>
    </row>
    <row r="72" spans="1:12" ht="24.95" customHeight="1" x14ac:dyDescent="0.25">
      <c r="A72" s="187" t="s">
        <v>209</v>
      </c>
      <c r="B72" s="188">
        <v>374</v>
      </c>
      <c r="C72" s="189" t="s">
        <v>210</v>
      </c>
      <c r="D72" s="157" t="str">
        <f t="shared" si="0"/>
        <v/>
      </c>
      <c r="E72" s="192" t="str">
        <f>IF(SUM('[2]Cienega:Vail Academy'!E72:E72)&gt;0,SUM('[2]Cienega:Vail Academy'!E72:E72),"")</f>
        <v/>
      </c>
      <c r="F72" s="192" t="str">
        <f>IF(SUM('[2]Cienega:Vail Academy'!F72:F72)&gt;0,SUM('[2]Cienega:Vail Academy'!F72:F72),"")</f>
        <v/>
      </c>
      <c r="G72" s="192" t="str">
        <f>IF(SUM('[2]Cienega:Vail Academy'!G72:G72)&gt;0,SUM('[2]Cienega:Vail Academy'!G72:G72),"")</f>
        <v/>
      </c>
      <c r="H72" s="192" t="str">
        <f>IF(SUM('[2]Cienega:Vail Academy'!H72:H72)&gt;0,SUM('[2]Cienega:Vail Academy'!H72:H72),"")</f>
        <v/>
      </c>
      <c r="I72" s="192" t="str">
        <f>IF(SUM('[2]Cienega:Vail Academy'!I72:I72)&gt;0,SUM('[2]Cienega:Vail Academy'!I72:I72),"")</f>
        <v/>
      </c>
      <c r="J72" s="193" t="str">
        <f>IF(SUM('[2]Cienega:Vail Academy'!J72:J72)&gt;0,SUM('[2]Cienega:Vail Academy'!J72:J72),"")</f>
        <v/>
      </c>
      <c r="K72" s="195" t="str">
        <f>IF(SUM('[2]Cienega:Vail Academy'!K72:K72)&gt;0,SUM('[2]Cienega:Vail Academy'!K72:K72),"")</f>
        <v/>
      </c>
      <c r="L72" s="62"/>
    </row>
    <row r="73" spans="1:12" ht="24.95" customHeight="1" x14ac:dyDescent="0.25">
      <c r="A73" s="187" t="s">
        <v>104</v>
      </c>
      <c r="B73" s="188">
        <v>357</v>
      </c>
      <c r="C73" s="189" t="s">
        <v>105</v>
      </c>
      <c r="D73" s="157" t="str">
        <f t="shared" si="0"/>
        <v/>
      </c>
      <c r="E73" s="192" t="str">
        <f>IF(SUM('[2]Cienega:Vail Academy'!E73:E73)&gt;0,SUM('[2]Cienega:Vail Academy'!E73:E73),"")</f>
        <v/>
      </c>
      <c r="F73" s="192" t="str">
        <f>IF(SUM('[2]Cienega:Vail Academy'!F73:F73)&gt;0,SUM('[2]Cienega:Vail Academy'!F73:F73),"")</f>
        <v/>
      </c>
      <c r="G73" s="192" t="str">
        <f>IF(SUM('[2]Cienega:Vail Academy'!G73:G73)&gt;0,SUM('[2]Cienega:Vail Academy'!G73:G73),"")</f>
        <v/>
      </c>
      <c r="H73" s="192" t="str">
        <f>IF(SUM('[2]Cienega:Vail Academy'!H73:H73)&gt;0,SUM('[2]Cienega:Vail Academy'!H73:H73),"")</f>
        <v/>
      </c>
      <c r="I73" s="192" t="str">
        <f>IF(SUM('[2]Cienega:Vail Academy'!I73:I73)&gt;0,SUM('[2]Cienega:Vail Academy'!I73:I73),"")</f>
        <v/>
      </c>
      <c r="J73" s="193" t="str">
        <f>IF(SUM('[2]Cienega:Vail Academy'!J73:J73)&gt;0,SUM('[2]Cienega:Vail Academy'!J73:J73),"")</f>
        <v/>
      </c>
      <c r="K73" s="195" t="str">
        <f>IF(SUM('[2]Cienega:Vail Academy'!K73:K73)&gt;0,SUM('[2]Cienega:Vail Academy'!K73:K73),"")</f>
        <v/>
      </c>
      <c r="L73" s="62"/>
    </row>
    <row r="74" spans="1:12" ht="24.95" customHeight="1" x14ac:dyDescent="0.25">
      <c r="A74" s="187" t="s">
        <v>108</v>
      </c>
      <c r="B74" s="188">
        <v>361</v>
      </c>
      <c r="C74" s="189" t="s">
        <v>199</v>
      </c>
      <c r="D74" s="157">
        <f t="shared" si="0"/>
        <v>38945.89</v>
      </c>
      <c r="E74" s="192">
        <f>IF(SUM('[2]Cienega:Vail Academy'!E74:E74)&gt;0,SUM('[2]Cienega:Vail Academy'!E74:E74),"")</f>
        <v>23393.07</v>
      </c>
      <c r="F74" s="192">
        <f>IF(SUM('[2]Cienega:Vail Academy'!F74:F74)&gt;0,SUM('[2]Cienega:Vail Academy'!F74:F74),"")</f>
        <v>5389.88</v>
      </c>
      <c r="G74" s="192" t="str">
        <f>IF(SUM('[2]Cienega:Vail Academy'!G74:G74)&gt;0,SUM('[2]Cienega:Vail Academy'!G74:G74),"")</f>
        <v/>
      </c>
      <c r="H74" s="192" t="str">
        <f>IF(SUM('[2]Cienega:Vail Academy'!H74:H74)&gt;0,SUM('[2]Cienega:Vail Academy'!H74:H74),"")</f>
        <v/>
      </c>
      <c r="I74" s="192" t="str">
        <f>IF(SUM('[2]Cienega:Vail Academy'!I74:I74)&gt;0,SUM('[2]Cienega:Vail Academy'!I74:I74),"")</f>
        <v/>
      </c>
      <c r="J74" s="193" t="str">
        <f>IF(SUM('[2]Cienega:Vail Academy'!J74:J74)&gt;0,SUM('[2]Cienega:Vail Academy'!J74:J74),"")</f>
        <v/>
      </c>
      <c r="K74" s="195">
        <f>IF(SUM('[2]Cienega:Vail Academy'!K74:K74)&gt;0,SUM('[2]Cienega:Vail Academy'!K74:K74),"")</f>
        <v>10162.94</v>
      </c>
      <c r="L74" s="62"/>
    </row>
    <row r="75" spans="1:12" ht="24.95" customHeight="1" x14ac:dyDescent="0.25">
      <c r="A75" s="187" t="s">
        <v>109</v>
      </c>
      <c r="B75" s="188">
        <v>362</v>
      </c>
      <c r="C75" s="189" t="s">
        <v>211</v>
      </c>
      <c r="D75" s="157">
        <f t="shared" si="0"/>
        <v>183598.45</v>
      </c>
      <c r="E75" s="192">
        <f>IF(SUM('[2]Cienega:Vail Academy'!E75:E75)&gt;0,SUM('[2]Cienega:Vail Academy'!E75:E75),"")</f>
        <v>106355</v>
      </c>
      <c r="F75" s="192">
        <f>IF(SUM('[2]Cienega:Vail Academy'!F75:F75)&gt;0,SUM('[2]Cienega:Vail Academy'!F75:F75),"")</f>
        <v>29149.370000000003</v>
      </c>
      <c r="G75" s="192" t="str">
        <f>IF(SUM('[2]Cienega:Vail Academy'!G75:G75)&gt;0,SUM('[2]Cienega:Vail Academy'!G75:G75),"")</f>
        <v/>
      </c>
      <c r="H75" s="192">
        <f>IF(SUM('[2]Cienega:Vail Academy'!H75:H75)&gt;0,SUM('[2]Cienega:Vail Academy'!H75:H75),"")</f>
        <v>6193.69</v>
      </c>
      <c r="I75" s="192">
        <f>IF(SUM('[2]Cienega:Vail Academy'!I75:I75)&gt;0,SUM('[2]Cienega:Vail Academy'!I75:I75),"")</f>
        <v>11411.57</v>
      </c>
      <c r="J75" s="193" t="str">
        <f>IF(SUM('[2]Cienega:Vail Academy'!J75:J75)&gt;0,SUM('[2]Cienega:Vail Academy'!J75:J75),"")</f>
        <v/>
      </c>
      <c r="K75" s="195">
        <f>IF(SUM('[2]Cienega:Vail Academy'!K75:K75)&gt;0,SUM('[2]Cienega:Vail Academy'!K75:K75),"")</f>
        <v>30488.82</v>
      </c>
      <c r="L75" s="62"/>
    </row>
    <row r="76" spans="1:12" ht="24.95" customHeight="1" x14ac:dyDescent="0.25">
      <c r="A76" s="187" t="s">
        <v>110</v>
      </c>
      <c r="B76" s="188">
        <v>364</v>
      </c>
      <c r="C76" s="189" t="s">
        <v>200</v>
      </c>
      <c r="D76" s="157">
        <f t="shared" si="0"/>
        <v>125282.38</v>
      </c>
      <c r="E76" s="192">
        <f>IF(SUM('[2]Cienega:Vail Academy'!E76:E76)&gt;0,SUM('[2]Cienega:Vail Academy'!E76:E76),"")</f>
        <v>77700.91</v>
      </c>
      <c r="F76" s="192">
        <f>IF(SUM('[2]Cienega:Vail Academy'!F76:F76)&gt;0,SUM('[2]Cienega:Vail Academy'!F76:F76),"")</f>
        <v>21366.62</v>
      </c>
      <c r="G76" s="192">
        <f>IF(SUM('[2]Cienega:Vail Academy'!G76:G76)&gt;0,SUM('[2]Cienega:Vail Academy'!G76:G76),"")</f>
        <v>2000</v>
      </c>
      <c r="H76" s="192">
        <f>IF(SUM('[2]Cienega:Vail Academy'!H76:H76)&gt;0,SUM('[2]Cienega:Vail Academy'!H76:H76),"")</f>
        <v>2238.6</v>
      </c>
      <c r="I76" s="192">
        <f>IF(SUM('[2]Cienega:Vail Academy'!I76:I76)&gt;0,SUM('[2]Cienega:Vail Academy'!I76:I76),"")</f>
        <v>1650.3700000000001</v>
      </c>
      <c r="J76" s="193" t="str">
        <f>IF(SUM('[2]Cienega:Vail Academy'!J76:J76)&gt;0,SUM('[2]Cienega:Vail Academy'!J76:J76),"")</f>
        <v/>
      </c>
      <c r="K76" s="195">
        <f>IF(SUM('[2]Cienega:Vail Academy'!K76:K76)&gt;0,SUM('[2]Cienega:Vail Academy'!K76:K76),"")</f>
        <v>20325.88</v>
      </c>
      <c r="L76" s="62"/>
    </row>
    <row r="77" spans="1:12" ht="24.95" customHeight="1" x14ac:dyDescent="0.25">
      <c r="A77" s="187" t="s">
        <v>111</v>
      </c>
      <c r="B77" s="188">
        <v>365</v>
      </c>
      <c r="C77" s="189" t="s">
        <v>112</v>
      </c>
      <c r="D77" s="157" t="str">
        <f t="shared" si="0"/>
        <v/>
      </c>
      <c r="E77" s="192" t="str">
        <f>IF(SUM('[2]Cienega:Vail Academy'!E77:E77)&gt;0,SUM('[2]Cienega:Vail Academy'!E77:E77),"")</f>
        <v/>
      </c>
      <c r="F77" s="192" t="str">
        <f>IF(SUM('[2]Cienega:Vail Academy'!F77:F77)&gt;0,SUM('[2]Cienega:Vail Academy'!F77:F77),"")</f>
        <v/>
      </c>
      <c r="G77" s="192" t="str">
        <f>IF(SUM('[2]Cienega:Vail Academy'!G77:G77)&gt;0,SUM('[2]Cienega:Vail Academy'!G77:G77),"")</f>
        <v/>
      </c>
      <c r="H77" s="192" t="str">
        <f>IF(SUM('[2]Cienega:Vail Academy'!H77:H77)&gt;0,SUM('[2]Cienega:Vail Academy'!H77:H77),"")</f>
        <v/>
      </c>
      <c r="I77" s="192" t="str">
        <f>IF(SUM('[2]Cienega:Vail Academy'!I77:I77)&gt;0,SUM('[2]Cienega:Vail Academy'!I77:I77),"")</f>
        <v/>
      </c>
      <c r="J77" s="193" t="str">
        <f>IF(SUM('[2]Cienega:Vail Academy'!J77:J77)&gt;0,SUM('[2]Cienega:Vail Academy'!J77:J77),"")</f>
        <v/>
      </c>
      <c r="K77" s="195" t="str">
        <f>IF(SUM('[2]Cienega:Vail Academy'!K77:K77)&gt;0,SUM('[2]Cienega:Vail Academy'!K77:K77),"")</f>
        <v/>
      </c>
      <c r="L77" s="62"/>
    </row>
    <row r="78" spans="1:12" ht="24.95" customHeight="1" x14ac:dyDescent="0.25">
      <c r="A78" s="187" t="s">
        <v>113</v>
      </c>
      <c r="B78" s="188">
        <v>366</v>
      </c>
      <c r="C78" s="189" t="s">
        <v>212</v>
      </c>
      <c r="D78" s="157">
        <f t="shared" si="0"/>
        <v>38535.75</v>
      </c>
      <c r="E78" s="192">
        <f>IF(SUM('[2]Cienega:Vail Academy'!E78:E78)&gt;0,SUM('[2]Cienega:Vail Academy'!E78:E78),"")</f>
        <v>19960.07</v>
      </c>
      <c r="F78" s="192">
        <f>IF(SUM('[2]Cienega:Vail Academy'!F78:F78)&gt;0,SUM('[2]Cienega:Vail Academy'!F78:F78),"")</f>
        <v>5706.68</v>
      </c>
      <c r="G78" s="192">
        <f>IF(SUM('[2]Cienega:Vail Academy'!G78:G78)&gt;0,SUM('[2]Cienega:Vail Academy'!G78:G78),"")</f>
        <v>444</v>
      </c>
      <c r="H78" s="192">
        <f>IF(SUM('[2]Cienega:Vail Academy'!H78:H78)&gt;0,SUM('[2]Cienega:Vail Academy'!H78:H78),"")</f>
        <v>107.82</v>
      </c>
      <c r="I78" s="192">
        <f>IF(SUM('[2]Cienega:Vail Academy'!I78:I78)&gt;0,SUM('[2]Cienega:Vail Academy'!I78:I78),"")</f>
        <v>2154.2399999999998</v>
      </c>
      <c r="J78" s="193" t="str">
        <f>IF(SUM('[2]Cienega:Vail Academy'!J78:J78)&gt;0,SUM('[2]Cienega:Vail Academy'!J78:J78),"")</f>
        <v/>
      </c>
      <c r="K78" s="195">
        <f>IF(SUM('[2]Cienega:Vail Academy'!K78:K78)&gt;0,SUM('[2]Cienega:Vail Academy'!K78:K78),"")</f>
        <v>10162.94</v>
      </c>
      <c r="L78" s="62"/>
    </row>
    <row r="79" spans="1:12" ht="24.95" customHeight="1" x14ac:dyDescent="0.25">
      <c r="A79" s="187" t="s">
        <v>114</v>
      </c>
      <c r="B79" s="188">
        <v>368</v>
      </c>
      <c r="C79" s="189" t="s">
        <v>115</v>
      </c>
      <c r="D79" s="157">
        <f t="shared" si="0"/>
        <v>269339.56</v>
      </c>
      <c r="E79" s="192">
        <f>IF(SUM('[2]Cienega:Vail Academy'!E79:E79)&gt;0,SUM('[2]Cienega:Vail Academy'!E79:E79),"")</f>
        <v>13839</v>
      </c>
      <c r="F79" s="192">
        <f>IF(SUM('[2]Cienega:Vail Academy'!F79:F79)&gt;0,SUM('[2]Cienega:Vail Academy'!F79:F79),"")</f>
        <v>3342.25</v>
      </c>
      <c r="G79" s="192">
        <f>IF(SUM('[2]Cienega:Vail Academy'!G79:G79)&gt;0,SUM('[2]Cienega:Vail Academy'!G79:G79),"")</f>
        <v>22390.86</v>
      </c>
      <c r="H79" s="192">
        <f>IF(SUM('[2]Cienega:Vail Academy'!H79:H79)&gt;0,SUM('[2]Cienega:Vail Academy'!H79:H79),"")</f>
        <v>11333.96</v>
      </c>
      <c r="I79" s="192">
        <f>IF(SUM('[2]Cienega:Vail Academy'!I79:I79)&gt;0,SUM('[2]Cienega:Vail Academy'!I79:I79),"")</f>
        <v>187755.53</v>
      </c>
      <c r="J79" s="193">
        <f>IF(SUM('[2]Cienega:Vail Academy'!J79:J79)&gt;0,SUM('[2]Cienega:Vail Academy'!J79:J79),"")</f>
        <v>189.14</v>
      </c>
      <c r="K79" s="195">
        <f>IF(SUM('[2]Cienega:Vail Academy'!K79:K79)&gt;0,SUM('[2]Cienega:Vail Academy'!K79:K79),"")</f>
        <v>30488.82</v>
      </c>
      <c r="L79" s="62"/>
    </row>
    <row r="80" spans="1:12" ht="41.25" customHeight="1" x14ac:dyDescent="0.25">
      <c r="A80" s="209" t="s">
        <v>167</v>
      </c>
      <c r="B80" s="210"/>
      <c r="C80" s="210"/>
      <c r="D80" s="157"/>
      <c r="E80" s="196" t="str">
        <f>IF(SUM('[2]Cienega:Vail Academy'!E80:E80)&gt;0,SUM('[2]Cienega:Vail Academy'!E80:E80),"")</f>
        <v/>
      </c>
      <c r="F80" s="196" t="str">
        <f>IF(SUM('[2]Cienega:Vail Academy'!F80:F80)&gt;0,SUM('[2]Cienega:Vail Academy'!F80:F80),"")</f>
        <v/>
      </c>
      <c r="G80" s="196" t="str">
        <f>IF(SUM('[2]Cienega:Vail Academy'!G80:G80)&gt;0,SUM('[2]Cienega:Vail Academy'!G80:G80),"")</f>
        <v/>
      </c>
      <c r="H80" s="196" t="str">
        <f>IF(SUM('[2]Cienega:Vail Academy'!H80:H80)&gt;0,SUM('[2]Cienega:Vail Academy'!H80:H80),"")</f>
        <v/>
      </c>
      <c r="I80" s="196" t="str">
        <f>IF(SUM('[2]Cienega:Vail Academy'!I80:I80)&gt;0,SUM('[2]Cienega:Vail Academy'!I80:I80),"")</f>
        <v/>
      </c>
      <c r="J80" s="197" t="str">
        <f>IF(SUM('[2]Cienega:Vail Academy'!J80:J80)&gt;0,SUM('[2]Cienega:Vail Academy'!J80:J80),"")</f>
        <v/>
      </c>
      <c r="K80" s="198" t="str">
        <f>IF(SUM('[2]Cienega:Vail Academy'!K80:K80)&gt;0,SUM('[2]Cienega:Vail Academy'!K80:K80),"")</f>
        <v/>
      </c>
      <c r="L80" s="62"/>
    </row>
    <row r="81" spans="1:12" ht="24.95" customHeight="1" x14ac:dyDescent="0.25">
      <c r="A81" s="170"/>
      <c r="B81" s="172">
        <v>382</v>
      </c>
      <c r="C81" s="171" t="s">
        <v>239</v>
      </c>
      <c r="D81" s="157">
        <f t="shared" ref="D81:D94" si="1">IF(SUM(E81:K81)&gt;0,(SUM(E81:K81)),"")</f>
        <v>221346.06000000003</v>
      </c>
      <c r="E81" s="192">
        <f>IF(SUM('[2]Cienega:Vail Academy'!E81:E81)&gt;0,SUM('[2]Cienega:Vail Academy'!E81:E81),"")</f>
        <v>167903</v>
      </c>
      <c r="F81" s="192">
        <f>IF(SUM('[2]Cienega:Vail Academy'!F81:F81)&gt;0,SUM('[2]Cienega:Vail Academy'!F81:F81),"")</f>
        <v>40861.480000000003</v>
      </c>
      <c r="G81" s="192" t="str">
        <f>IF(SUM('[2]Cienega:Vail Academy'!G81:G81)&gt;0,SUM('[2]Cienega:Vail Academy'!G81:G81),"")</f>
        <v/>
      </c>
      <c r="H81" s="192" t="str">
        <f>IF(SUM('[2]Cienega:Vail Academy'!H81:H81)&gt;0,SUM('[2]Cienega:Vail Academy'!H81:H81),"")</f>
        <v/>
      </c>
      <c r="I81" s="192">
        <f>IF(SUM('[2]Cienega:Vail Academy'!I81:I81)&gt;0,SUM('[2]Cienega:Vail Academy'!I81:I81),"")</f>
        <v>2418.64</v>
      </c>
      <c r="J81" s="193" t="str">
        <f>IF(SUM('[2]Cienega:Vail Academy'!J81:J81)&gt;0,SUM('[2]Cienega:Vail Academy'!J81:J81),"")</f>
        <v/>
      </c>
      <c r="K81" s="195">
        <f>IF(SUM('[2]Cienega:Vail Academy'!K81:K81)&gt;0,SUM('[2]Cienega:Vail Academy'!K81:K81),"")</f>
        <v>10162.94</v>
      </c>
      <c r="L81" s="62"/>
    </row>
    <row r="82" spans="1:12" ht="24.95" customHeight="1" x14ac:dyDescent="0.25">
      <c r="A82" s="170"/>
      <c r="B82" s="172"/>
      <c r="C82" s="171"/>
      <c r="D82" s="157" t="str">
        <f t="shared" si="1"/>
        <v/>
      </c>
      <c r="E82" s="177"/>
      <c r="F82" s="177"/>
      <c r="G82" s="177"/>
      <c r="H82" s="177"/>
      <c r="I82" s="177"/>
      <c r="J82" s="177"/>
      <c r="K82" s="177"/>
      <c r="L82" s="62"/>
    </row>
    <row r="83" spans="1:12" ht="24.95" customHeight="1" x14ac:dyDescent="0.25">
      <c r="A83" s="170"/>
      <c r="B83" s="172"/>
      <c r="C83" s="171"/>
      <c r="D83" s="157" t="str">
        <f t="shared" si="1"/>
        <v/>
      </c>
      <c r="E83" s="177"/>
      <c r="F83" s="177"/>
      <c r="G83" s="177"/>
      <c r="H83" s="177"/>
      <c r="I83" s="177"/>
      <c r="J83" s="177"/>
      <c r="K83" s="177"/>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2919424.76</v>
      </c>
      <c r="E95" s="104">
        <f t="shared" ref="E95:K95" si="2">SUM(E17:E94)</f>
        <v>1477448.54</v>
      </c>
      <c r="F95" s="104">
        <f t="shared" si="2"/>
        <v>388669.13</v>
      </c>
      <c r="G95" s="104">
        <f t="shared" si="2"/>
        <v>66513.27</v>
      </c>
      <c r="H95" s="104">
        <f t="shared" si="2"/>
        <v>92350.060000000027</v>
      </c>
      <c r="I95" s="104">
        <f t="shared" si="2"/>
        <v>426874.76</v>
      </c>
      <c r="J95" s="104">
        <f t="shared" si="2"/>
        <v>20399.439999999999</v>
      </c>
      <c r="K95" s="104">
        <f t="shared" si="2"/>
        <v>447169.56000000006</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79"/>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8"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K3" sqref="K3"/>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148</v>
      </c>
      <c r="H1" s="55"/>
      <c r="I1" s="55"/>
      <c r="J1" s="55"/>
      <c r="K1" s="56"/>
      <c r="L1" s="21"/>
      <c r="M1" s="218" t="s">
        <v>149</v>
      </c>
      <c r="N1" s="218"/>
    </row>
    <row r="2" spans="1:25" ht="30" customHeight="1" x14ac:dyDescent="0.25">
      <c r="A2" s="240" t="s">
        <v>150</v>
      </c>
      <c r="B2" s="240"/>
      <c r="C2" s="240"/>
      <c r="D2" s="240"/>
      <c r="E2" s="240"/>
      <c r="F2" s="12"/>
      <c r="G2" s="241" t="s">
        <v>1</v>
      </c>
      <c r="H2" s="242"/>
      <c r="I2" s="242"/>
      <c r="J2" s="243"/>
      <c r="K2" s="135">
        <f>D95</f>
        <v>15439133.670000002</v>
      </c>
      <c r="M2" s="205" t="s">
        <v>151</v>
      </c>
      <c r="N2" s="205"/>
    </row>
    <row r="3" spans="1:25" ht="30" customHeight="1" x14ac:dyDescent="0.25">
      <c r="A3" s="240"/>
      <c r="B3" s="240"/>
      <c r="C3" s="240"/>
      <c r="D3" s="240"/>
      <c r="E3" s="240"/>
      <c r="F3" s="12"/>
      <c r="G3" s="244" t="s">
        <v>152</v>
      </c>
      <c r="H3" s="245"/>
      <c r="I3" s="245"/>
      <c r="J3" s="246"/>
      <c r="K3" s="64">
        <v>11698404.560000001</v>
      </c>
      <c r="M3" s="235" t="s">
        <v>117</v>
      </c>
      <c r="N3" s="235"/>
    </row>
    <row r="4" spans="1:25" ht="30" customHeight="1" x14ac:dyDescent="0.25">
      <c r="A4" s="240"/>
      <c r="B4" s="240"/>
      <c r="C4" s="240"/>
      <c r="D4" s="240"/>
      <c r="E4" s="240"/>
      <c r="F4" s="12"/>
      <c r="G4" s="247" t="s">
        <v>2</v>
      </c>
      <c r="H4" s="248"/>
      <c r="I4" s="248"/>
      <c r="J4" s="249"/>
      <c r="K4" s="64"/>
      <c r="L4" s="3"/>
      <c r="M4" s="205" t="s">
        <v>118</v>
      </c>
      <c r="N4" s="205"/>
      <c r="O4"/>
      <c r="P4"/>
      <c r="Q4"/>
      <c r="R4"/>
      <c r="S4"/>
      <c r="T4"/>
      <c r="U4"/>
      <c r="V4"/>
      <c r="W4"/>
      <c r="X4"/>
      <c r="Y4"/>
    </row>
    <row r="5" spans="1:25" ht="30" customHeight="1" x14ac:dyDescent="0.25">
      <c r="A5" s="234"/>
      <c r="B5" s="234"/>
      <c r="C5" s="234"/>
      <c r="D5" s="234"/>
      <c r="E5" s="234"/>
      <c r="F5" s="12"/>
      <c r="G5" s="51" t="s">
        <v>3</v>
      </c>
      <c r="H5" s="52"/>
      <c r="I5" s="52"/>
      <c r="J5" s="53"/>
      <c r="K5" s="136">
        <f>SUM(K2:K4)</f>
        <v>27137538.230000004</v>
      </c>
      <c r="L5" s="4"/>
      <c r="M5" s="235" t="s">
        <v>4</v>
      </c>
      <c r="N5" s="235"/>
      <c r="O5"/>
      <c r="P5"/>
      <c r="Q5"/>
      <c r="R5"/>
      <c r="S5"/>
      <c r="T5"/>
      <c r="U5"/>
      <c r="V5"/>
      <c r="W5"/>
      <c r="X5"/>
      <c r="Y5"/>
    </row>
    <row r="6" spans="1:25" ht="44.25" customHeight="1" thickBot="1" x14ac:dyDescent="0.3">
      <c r="F6" s="12"/>
      <c r="G6" s="236" t="s">
        <v>153</v>
      </c>
      <c r="H6" s="237"/>
      <c r="I6" s="237"/>
      <c r="J6" s="238"/>
      <c r="K6" s="105">
        <v>27137538.300000001</v>
      </c>
      <c r="L6" s="4"/>
      <c r="M6" s="239" t="s">
        <v>119</v>
      </c>
      <c r="N6" s="239"/>
      <c r="O6" s="5"/>
      <c r="P6" s="5"/>
      <c r="Q6" s="5"/>
      <c r="R6" s="5"/>
      <c r="S6" s="5"/>
      <c r="T6" s="5"/>
      <c r="U6" s="5"/>
      <c r="V6" s="5"/>
      <c r="W6" s="5"/>
      <c r="X6" s="5"/>
      <c r="Y6" s="5"/>
    </row>
    <row r="7" spans="1:25" ht="15" customHeight="1" x14ac:dyDescent="0.25">
      <c r="A7" s="12"/>
      <c r="B7" s="12"/>
      <c r="F7" s="12"/>
      <c r="J7" s="44" t="str">
        <f>IF(K5=K6,"","Check reconciliation amounts. Amounts on lines 4 and 5 should agree.")</f>
        <v>Check reconciliation amounts. Amounts on lines 4 and 5 should agree.</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19"/>
      <c r="B9" s="222" t="s">
        <v>136</v>
      </c>
      <c r="C9" s="223"/>
      <c r="D9" s="228" t="s">
        <v>5</v>
      </c>
      <c r="E9" s="8" t="s">
        <v>6</v>
      </c>
      <c r="F9" s="9"/>
      <c r="G9" s="9"/>
      <c r="H9" s="9"/>
      <c r="I9" s="9"/>
      <c r="J9" s="9"/>
      <c r="K9" s="10"/>
      <c r="L9" s="11"/>
      <c r="M9" s="218" t="s">
        <v>120</v>
      </c>
      <c r="N9" s="218"/>
      <c r="O9" s="6"/>
      <c r="P9" s="6"/>
      <c r="Q9" s="6"/>
      <c r="R9" s="6"/>
      <c r="S9" s="6"/>
      <c r="T9" s="6"/>
      <c r="U9" s="6"/>
      <c r="V9" s="6"/>
      <c r="W9" s="6"/>
      <c r="X9" s="6"/>
      <c r="Y9" s="6"/>
    </row>
    <row r="10" spans="1:25" s="12" customFormat="1" ht="24.95" customHeight="1" x14ac:dyDescent="0.25">
      <c r="A10" s="220"/>
      <c r="B10" s="224"/>
      <c r="C10" s="225"/>
      <c r="D10" s="229"/>
      <c r="E10" s="13" t="s">
        <v>222</v>
      </c>
      <c r="F10" s="14"/>
      <c r="G10" s="14"/>
      <c r="H10" s="14"/>
      <c r="I10" s="14"/>
      <c r="J10" s="14"/>
      <c r="K10" s="15"/>
      <c r="L10" s="11"/>
      <c r="M10" s="231" t="s">
        <v>174</v>
      </c>
      <c r="N10" s="232"/>
      <c r="O10" s="16"/>
      <c r="P10" s="16"/>
      <c r="Q10" s="16"/>
      <c r="R10" s="16"/>
      <c r="S10" s="16"/>
      <c r="T10" s="16"/>
      <c r="U10" s="16"/>
      <c r="V10" s="16"/>
      <c r="W10" s="16"/>
      <c r="X10" s="16"/>
      <c r="Y10" s="16"/>
    </row>
    <row r="11" spans="1:25" s="12" customFormat="1" ht="30.75" customHeight="1" thickBot="1" x14ac:dyDescent="0.3">
      <c r="A11" s="221"/>
      <c r="B11" s="226"/>
      <c r="C11" s="227"/>
      <c r="D11" s="230"/>
      <c r="E11" s="13" t="s">
        <v>154</v>
      </c>
      <c r="F11" s="14"/>
      <c r="G11" s="14"/>
      <c r="H11" s="14"/>
      <c r="I11" s="14"/>
      <c r="J11" s="14"/>
      <c r="K11" s="15"/>
      <c r="L11" s="17"/>
      <c r="M11" s="232"/>
      <c r="N11" s="232"/>
      <c r="O11" s="16"/>
      <c r="P11" s="16"/>
      <c r="Q11" s="16"/>
      <c r="R11" s="16"/>
      <c r="S11" s="16"/>
      <c r="T11" s="16"/>
      <c r="U11" s="16"/>
      <c r="V11" s="16"/>
      <c r="W11" s="16"/>
      <c r="X11" s="16"/>
      <c r="Y11" s="16"/>
    </row>
    <row r="12" spans="1:25" s="12" customFormat="1" ht="34.5" customHeight="1" thickBot="1" x14ac:dyDescent="0.3">
      <c r="A12" s="50" t="s">
        <v>155</v>
      </c>
      <c r="B12" s="233" t="s">
        <v>240</v>
      </c>
      <c r="C12" s="233"/>
      <c r="D12" s="49" t="s">
        <v>241</v>
      </c>
      <c r="E12" s="18" t="s">
        <v>7</v>
      </c>
      <c r="F12" s="19"/>
      <c r="G12" s="19"/>
      <c r="H12" s="19"/>
      <c r="I12" s="19"/>
      <c r="J12" s="19"/>
      <c r="K12" s="20"/>
      <c r="L12" s="21"/>
      <c r="M12" s="232"/>
      <c r="N12" s="232"/>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2"/>
      <c r="N13" s="232"/>
    </row>
    <row r="14" spans="1:25" ht="35.1" customHeight="1" thickBot="1" x14ac:dyDescent="0.3">
      <c r="A14" s="57"/>
      <c r="B14" s="97"/>
      <c r="C14" s="57"/>
      <c r="D14" s="98"/>
      <c r="E14" s="211" t="s">
        <v>184</v>
      </c>
      <c r="F14" s="212"/>
      <c r="G14" s="212"/>
      <c r="H14" s="212"/>
      <c r="I14" s="212"/>
      <c r="J14" s="212"/>
      <c r="K14" s="213"/>
      <c r="M14" s="132"/>
      <c r="N14" s="132"/>
      <c r="O14" s="25"/>
      <c r="P14" s="25"/>
      <c r="Q14" s="25"/>
      <c r="R14" s="25"/>
      <c r="S14" s="25"/>
      <c r="T14" s="25"/>
      <c r="U14" s="25"/>
      <c r="V14" s="25"/>
      <c r="W14" s="25"/>
      <c r="X14" s="25"/>
      <c r="Y14" s="25"/>
    </row>
    <row r="15" spans="1:25" ht="39.75" customHeight="1" thickBot="1" x14ac:dyDescent="0.3">
      <c r="A15" s="58"/>
      <c r="B15" s="99"/>
      <c r="C15" s="58"/>
      <c r="D15" s="100"/>
      <c r="E15" s="211" t="s">
        <v>9</v>
      </c>
      <c r="F15" s="214"/>
      <c r="G15" s="214"/>
      <c r="H15" s="214"/>
      <c r="I15" s="214"/>
      <c r="J15" s="215"/>
      <c r="K15" s="216" t="s">
        <v>10</v>
      </c>
      <c r="M15" s="218" t="s">
        <v>185</v>
      </c>
      <c r="N15" s="218"/>
    </row>
    <row r="16" spans="1:25" s="26" customFormat="1" ht="123.75" customHeight="1" thickBot="1" x14ac:dyDescent="0.3">
      <c r="A16" s="95" t="s">
        <v>137</v>
      </c>
      <c r="B16" s="101" t="s">
        <v>122</v>
      </c>
      <c r="C16" s="103" t="s">
        <v>11</v>
      </c>
      <c r="D16" s="102" t="s">
        <v>12</v>
      </c>
      <c r="E16" s="35" t="s">
        <v>13</v>
      </c>
      <c r="F16" s="36" t="s">
        <v>14</v>
      </c>
      <c r="G16" s="36" t="s">
        <v>123</v>
      </c>
      <c r="H16" s="36" t="s">
        <v>124</v>
      </c>
      <c r="I16" s="36" t="s">
        <v>126</v>
      </c>
      <c r="J16" s="37" t="s">
        <v>125</v>
      </c>
      <c r="K16" s="217"/>
      <c r="M16" s="218"/>
      <c r="N16" s="218"/>
    </row>
    <row r="17" spans="1:14" s="27" customFormat="1" ht="24.95" customHeight="1" x14ac:dyDescent="0.25">
      <c r="A17" s="184" t="s">
        <v>15</v>
      </c>
      <c r="B17" s="185">
        <v>301</v>
      </c>
      <c r="C17" s="186" t="s">
        <v>201</v>
      </c>
      <c r="D17" s="129" t="str">
        <f>IF(SUM(E17:K17)&gt;0,(SUM(E17:K17)),"")</f>
        <v/>
      </c>
      <c r="E17" s="137"/>
      <c r="F17" s="138"/>
      <c r="G17" s="138"/>
      <c r="H17" s="138"/>
      <c r="I17" s="138"/>
      <c r="J17" s="138"/>
      <c r="K17" s="139"/>
      <c r="M17" s="30"/>
      <c r="N17" s="41" t="s">
        <v>156</v>
      </c>
    </row>
    <row r="18" spans="1:14" s="27" customFormat="1" ht="24.95" customHeight="1" x14ac:dyDescent="0.25">
      <c r="A18" s="187" t="s">
        <v>16</v>
      </c>
      <c r="B18" s="188">
        <v>302</v>
      </c>
      <c r="C18" s="189" t="s">
        <v>17</v>
      </c>
      <c r="D18" s="130" t="str">
        <f t="shared" ref="D18:D79" si="0">IF(SUM(E18:K18)&gt;0,(SUM(E18:K18)),"")</f>
        <v/>
      </c>
      <c r="E18" s="140"/>
      <c r="F18" s="141"/>
      <c r="G18" s="141"/>
      <c r="H18" s="141"/>
      <c r="I18" s="141"/>
      <c r="J18" s="141"/>
      <c r="K18" s="142"/>
      <c r="M18" s="47"/>
      <c r="N18" s="41" t="s">
        <v>157</v>
      </c>
    </row>
    <row r="19" spans="1:14" s="90" customFormat="1" ht="24.95" customHeight="1" x14ac:dyDescent="0.25">
      <c r="A19" s="187" t="s">
        <v>189</v>
      </c>
      <c r="B19" s="188">
        <v>376</v>
      </c>
      <c r="C19" s="189" t="s">
        <v>190</v>
      </c>
      <c r="D19" s="130" t="str">
        <f t="shared" si="0"/>
        <v/>
      </c>
      <c r="E19" s="140"/>
      <c r="F19" s="141"/>
      <c r="G19" s="141"/>
      <c r="H19" s="141"/>
      <c r="I19" s="141"/>
      <c r="J19" s="141"/>
      <c r="K19" s="142"/>
      <c r="M19" s="133"/>
      <c r="N19" s="134"/>
    </row>
    <row r="20" spans="1:14" s="27" customFormat="1" ht="24.95" customHeight="1" x14ac:dyDescent="0.25">
      <c r="A20" s="187" t="s">
        <v>18</v>
      </c>
      <c r="B20" s="188">
        <v>303</v>
      </c>
      <c r="C20" s="201" t="s">
        <v>19</v>
      </c>
      <c r="D20" s="130">
        <f t="shared" si="0"/>
        <v>591560.97</v>
      </c>
      <c r="E20" s="140">
        <v>57873.14</v>
      </c>
      <c r="F20" s="141">
        <v>26024.27</v>
      </c>
      <c r="G20" s="141"/>
      <c r="H20" s="141">
        <v>17511.88</v>
      </c>
      <c r="I20" s="141">
        <v>106563.3</v>
      </c>
      <c r="J20" s="141"/>
      <c r="K20" s="142">
        <v>383588.38</v>
      </c>
      <c r="M20" s="30"/>
      <c r="N20" s="205" t="s">
        <v>158</v>
      </c>
    </row>
    <row r="21" spans="1:14" s="27" customFormat="1" ht="24.95" customHeight="1" x14ac:dyDescent="0.25">
      <c r="A21" s="187" t="s">
        <v>20</v>
      </c>
      <c r="B21" s="188">
        <v>304</v>
      </c>
      <c r="C21" s="201" t="s">
        <v>21</v>
      </c>
      <c r="D21" s="130">
        <f t="shared" si="0"/>
        <v>426638.08000000002</v>
      </c>
      <c r="E21" s="140">
        <v>1338.12</v>
      </c>
      <c r="F21" s="141">
        <v>581.58000000000004</v>
      </c>
      <c r="G21" s="141">
        <v>41130</v>
      </c>
      <c r="H21" s="141"/>
      <c r="I21" s="141"/>
      <c r="J21" s="141"/>
      <c r="K21" s="142">
        <v>383588.38</v>
      </c>
      <c r="M21" s="30"/>
      <c r="N21" s="205"/>
    </row>
    <row r="22" spans="1:14" s="27" customFormat="1" ht="24.95" customHeight="1" x14ac:dyDescent="0.25">
      <c r="A22" s="187" t="s">
        <v>22</v>
      </c>
      <c r="B22" s="188">
        <v>305</v>
      </c>
      <c r="C22" s="201" t="s">
        <v>23</v>
      </c>
      <c r="D22" s="130" t="str">
        <f t="shared" si="0"/>
        <v/>
      </c>
      <c r="E22" s="140"/>
      <c r="F22" s="141"/>
      <c r="G22" s="141"/>
      <c r="H22" s="141"/>
      <c r="I22" s="141"/>
      <c r="J22" s="141"/>
      <c r="K22" s="142"/>
      <c r="M22" s="30"/>
      <c r="N22" s="205"/>
    </row>
    <row r="23" spans="1:14" s="27" customFormat="1" ht="24.95" customHeight="1" x14ac:dyDescent="0.25">
      <c r="A23" s="187" t="s">
        <v>24</v>
      </c>
      <c r="B23" s="188">
        <v>306</v>
      </c>
      <c r="C23" s="201" t="s">
        <v>25</v>
      </c>
      <c r="D23" s="130">
        <f t="shared" si="0"/>
        <v>506328.32000000001</v>
      </c>
      <c r="E23" s="140">
        <v>81292.75</v>
      </c>
      <c r="F23" s="141">
        <v>30160.75</v>
      </c>
      <c r="G23" s="141">
        <v>547</v>
      </c>
      <c r="H23" s="141">
        <v>9061.44</v>
      </c>
      <c r="I23" s="141">
        <v>1678</v>
      </c>
      <c r="J23" s="141"/>
      <c r="K23" s="142">
        <v>383588.38</v>
      </c>
      <c r="M23" s="30"/>
      <c r="N23" s="205" t="s">
        <v>159</v>
      </c>
    </row>
    <row r="24" spans="1:14" s="27" customFormat="1" ht="24.95" customHeight="1" x14ac:dyDescent="0.25">
      <c r="A24" s="187" t="s">
        <v>26</v>
      </c>
      <c r="B24" s="188">
        <v>307</v>
      </c>
      <c r="C24" s="189" t="s">
        <v>27</v>
      </c>
      <c r="D24" s="130" t="str">
        <f t="shared" si="0"/>
        <v/>
      </c>
      <c r="E24" s="140"/>
      <c r="F24" s="141"/>
      <c r="G24" s="141"/>
      <c r="H24" s="141"/>
      <c r="I24" s="141"/>
      <c r="J24" s="141"/>
      <c r="K24" s="142"/>
      <c r="M24" s="30"/>
      <c r="N24" s="205"/>
    </row>
    <row r="25" spans="1:14" s="27" customFormat="1" ht="24.95" customHeight="1" x14ac:dyDescent="0.25">
      <c r="A25" s="187" t="s">
        <v>28</v>
      </c>
      <c r="B25" s="188">
        <v>309</v>
      </c>
      <c r="C25" s="201" t="s">
        <v>204</v>
      </c>
      <c r="D25" s="130">
        <f t="shared" si="0"/>
        <v>485971.08</v>
      </c>
      <c r="E25" s="140"/>
      <c r="F25" s="141"/>
      <c r="G25" s="141">
        <v>395</v>
      </c>
      <c r="H25" s="141">
        <v>4855.32</v>
      </c>
      <c r="I25" s="141">
        <v>97132.38</v>
      </c>
      <c r="J25" s="141"/>
      <c r="K25" s="142">
        <v>383588.38</v>
      </c>
      <c r="M25" s="30"/>
      <c r="N25" s="205" t="s">
        <v>160</v>
      </c>
    </row>
    <row r="26" spans="1:14" s="27" customFormat="1" ht="24.95" customHeight="1" x14ac:dyDescent="0.25">
      <c r="A26" s="187" t="s">
        <v>29</v>
      </c>
      <c r="B26" s="188">
        <v>310</v>
      </c>
      <c r="C26" s="201" t="s">
        <v>30</v>
      </c>
      <c r="D26" s="130">
        <f t="shared" si="0"/>
        <v>384186.38</v>
      </c>
      <c r="E26" s="140"/>
      <c r="F26" s="141"/>
      <c r="G26" s="141"/>
      <c r="H26" s="141">
        <v>598</v>
      </c>
      <c r="I26" s="141"/>
      <c r="J26" s="141"/>
      <c r="K26" s="142">
        <v>383588.38</v>
      </c>
      <c r="M26" s="30"/>
      <c r="N26" s="205"/>
    </row>
    <row r="27" spans="1:14" s="27" customFormat="1" ht="24.95" customHeight="1" x14ac:dyDescent="0.25">
      <c r="A27" s="187" t="s">
        <v>31</v>
      </c>
      <c r="B27" s="188">
        <v>311</v>
      </c>
      <c r="C27" s="201" t="s">
        <v>32</v>
      </c>
      <c r="D27" s="130">
        <f t="shared" si="0"/>
        <v>412127.94</v>
      </c>
      <c r="E27" s="140"/>
      <c r="F27" s="141"/>
      <c r="G27" s="141">
        <v>21802</v>
      </c>
      <c r="H27" s="141">
        <v>6737.56</v>
      </c>
      <c r="I27" s="141"/>
      <c r="J27" s="141"/>
      <c r="K27" s="142">
        <v>383588.38</v>
      </c>
      <c r="M27" s="30"/>
      <c r="N27" s="205" t="s">
        <v>161</v>
      </c>
    </row>
    <row r="28" spans="1:14" s="27" customFormat="1" ht="24.95" customHeight="1" x14ac:dyDescent="0.25">
      <c r="A28" s="187" t="s">
        <v>33</v>
      </c>
      <c r="B28" s="188">
        <v>312</v>
      </c>
      <c r="C28" s="201" t="s">
        <v>34</v>
      </c>
      <c r="D28" s="130" t="str">
        <f t="shared" si="0"/>
        <v/>
      </c>
      <c r="E28" s="140"/>
      <c r="F28" s="141"/>
      <c r="G28" s="141"/>
      <c r="H28" s="141"/>
      <c r="I28" s="141"/>
      <c r="J28" s="141"/>
      <c r="K28" s="142"/>
      <c r="M28" s="30"/>
      <c r="N28" s="205"/>
    </row>
    <row r="29" spans="1:14" s="27" customFormat="1" ht="24.95" customHeight="1" x14ac:dyDescent="0.25">
      <c r="A29" s="187" t="s">
        <v>35</v>
      </c>
      <c r="B29" s="188">
        <v>313</v>
      </c>
      <c r="C29" s="201" t="s">
        <v>191</v>
      </c>
      <c r="D29" s="130">
        <f t="shared" si="0"/>
        <v>418713.68</v>
      </c>
      <c r="E29" s="140">
        <v>26730.19</v>
      </c>
      <c r="F29" s="141">
        <v>2044.81</v>
      </c>
      <c r="G29" s="141">
        <v>150</v>
      </c>
      <c r="H29" s="141">
        <v>6065.3</v>
      </c>
      <c r="I29" s="141"/>
      <c r="J29" s="141">
        <v>135</v>
      </c>
      <c r="K29" s="142">
        <v>383588.38</v>
      </c>
      <c r="M29" s="30"/>
      <c r="N29" s="205"/>
    </row>
    <row r="30" spans="1:14" s="27" customFormat="1" ht="24.95" customHeight="1" x14ac:dyDescent="0.25">
      <c r="A30" s="187" t="s">
        <v>36</v>
      </c>
      <c r="B30" s="188">
        <v>314</v>
      </c>
      <c r="C30" s="201" t="s">
        <v>192</v>
      </c>
      <c r="D30" s="130">
        <f t="shared" si="0"/>
        <v>822518.05</v>
      </c>
      <c r="E30" s="140">
        <v>302167.09999999998</v>
      </c>
      <c r="F30" s="141">
        <v>125270.1</v>
      </c>
      <c r="G30" s="141">
        <v>5558</v>
      </c>
      <c r="H30" s="141">
        <v>2517.77</v>
      </c>
      <c r="I30" s="141">
        <v>756.69</v>
      </c>
      <c r="J30" s="141">
        <v>2660</v>
      </c>
      <c r="K30" s="142">
        <v>383588.39</v>
      </c>
      <c r="M30" s="205" t="s">
        <v>186</v>
      </c>
      <c r="N30" s="205"/>
    </row>
    <row r="31" spans="1:14" s="27" customFormat="1" ht="24.95" customHeight="1" x14ac:dyDescent="0.25">
      <c r="A31" s="187" t="s">
        <v>37</v>
      </c>
      <c r="B31" s="188">
        <v>315</v>
      </c>
      <c r="C31" s="201" t="s">
        <v>38</v>
      </c>
      <c r="D31" s="130" t="str">
        <f t="shared" si="0"/>
        <v/>
      </c>
      <c r="E31" s="140"/>
      <c r="F31" s="141"/>
      <c r="G31" s="141"/>
      <c r="H31" s="141"/>
      <c r="I31" s="141"/>
      <c r="J31" s="141"/>
      <c r="K31" s="142"/>
      <c r="M31" s="205"/>
      <c r="N31" s="205"/>
    </row>
    <row r="32" spans="1:14" s="27" customFormat="1" ht="24.95" customHeight="1" x14ac:dyDescent="0.25">
      <c r="A32" s="187" t="s">
        <v>39</v>
      </c>
      <c r="B32" s="188">
        <v>316</v>
      </c>
      <c r="C32" s="201" t="s">
        <v>40</v>
      </c>
      <c r="D32" s="130" t="str">
        <f t="shared" si="0"/>
        <v/>
      </c>
      <c r="E32" s="140"/>
      <c r="F32" s="141"/>
      <c r="G32" s="141"/>
      <c r="H32" s="141"/>
      <c r="I32" s="141"/>
      <c r="J32" s="141"/>
      <c r="K32" s="142"/>
      <c r="M32" s="205"/>
      <c r="N32" s="205"/>
    </row>
    <row r="33" spans="1:25" s="27" customFormat="1" ht="24.95" customHeight="1" x14ac:dyDescent="0.25">
      <c r="A33" s="187" t="s">
        <v>41</v>
      </c>
      <c r="B33" s="188">
        <v>317</v>
      </c>
      <c r="C33" s="201" t="s">
        <v>42</v>
      </c>
      <c r="D33" s="130" t="str">
        <f t="shared" si="0"/>
        <v/>
      </c>
      <c r="E33" s="140"/>
      <c r="F33" s="141"/>
      <c r="G33" s="141"/>
      <c r="H33" s="141"/>
      <c r="I33" s="141"/>
      <c r="J33" s="141"/>
      <c r="K33" s="142"/>
      <c r="M33" s="205"/>
      <c r="N33" s="205"/>
    </row>
    <row r="34" spans="1:25" s="27" customFormat="1" ht="24.95" customHeight="1" x14ac:dyDescent="0.25">
      <c r="A34" s="187" t="s">
        <v>43</v>
      </c>
      <c r="B34" s="188">
        <v>318</v>
      </c>
      <c r="C34" s="201" t="s">
        <v>44</v>
      </c>
      <c r="D34" s="130">
        <f t="shared" si="0"/>
        <v>577918.03</v>
      </c>
      <c r="E34" s="140">
        <v>124233.60000000001</v>
      </c>
      <c r="F34" s="141">
        <v>38310.019999999997</v>
      </c>
      <c r="G34" s="141">
        <v>7560.65</v>
      </c>
      <c r="H34" s="141">
        <v>15044.74</v>
      </c>
      <c r="I34" s="141">
        <v>3693.63</v>
      </c>
      <c r="J34" s="141">
        <v>5487</v>
      </c>
      <c r="K34" s="142">
        <v>383588.39</v>
      </c>
      <c r="M34" s="205"/>
      <c r="N34" s="205"/>
    </row>
    <row r="35" spans="1:25" s="27" customFormat="1" ht="24.95" customHeight="1" x14ac:dyDescent="0.25">
      <c r="A35" s="187" t="s">
        <v>45</v>
      </c>
      <c r="B35" s="188">
        <v>319</v>
      </c>
      <c r="C35" s="201" t="s">
        <v>203</v>
      </c>
      <c r="D35" s="130">
        <f t="shared" si="0"/>
        <v>1067949.1499999999</v>
      </c>
      <c r="E35" s="140">
        <v>465292.4</v>
      </c>
      <c r="F35" s="141">
        <v>185785.1</v>
      </c>
      <c r="G35" s="141">
        <v>3358.29</v>
      </c>
      <c r="H35" s="141">
        <v>16582.78</v>
      </c>
      <c r="I35" s="141">
        <v>450.19</v>
      </c>
      <c r="J35" s="141">
        <v>12892</v>
      </c>
      <c r="K35" s="142">
        <v>383588.39</v>
      </c>
      <c r="M35" s="205" t="s">
        <v>162</v>
      </c>
      <c r="N35" s="205"/>
    </row>
    <row r="36" spans="1:25" s="27" customFormat="1" ht="24.95" customHeight="1" x14ac:dyDescent="0.25">
      <c r="A36" s="187" t="s">
        <v>46</v>
      </c>
      <c r="B36" s="188">
        <v>320</v>
      </c>
      <c r="C36" s="201" t="s">
        <v>47</v>
      </c>
      <c r="D36" s="130">
        <f t="shared" si="0"/>
        <v>857594.72</v>
      </c>
      <c r="E36" s="140">
        <v>266420.5</v>
      </c>
      <c r="F36" s="141">
        <v>94087.79</v>
      </c>
      <c r="G36" s="141">
        <v>4633.0600000000004</v>
      </c>
      <c r="H36" s="141">
        <v>52856.92</v>
      </c>
      <c r="I36" s="141">
        <v>37829.660000000003</v>
      </c>
      <c r="J36" s="141">
        <v>18178.400000000001</v>
      </c>
      <c r="K36" s="142">
        <v>383588.39</v>
      </c>
      <c r="M36" s="205"/>
      <c r="N36" s="205"/>
      <c r="P36" s="25"/>
      <c r="Q36" s="25"/>
      <c r="R36" s="25"/>
      <c r="S36" s="25"/>
      <c r="T36" s="25"/>
      <c r="U36" s="25"/>
      <c r="V36" s="25"/>
      <c r="W36" s="25"/>
      <c r="X36" s="25"/>
      <c r="Y36" s="25"/>
    </row>
    <row r="37" spans="1:25" s="27" customFormat="1" ht="24.95" customHeight="1" x14ac:dyDescent="0.25">
      <c r="A37" s="187" t="s">
        <v>48</v>
      </c>
      <c r="B37" s="188">
        <v>321</v>
      </c>
      <c r="C37" s="189" t="s">
        <v>49</v>
      </c>
      <c r="D37" s="130" t="str">
        <f t="shared" si="0"/>
        <v/>
      </c>
      <c r="E37" s="140"/>
      <c r="F37" s="141"/>
      <c r="G37" s="141"/>
      <c r="H37" s="141"/>
      <c r="I37" s="141"/>
      <c r="J37" s="141"/>
      <c r="K37" s="142"/>
      <c r="M37" s="205"/>
      <c r="N37" s="205"/>
    </row>
    <row r="38" spans="1:25" s="27" customFormat="1" ht="24.95" customHeight="1" x14ac:dyDescent="0.25">
      <c r="A38" s="187" t="s">
        <v>50</v>
      </c>
      <c r="B38" s="188">
        <v>322</v>
      </c>
      <c r="C38" s="189" t="s">
        <v>51</v>
      </c>
      <c r="D38" s="130" t="str">
        <f t="shared" si="0"/>
        <v/>
      </c>
      <c r="E38" s="140"/>
      <c r="F38" s="141"/>
      <c r="G38" s="141"/>
      <c r="H38" s="141"/>
      <c r="I38" s="141"/>
      <c r="J38" s="141"/>
      <c r="K38" s="142"/>
      <c r="M38" s="205"/>
      <c r="N38" s="205"/>
    </row>
    <row r="39" spans="1:25" s="27" customFormat="1" ht="24.95" customHeight="1" x14ac:dyDescent="0.25">
      <c r="A39" s="187" t="s">
        <v>52</v>
      </c>
      <c r="B39" s="188">
        <v>345</v>
      </c>
      <c r="C39" s="189" t="s">
        <v>53</v>
      </c>
      <c r="D39" s="130" t="str">
        <f t="shared" si="0"/>
        <v/>
      </c>
      <c r="E39" s="140"/>
      <c r="F39" s="141"/>
      <c r="G39" s="141"/>
      <c r="H39" s="141"/>
      <c r="I39" s="141"/>
      <c r="J39" s="141"/>
      <c r="K39" s="142"/>
      <c r="M39" s="205"/>
      <c r="N39" s="205"/>
    </row>
    <row r="40" spans="1:25" s="27" customFormat="1" ht="24.95" customHeight="1" x14ac:dyDescent="0.25">
      <c r="A40" s="187" t="s">
        <v>54</v>
      </c>
      <c r="B40" s="188">
        <v>323</v>
      </c>
      <c r="C40" s="189" t="s">
        <v>55</v>
      </c>
      <c r="D40" s="130" t="str">
        <f t="shared" si="0"/>
        <v/>
      </c>
      <c r="E40" s="140"/>
      <c r="F40" s="141"/>
      <c r="G40" s="141"/>
      <c r="H40" s="141"/>
      <c r="I40" s="141"/>
      <c r="J40" s="141"/>
      <c r="K40" s="142"/>
      <c r="M40" s="30"/>
      <c r="N40" s="205" t="s">
        <v>163</v>
      </c>
    </row>
    <row r="41" spans="1:25" s="27" customFormat="1" ht="24.95" customHeight="1" x14ac:dyDescent="0.25">
      <c r="A41" s="187" t="s">
        <v>56</v>
      </c>
      <c r="B41" s="188">
        <v>324</v>
      </c>
      <c r="C41" s="189" t="s">
        <v>57</v>
      </c>
      <c r="D41" s="130" t="str">
        <f t="shared" si="0"/>
        <v/>
      </c>
      <c r="E41" s="140"/>
      <c r="F41" s="141"/>
      <c r="G41" s="141"/>
      <c r="H41" s="141"/>
      <c r="I41" s="141"/>
      <c r="J41" s="141"/>
      <c r="K41" s="142"/>
      <c r="M41" s="30"/>
      <c r="N41" s="205"/>
    </row>
    <row r="42" spans="1:25" s="27" customFormat="1" ht="24.95" customHeight="1" x14ac:dyDescent="0.25">
      <c r="A42" s="187" t="s">
        <v>58</v>
      </c>
      <c r="B42" s="188">
        <v>325</v>
      </c>
      <c r="C42" s="201" t="s">
        <v>59</v>
      </c>
      <c r="D42" s="130">
        <f t="shared" si="0"/>
        <v>658234.84000000008</v>
      </c>
      <c r="E42" s="140">
        <v>182980.1</v>
      </c>
      <c r="F42" s="141">
        <v>77750.52</v>
      </c>
      <c r="G42" s="141">
        <v>736.5</v>
      </c>
      <c r="H42" s="141">
        <v>7375.24</v>
      </c>
      <c r="I42" s="141">
        <v>2454.09</v>
      </c>
      <c r="J42" s="141">
        <v>3350</v>
      </c>
      <c r="K42" s="142">
        <v>383588.39</v>
      </c>
      <c r="M42" s="30"/>
      <c r="N42" s="205" t="s">
        <v>164</v>
      </c>
    </row>
    <row r="43" spans="1:25" s="27" customFormat="1" ht="24.95" customHeight="1" x14ac:dyDescent="0.25">
      <c r="A43" s="187" t="s">
        <v>60</v>
      </c>
      <c r="B43" s="188">
        <v>326</v>
      </c>
      <c r="C43" s="201" t="s">
        <v>61</v>
      </c>
      <c r="D43" s="130" t="str">
        <f t="shared" si="0"/>
        <v/>
      </c>
      <c r="E43" s="140"/>
      <c r="F43" s="141"/>
      <c r="G43" s="141"/>
      <c r="H43" s="141"/>
      <c r="I43" s="141"/>
      <c r="J43" s="141"/>
      <c r="K43" s="142"/>
      <c r="M43" s="30"/>
      <c r="N43" s="205"/>
    </row>
    <row r="44" spans="1:25" s="27" customFormat="1" ht="35.25" customHeight="1" x14ac:dyDescent="0.25">
      <c r="A44" s="187" t="s">
        <v>107</v>
      </c>
      <c r="B44" s="188">
        <v>359</v>
      </c>
      <c r="C44" s="201" t="s">
        <v>220</v>
      </c>
      <c r="D44" s="130">
        <f t="shared" si="0"/>
        <v>393169.27</v>
      </c>
      <c r="E44" s="140"/>
      <c r="F44" s="141"/>
      <c r="G44" s="141">
        <v>7389.5</v>
      </c>
      <c r="H44" s="141">
        <f>186.99+2004.39</f>
        <v>2191.38</v>
      </c>
      <c r="I44" s="141"/>
      <c r="J44" s="141"/>
      <c r="K44" s="142">
        <v>383588.39</v>
      </c>
      <c r="M44" s="30"/>
      <c r="N44" s="205" t="s">
        <v>165</v>
      </c>
    </row>
    <row r="45" spans="1:25" s="27" customFormat="1" ht="24.95" customHeight="1" x14ac:dyDescent="0.25">
      <c r="A45" s="187" t="s">
        <v>62</v>
      </c>
      <c r="B45" s="188">
        <v>327</v>
      </c>
      <c r="C45" s="201" t="s">
        <v>63</v>
      </c>
      <c r="D45" s="130" t="str">
        <f t="shared" si="0"/>
        <v/>
      </c>
      <c r="E45" s="140"/>
      <c r="F45" s="141"/>
      <c r="G45" s="141"/>
      <c r="H45" s="141"/>
      <c r="I45" s="141"/>
      <c r="J45" s="141"/>
      <c r="K45" s="142"/>
      <c r="M45" s="30"/>
      <c r="N45" s="205"/>
    </row>
    <row r="46" spans="1:25" s="27" customFormat="1" ht="24.95" customHeight="1" x14ac:dyDescent="0.25">
      <c r="A46" s="187" t="s">
        <v>64</v>
      </c>
      <c r="B46" s="188">
        <v>328</v>
      </c>
      <c r="C46" s="201" t="s">
        <v>65</v>
      </c>
      <c r="D46" s="130" t="str">
        <f t="shared" si="0"/>
        <v/>
      </c>
      <c r="E46" s="140"/>
      <c r="F46" s="141"/>
      <c r="G46" s="141"/>
      <c r="H46" s="141"/>
      <c r="I46" s="141"/>
      <c r="J46" s="141"/>
      <c r="K46" s="142"/>
      <c r="M46" s="30"/>
      <c r="N46" s="205" t="s">
        <v>166</v>
      </c>
    </row>
    <row r="47" spans="1:25" s="27" customFormat="1" ht="24.95" customHeight="1" x14ac:dyDescent="0.25">
      <c r="A47" s="187" t="s">
        <v>66</v>
      </c>
      <c r="B47" s="188">
        <v>329</v>
      </c>
      <c r="C47" s="201" t="s">
        <v>67</v>
      </c>
      <c r="D47" s="130">
        <f t="shared" si="0"/>
        <v>474478.42000000004</v>
      </c>
      <c r="E47" s="140">
        <v>54296.45</v>
      </c>
      <c r="F47" s="141">
        <v>23378.959999999999</v>
      </c>
      <c r="G47" s="141"/>
      <c r="H47" s="141">
        <v>10567.98</v>
      </c>
      <c r="I47" s="141">
        <v>1396.64</v>
      </c>
      <c r="J47" s="141">
        <v>1250</v>
      </c>
      <c r="K47" s="142">
        <v>383588.39</v>
      </c>
      <c r="M47" s="30"/>
      <c r="N47" s="205"/>
    </row>
    <row r="48" spans="1:25" s="27" customFormat="1" ht="24.95" customHeight="1" x14ac:dyDescent="0.25">
      <c r="A48" s="187" t="s">
        <v>68</v>
      </c>
      <c r="B48" s="188">
        <v>330</v>
      </c>
      <c r="C48" s="201" t="s">
        <v>205</v>
      </c>
      <c r="D48" s="130">
        <f t="shared" si="0"/>
        <v>647776.49</v>
      </c>
      <c r="E48" s="140">
        <v>51979.26</v>
      </c>
      <c r="F48" s="141">
        <v>22466.560000000001</v>
      </c>
      <c r="G48" s="141">
        <v>2985.24</v>
      </c>
      <c r="H48" s="141">
        <v>24308.04</v>
      </c>
      <c r="I48" s="141">
        <v>162449</v>
      </c>
      <c r="J48" s="141"/>
      <c r="K48" s="142">
        <v>383588.39</v>
      </c>
      <c r="M48" s="30"/>
      <c r="N48" s="133"/>
    </row>
    <row r="49" spans="1:14" s="27" customFormat="1" ht="24.95" customHeight="1" x14ac:dyDescent="0.25">
      <c r="A49" s="187" t="s">
        <v>69</v>
      </c>
      <c r="B49" s="188">
        <v>333</v>
      </c>
      <c r="C49" s="189" t="s">
        <v>70</v>
      </c>
      <c r="D49" s="130" t="str">
        <f t="shared" si="0"/>
        <v/>
      </c>
      <c r="E49" s="140"/>
      <c r="F49" s="141"/>
      <c r="G49" s="141"/>
      <c r="H49" s="141"/>
      <c r="I49" s="141"/>
      <c r="J49" s="141"/>
      <c r="K49" s="142"/>
      <c r="M49" s="30"/>
      <c r="N49" s="41" t="s">
        <v>121</v>
      </c>
    </row>
    <row r="50" spans="1:14" s="27" customFormat="1" ht="24.95" customHeight="1" x14ac:dyDescent="0.25">
      <c r="A50" s="187" t="s">
        <v>71</v>
      </c>
      <c r="B50" s="188">
        <v>334</v>
      </c>
      <c r="C50" s="189" t="s">
        <v>202</v>
      </c>
      <c r="D50" s="130" t="str">
        <f t="shared" si="0"/>
        <v/>
      </c>
      <c r="E50" s="140"/>
      <c r="F50" s="141"/>
      <c r="G50" s="141"/>
      <c r="H50" s="141"/>
      <c r="I50" s="141"/>
      <c r="J50" s="141"/>
      <c r="K50" s="142"/>
      <c r="M50" s="30"/>
      <c r="N50" s="47"/>
    </row>
    <row r="51" spans="1:14" s="27" customFormat="1" ht="24.95" customHeight="1" x14ac:dyDescent="0.25">
      <c r="A51" s="187" t="s">
        <v>72</v>
      </c>
      <c r="B51" s="188">
        <v>335</v>
      </c>
      <c r="C51" s="189" t="s">
        <v>193</v>
      </c>
      <c r="D51" s="130" t="str">
        <f t="shared" si="0"/>
        <v/>
      </c>
      <c r="E51" s="140"/>
      <c r="F51" s="141"/>
      <c r="G51" s="141"/>
      <c r="H51" s="141"/>
      <c r="I51" s="141"/>
      <c r="J51" s="141"/>
      <c r="K51" s="142"/>
      <c r="M51" s="41" t="s">
        <v>75</v>
      </c>
      <c r="N51" s="30"/>
    </row>
    <row r="52" spans="1:14" s="90" customFormat="1" ht="24.95" customHeight="1" x14ac:dyDescent="0.25">
      <c r="A52" s="187" t="s">
        <v>73</v>
      </c>
      <c r="B52" s="188">
        <v>336</v>
      </c>
      <c r="C52" s="201" t="s">
        <v>74</v>
      </c>
      <c r="D52" s="130">
        <f t="shared" si="0"/>
        <v>467963.93000000005</v>
      </c>
      <c r="E52" s="140">
        <v>57817.279999999999</v>
      </c>
      <c r="F52" s="141">
        <v>17526.8</v>
      </c>
      <c r="G52" s="141">
        <v>570</v>
      </c>
      <c r="H52" s="141">
        <v>5805.36</v>
      </c>
      <c r="I52" s="141">
        <v>611.1</v>
      </c>
      <c r="J52" s="141">
        <v>2045</v>
      </c>
      <c r="K52" s="142">
        <v>383588.39</v>
      </c>
      <c r="M52" s="134"/>
      <c r="N52" s="93"/>
    </row>
    <row r="53" spans="1:14" s="27" customFormat="1" ht="24.95" customHeight="1" x14ac:dyDescent="0.25">
      <c r="A53" s="187" t="s">
        <v>76</v>
      </c>
      <c r="B53" s="188">
        <v>337</v>
      </c>
      <c r="C53" s="201" t="s">
        <v>206</v>
      </c>
      <c r="D53" s="130">
        <f t="shared" si="0"/>
        <v>490322.85</v>
      </c>
      <c r="E53" s="140">
        <v>76997.06</v>
      </c>
      <c r="F53" s="141">
        <v>22541.16</v>
      </c>
      <c r="G53" s="141">
        <v>960</v>
      </c>
      <c r="H53" s="141">
        <v>2864.43</v>
      </c>
      <c r="I53" s="141"/>
      <c r="J53" s="141">
        <v>3371.81</v>
      </c>
      <c r="K53" s="142">
        <v>383588.39</v>
      </c>
      <c r="M53" s="30"/>
      <c r="N53" s="30"/>
    </row>
    <row r="54" spans="1:14" s="27" customFormat="1" ht="24.95" customHeight="1" x14ac:dyDescent="0.25">
      <c r="A54" s="187" t="s">
        <v>78</v>
      </c>
      <c r="B54" s="188">
        <v>339</v>
      </c>
      <c r="C54" s="201" t="s">
        <v>79</v>
      </c>
      <c r="D54" s="130" t="str">
        <f t="shared" si="0"/>
        <v/>
      </c>
      <c r="E54" s="140"/>
      <c r="F54" s="141"/>
      <c r="G54" s="141"/>
      <c r="H54" s="141"/>
      <c r="I54" s="141"/>
      <c r="J54" s="141"/>
      <c r="K54" s="142"/>
      <c r="M54" s="30"/>
      <c r="N54" s="30"/>
    </row>
    <row r="55" spans="1:14" s="27" customFormat="1" ht="24.95" customHeight="1" x14ac:dyDescent="0.25">
      <c r="A55" s="187" t="s">
        <v>80</v>
      </c>
      <c r="B55" s="188">
        <v>340</v>
      </c>
      <c r="C55" s="201" t="s">
        <v>81</v>
      </c>
      <c r="D55" s="130" t="str">
        <f t="shared" si="0"/>
        <v/>
      </c>
      <c r="E55" s="140"/>
      <c r="F55" s="141"/>
      <c r="G55" s="141"/>
      <c r="H55" s="141"/>
      <c r="I55" s="141"/>
      <c r="J55" s="141"/>
      <c r="K55" s="142"/>
      <c r="M55" s="30"/>
      <c r="N55" s="30"/>
    </row>
    <row r="56" spans="1:14" s="27" customFormat="1" ht="24.95" customHeight="1" x14ac:dyDescent="0.25">
      <c r="A56" s="187" t="s">
        <v>194</v>
      </c>
      <c r="B56" s="188">
        <v>373</v>
      </c>
      <c r="C56" s="189" t="s">
        <v>195</v>
      </c>
      <c r="D56" s="130" t="str">
        <f t="shared" si="0"/>
        <v/>
      </c>
      <c r="E56" s="140"/>
      <c r="F56" s="141"/>
      <c r="G56" s="141"/>
      <c r="H56" s="141"/>
      <c r="I56" s="141"/>
      <c r="J56" s="141"/>
      <c r="K56" s="142"/>
      <c r="M56" s="30"/>
      <c r="N56" s="30"/>
    </row>
    <row r="57" spans="1:14" s="90" customFormat="1" ht="24.95" customHeight="1" x14ac:dyDescent="0.25">
      <c r="A57" s="187" t="s">
        <v>82</v>
      </c>
      <c r="B57" s="188">
        <v>342</v>
      </c>
      <c r="C57" s="189" t="s">
        <v>83</v>
      </c>
      <c r="D57" s="130" t="str">
        <f t="shared" si="0"/>
        <v/>
      </c>
      <c r="E57" s="140"/>
      <c r="F57" s="141"/>
      <c r="G57" s="141"/>
      <c r="H57" s="141"/>
      <c r="I57" s="141"/>
      <c r="J57" s="141"/>
      <c r="K57" s="142"/>
      <c r="M57" s="93"/>
      <c r="N57" s="93"/>
    </row>
    <row r="58" spans="1:14" s="27" customFormat="1" ht="24.75" customHeight="1" x14ac:dyDescent="0.25">
      <c r="A58" s="187" t="s">
        <v>84</v>
      </c>
      <c r="B58" s="188">
        <v>343</v>
      </c>
      <c r="C58" s="201" t="s">
        <v>85</v>
      </c>
      <c r="D58" s="130" t="str">
        <f t="shared" si="0"/>
        <v/>
      </c>
      <c r="E58" s="140"/>
      <c r="F58" s="141"/>
      <c r="G58" s="141"/>
      <c r="H58" s="141"/>
      <c r="I58" s="141"/>
      <c r="J58" s="141"/>
      <c r="K58" s="142"/>
      <c r="M58" s="30"/>
      <c r="N58" s="30"/>
    </row>
    <row r="59" spans="1:14" s="27" customFormat="1" ht="24.95" customHeight="1" x14ac:dyDescent="0.25">
      <c r="A59" s="187" t="s">
        <v>86</v>
      </c>
      <c r="B59" s="188">
        <v>344</v>
      </c>
      <c r="C59" s="189" t="s">
        <v>87</v>
      </c>
      <c r="D59" s="130" t="str">
        <f t="shared" si="0"/>
        <v/>
      </c>
      <c r="E59" s="140"/>
      <c r="F59" s="141"/>
      <c r="G59" s="141"/>
      <c r="H59" s="141"/>
      <c r="I59" s="141"/>
      <c r="J59" s="141"/>
      <c r="K59" s="142"/>
      <c r="M59" s="30"/>
      <c r="N59" s="30"/>
    </row>
    <row r="60" spans="1:14" s="26" customFormat="1" ht="24.95" customHeight="1" x14ac:dyDescent="0.25">
      <c r="A60" s="187" t="s">
        <v>88</v>
      </c>
      <c r="B60" s="188">
        <v>346</v>
      </c>
      <c r="C60" s="189" t="s">
        <v>89</v>
      </c>
      <c r="D60" s="130" t="str">
        <f t="shared" si="0"/>
        <v/>
      </c>
      <c r="E60" s="140"/>
      <c r="F60" s="141"/>
      <c r="G60" s="141"/>
      <c r="H60" s="141"/>
      <c r="I60" s="141"/>
      <c r="J60" s="141"/>
      <c r="K60" s="142"/>
      <c r="M60" s="30"/>
      <c r="N60" s="38"/>
    </row>
    <row r="61" spans="1:14" ht="24.95" customHeight="1" x14ac:dyDescent="0.25">
      <c r="A61" s="187" t="s">
        <v>90</v>
      </c>
      <c r="B61" s="188">
        <v>347</v>
      </c>
      <c r="C61" s="201" t="s">
        <v>207</v>
      </c>
      <c r="D61" s="130">
        <f t="shared" si="0"/>
        <v>496080.39</v>
      </c>
      <c r="E61" s="140">
        <v>63148.82</v>
      </c>
      <c r="F61" s="141">
        <v>27187.68</v>
      </c>
      <c r="G61" s="141">
        <v>9389.6</v>
      </c>
      <c r="H61" s="141">
        <v>11133.63</v>
      </c>
      <c r="I61" s="141">
        <v>337.27</v>
      </c>
      <c r="J61" s="141">
        <v>1295</v>
      </c>
      <c r="K61" s="142">
        <v>383588.39</v>
      </c>
      <c r="L61" s="1"/>
      <c r="M61" s="38"/>
    </row>
    <row r="62" spans="1:14" ht="24.95" customHeight="1" x14ac:dyDescent="0.25">
      <c r="A62" s="187" t="s">
        <v>106</v>
      </c>
      <c r="B62" s="188">
        <v>358</v>
      </c>
      <c r="C62" s="201" t="s">
        <v>196</v>
      </c>
      <c r="D62" s="130" t="str">
        <f t="shared" si="0"/>
        <v/>
      </c>
      <c r="E62" s="140"/>
      <c r="F62" s="141"/>
      <c r="G62" s="141"/>
      <c r="H62" s="141"/>
      <c r="I62" s="141"/>
      <c r="J62" s="141"/>
      <c r="K62" s="142"/>
      <c r="L62" s="1"/>
    </row>
    <row r="63" spans="1:14" s="62" customFormat="1" ht="24.95" customHeight="1" x14ac:dyDescent="0.25">
      <c r="A63" s="187" t="s">
        <v>91</v>
      </c>
      <c r="B63" s="188">
        <v>348</v>
      </c>
      <c r="C63" s="201" t="s">
        <v>92</v>
      </c>
      <c r="D63" s="130" t="str">
        <f t="shared" si="0"/>
        <v/>
      </c>
      <c r="E63" s="140"/>
      <c r="F63" s="141"/>
      <c r="G63" s="141"/>
      <c r="H63" s="141"/>
      <c r="I63" s="141"/>
      <c r="J63" s="141"/>
      <c r="K63" s="142"/>
      <c r="M63" s="75"/>
      <c r="N63" s="75"/>
    </row>
    <row r="64" spans="1:14" ht="24.95" customHeight="1" x14ac:dyDescent="0.25">
      <c r="A64" s="187" t="s">
        <v>93</v>
      </c>
      <c r="B64" s="188">
        <v>349</v>
      </c>
      <c r="C64" s="201" t="s">
        <v>94</v>
      </c>
      <c r="D64" s="130">
        <f t="shared" si="0"/>
        <v>835629.55</v>
      </c>
      <c r="E64" s="140">
        <v>179570.5</v>
      </c>
      <c r="F64" s="141">
        <v>69575.02</v>
      </c>
      <c r="G64" s="141">
        <v>9288.08</v>
      </c>
      <c r="H64" s="141">
        <v>117777.3</v>
      </c>
      <c r="I64" s="141">
        <v>49866.559999999998</v>
      </c>
      <c r="J64" s="141">
        <v>25963.7</v>
      </c>
      <c r="K64" s="142">
        <v>383588.39</v>
      </c>
      <c r="L64" s="1"/>
    </row>
    <row r="65" spans="1:14" ht="24.95" customHeight="1" x14ac:dyDescent="0.25">
      <c r="A65" s="187" t="s">
        <v>77</v>
      </c>
      <c r="B65" s="188">
        <v>338</v>
      </c>
      <c r="C65" s="201" t="s">
        <v>197</v>
      </c>
      <c r="D65" s="130">
        <f t="shared" si="0"/>
        <v>385719.43</v>
      </c>
      <c r="E65" s="140"/>
      <c r="F65" s="141"/>
      <c r="G65" s="141">
        <v>1925</v>
      </c>
      <c r="H65" s="141">
        <v>206.04</v>
      </c>
      <c r="I65" s="141"/>
      <c r="J65" s="141"/>
      <c r="K65" s="142">
        <v>383588.39</v>
      </c>
      <c r="L65" s="1"/>
    </row>
    <row r="66" spans="1:14" ht="24.95" customHeight="1" x14ac:dyDescent="0.25">
      <c r="A66" s="187" t="s">
        <v>95</v>
      </c>
      <c r="B66" s="188">
        <v>351</v>
      </c>
      <c r="C66" s="201" t="s">
        <v>198</v>
      </c>
      <c r="D66" s="130" t="str">
        <f t="shared" si="0"/>
        <v/>
      </c>
      <c r="E66" s="140"/>
      <c r="F66" s="141"/>
      <c r="G66" s="141"/>
      <c r="H66" s="141"/>
      <c r="I66" s="141"/>
      <c r="J66" s="141"/>
      <c r="K66" s="142"/>
      <c r="L66" s="1"/>
    </row>
    <row r="67" spans="1:14" s="62" customFormat="1" ht="24.95" customHeight="1" x14ac:dyDescent="0.25">
      <c r="A67" s="187" t="s">
        <v>96</v>
      </c>
      <c r="B67" s="188">
        <v>352</v>
      </c>
      <c r="C67" s="201" t="s">
        <v>221</v>
      </c>
      <c r="D67" s="130" t="str">
        <f t="shared" si="0"/>
        <v/>
      </c>
      <c r="E67" s="140"/>
      <c r="F67" s="141"/>
      <c r="G67" s="141"/>
      <c r="H67" s="141"/>
      <c r="I67" s="141"/>
      <c r="J67" s="141"/>
      <c r="K67" s="142"/>
      <c r="M67" s="75"/>
      <c r="N67" s="75"/>
    </row>
    <row r="68" spans="1:14" ht="24.95" customHeight="1" x14ac:dyDescent="0.25">
      <c r="A68" s="187" t="s">
        <v>97</v>
      </c>
      <c r="B68" s="188">
        <v>353</v>
      </c>
      <c r="C68" s="201" t="s">
        <v>208</v>
      </c>
      <c r="D68" s="130">
        <f t="shared" si="0"/>
        <v>430686.13</v>
      </c>
      <c r="E68" s="140">
        <v>22286.74</v>
      </c>
      <c r="F68" s="141">
        <v>1705.1</v>
      </c>
      <c r="G68" s="141"/>
      <c r="H68" s="141">
        <v>5057.79</v>
      </c>
      <c r="I68" s="141">
        <v>12354.11</v>
      </c>
      <c r="J68" s="141">
        <v>5694</v>
      </c>
      <c r="K68" s="142">
        <v>383588.39</v>
      </c>
      <c r="L68" s="1"/>
    </row>
    <row r="69" spans="1:14" ht="24.95" customHeight="1" x14ac:dyDescent="0.25">
      <c r="A69" s="187" t="s">
        <v>98</v>
      </c>
      <c r="B69" s="188">
        <v>354</v>
      </c>
      <c r="C69" s="201" t="s">
        <v>99</v>
      </c>
      <c r="D69" s="130">
        <f t="shared" si="0"/>
        <v>1621817.7000000002</v>
      </c>
      <c r="E69" s="140">
        <v>810140.3</v>
      </c>
      <c r="F69" s="141">
        <v>261597.9</v>
      </c>
      <c r="G69" s="141">
        <v>15947.33</v>
      </c>
      <c r="H69" s="141">
        <v>57058.36</v>
      </c>
      <c r="I69" s="141">
        <v>58971.41</v>
      </c>
      <c r="J69" s="141">
        <v>34514.01</v>
      </c>
      <c r="K69" s="142">
        <v>383588.39</v>
      </c>
      <c r="L69" s="1"/>
    </row>
    <row r="70" spans="1:14" ht="24.95" customHeight="1" x14ac:dyDescent="0.25">
      <c r="A70" s="187" t="s">
        <v>100</v>
      </c>
      <c r="B70" s="188">
        <v>355</v>
      </c>
      <c r="C70" s="189" t="s">
        <v>101</v>
      </c>
      <c r="D70" s="130" t="str">
        <f t="shared" si="0"/>
        <v/>
      </c>
      <c r="E70" s="140"/>
      <c r="F70" s="141"/>
      <c r="G70" s="141"/>
      <c r="H70" s="141"/>
      <c r="I70" s="141"/>
      <c r="J70" s="141"/>
      <c r="K70" s="142"/>
      <c r="L70" s="1"/>
    </row>
    <row r="71" spans="1:14" ht="24.95" customHeight="1" x14ac:dyDescent="0.25">
      <c r="A71" s="187" t="s">
        <v>102</v>
      </c>
      <c r="B71" s="188">
        <v>356</v>
      </c>
      <c r="C71" s="189" t="s">
        <v>103</v>
      </c>
      <c r="D71" s="130" t="str">
        <f t="shared" si="0"/>
        <v/>
      </c>
      <c r="E71" s="140"/>
      <c r="F71" s="141"/>
      <c r="G71" s="141"/>
      <c r="H71" s="141"/>
      <c r="I71" s="141"/>
      <c r="J71" s="141"/>
      <c r="K71" s="142"/>
      <c r="L71" s="1"/>
    </row>
    <row r="72" spans="1:14" ht="24.95" customHeight="1" x14ac:dyDescent="0.25">
      <c r="A72" s="187" t="s">
        <v>209</v>
      </c>
      <c r="B72" s="188">
        <v>374</v>
      </c>
      <c r="C72" s="189" t="s">
        <v>210</v>
      </c>
      <c r="D72" s="130" t="str">
        <f t="shared" si="0"/>
        <v/>
      </c>
      <c r="E72" s="140"/>
      <c r="F72" s="141"/>
      <c r="G72" s="141"/>
      <c r="H72" s="141"/>
      <c r="I72" s="141"/>
      <c r="J72" s="141"/>
      <c r="K72" s="142"/>
      <c r="L72" s="1"/>
    </row>
    <row r="73" spans="1:14" ht="24.95" customHeight="1" x14ac:dyDescent="0.25">
      <c r="A73" s="187" t="s">
        <v>104</v>
      </c>
      <c r="B73" s="188">
        <v>357</v>
      </c>
      <c r="C73" s="201" t="s">
        <v>105</v>
      </c>
      <c r="D73" s="130">
        <f t="shared" si="0"/>
        <v>482706.01</v>
      </c>
      <c r="E73" s="140">
        <v>68750.58</v>
      </c>
      <c r="F73" s="141">
        <v>28956.71</v>
      </c>
      <c r="G73" s="141"/>
      <c r="H73" s="141">
        <v>1060.33</v>
      </c>
      <c r="I73" s="141"/>
      <c r="J73" s="141">
        <v>350</v>
      </c>
      <c r="K73" s="142">
        <v>383588.39</v>
      </c>
      <c r="L73" s="1"/>
    </row>
    <row r="74" spans="1:14" ht="24.95" customHeight="1" x14ac:dyDescent="0.25">
      <c r="A74" s="187" t="s">
        <v>108</v>
      </c>
      <c r="B74" s="188">
        <v>361</v>
      </c>
      <c r="C74" s="201" t="s">
        <v>199</v>
      </c>
      <c r="D74" s="130" t="str">
        <f t="shared" si="0"/>
        <v/>
      </c>
      <c r="E74" s="140"/>
      <c r="F74" s="141"/>
      <c r="G74" s="141"/>
      <c r="H74" s="141"/>
      <c r="I74" s="141"/>
      <c r="J74" s="141"/>
      <c r="K74" s="142"/>
      <c r="L74" s="1"/>
    </row>
    <row r="75" spans="1:14" ht="24.95" customHeight="1" x14ac:dyDescent="0.25">
      <c r="A75" s="187" t="s">
        <v>109</v>
      </c>
      <c r="B75" s="188">
        <v>362</v>
      </c>
      <c r="C75" s="201" t="s">
        <v>211</v>
      </c>
      <c r="D75" s="130" t="str">
        <f t="shared" si="0"/>
        <v/>
      </c>
      <c r="E75" s="140"/>
      <c r="F75" s="141"/>
      <c r="G75" s="141"/>
      <c r="H75" s="141"/>
      <c r="I75" s="141"/>
      <c r="J75" s="141"/>
      <c r="K75" s="142"/>
      <c r="L75" s="1"/>
    </row>
    <row r="76" spans="1:14" ht="24.95" customHeight="1" x14ac:dyDescent="0.25">
      <c r="A76" s="187" t="s">
        <v>110</v>
      </c>
      <c r="B76" s="188">
        <v>364</v>
      </c>
      <c r="C76" s="201" t="s">
        <v>200</v>
      </c>
      <c r="D76" s="130" t="str">
        <f t="shared" si="0"/>
        <v/>
      </c>
      <c r="E76" s="140"/>
      <c r="F76" s="141"/>
      <c r="G76" s="141"/>
      <c r="H76" s="141"/>
      <c r="I76" s="141"/>
      <c r="J76" s="141"/>
      <c r="K76" s="142"/>
      <c r="L76" s="1"/>
    </row>
    <row r="77" spans="1:14" ht="24.95" customHeight="1" x14ac:dyDescent="0.25">
      <c r="A77" s="187" t="s">
        <v>111</v>
      </c>
      <c r="B77" s="188">
        <v>365</v>
      </c>
      <c r="C77" s="201" t="s">
        <v>112</v>
      </c>
      <c r="D77" s="130" t="str">
        <f t="shared" si="0"/>
        <v/>
      </c>
      <c r="E77" s="140"/>
      <c r="F77" s="141"/>
      <c r="G77" s="141"/>
      <c r="H77" s="141"/>
      <c r="I77" s="141"/>
      <c r="J77" s="141"/>
      <c r="K77" s="142"/>
      <c r="L77" s="1"/>
    </row>
    <row r="78" spans="1:14" ht="24.95" customHeight="1" x14ac:dyDescent="0.25">
      <c r="A78" s="187" t="s">
        <v>113</v>
      </c>
      <c r="B78" s="188">
        <v>366</v>
      </c>
      <c r="C78" s="201" t="s">
        <v>212</v>
      </c>
      <c r="D78" s="130">
        <f t="shared" si="0"/>
        <v>624451.16</v>
      </c>
      <c r="E78" s="140">
        <v>144756.6</v>
      </c>
      <c r="F78" s="141">
        <v>51818.59</v>
      </c>
      <c r="G78" s="141">
        <v>21530.38</v>
      </c>
      <c r="H78" s="141">
        <v>12425.43</v>
      </c>
      <c r="I78" s="141"/>
      <c r="J78" s="141">
        <v>10331.77</v>
      </c>
      <c r="K78" s="142">
        <v>383588.39</v>
      </c>
      <c r="L78" s="1"/>
    </row>
    <row r="79" spans="1:14" ht="24.95" customHeight="1" x14ac:dyDescent="0.25">
      <c r="A79" s="187" t="s">
        <v>114</v>
      </c>
      <c r="B79" s="188">
        <v>368</v>
      </c>
      <c r="C79" s="201" t="s">
        <v>115</v>
      </c>
      <c r="D79" s="130">
        <f t="shared" si="0"/>
        <v>401349.18</v>
      </c>
      <c r="E79" s="140"/>
      <c r="F79" s="141"/>
      <c r="G79" s="141">
        <v>14542.5</v>
      </c>
      <c r="H79" s="141">
        <v>3218.29</v>
      </c>
      <c r="I79" s="141"/>
      <c r="J79" s="141"/>
      <c r="K79" s="142">
        <v>383588.39</v>
      </c>
      <c r="L79" s="1"/>
    </row>
    <row r="80" spans="1:14" ht="46.5" customHeight="1" x14ac:dyDescent="0.25">
      <c r="A80" s="209" t="s">
        <v>167</v>
      </c>
      <c r="B80" s="210"/>
      <c r="C80" s="210"/>
      <c r="D80" s="130"/>
      <c r="E80" s="140"/>
      <c r="F80" s="141"/>
      <c r="G80" s="141"/>
      <c r="H80" s="141"/>
      <c r="I80" s="141"/>
      <c r="J80" s="141"/>
      <c r="K80" s="142"/>
      <c r="L80" s="1"/>
    </row>
    <row r="81" spans="1:12" ht="24.95" customHeight="1" x14ac:dyDescent="0.25">
      <c r="A81" s="170" t="s">
        <v>242</v>
      </c>
      <c r="B81" s="172">
        <v>390</v>
      </c>
      <c r="C81" s="202" t="s">
        <v>254</v>
      </c>
      <c r="D81" s="130">
        <f t="shared" ref="D81:D94" si="1">IF(SUM(E81:K81)&gt;0,(SUM(E81:K81)),"")</f>
        <v>477241.92000000004</v>
      </c>
      <c r="E81" s="140">
        <v>63083.53</v>
      </c>
      <c r="F81" s="141">
        <v>24196.61</v>
      </c>
      <c r="G81" s="141">
        <v>809</v>
      </c>
      <c r="H81" s="141">
        <v>1222.3900000000001</v>
      </c>
      <c r="I81" s="141">
        <v>1201</v>
      </c>
      <c r="J81" s="141">
        <v>3141</v>
      </c>
      <c r="K81" s="142">
        <v>383588.39</v>
      </c>
      <c r="L81" s="1"/>
    </row>
    <row r="82" spans="1:12" ht="24.95" customHeight="1" x14ac:dyDescent="0.25">
      <c r="A82" s="170"/>
      <c r="B82" s="172"/>
      <c r="C82" s="171"/>
      <c r="D82" s="130" t="str">
        <f t="shared" si="1"/>
        <v/>
      </c>
      <c r="E82" s="140"/>
      <c r="F82" s="141"/>
      <c r="G82" s="141"/>
      <c r="H82" s="141"/>
      <c r="I82" s="141"/>
      <c r="J82" s="141"/>
      <c r="K82" s="142"/>
      <c r="L82" s="1"/>
    </row>
    <row r="83" spans="1:12" ht="24.95" customHeight="1" x14ac:dyDescent="0.25">
      <c r="A83" s="170"/>
      <c r="B83" s="172"/>
      <c r="C83" s="171"/>
      <c r="D83" s="130" t="str">
        <f t="shared" si="1"/>
        <v/>
      </c>
      <c r="E83" s="140"/>
      <c r="F83" s="141"/>
      <c r="G83" s="141"/>
      <c r="H83" s="141"/>
      <c r="I83" s="141"/>
      <c r="J83" s="141"/>
      <c r="K83" s="142"/>
      <c r="L83" s="1"/>
    </row>
    <row r="84" spans="1:12" ht="24.95" customHeight="1" x14ac:dyDescent="0.25">
      <c r="A84" s="170"/>
      <c r="B84" s="172"/>
      <c r="C84" s="171"/>
      <c r="D84" s="130" t="str">
        <f t="shared" si="1"/>
        <v/>
      </c>
      <c r="E84" s="140"/>
      <c r="F84" s="141"/>
      <c r="G84" s="141"/>
      <c r="H84" s="141"/>
      <c r="I84" s="141"/>
      <c r="J84" s="141"/>
      <c r="K84" s="142"/>
      <c r="L84" s="1"/>
    </row>
    <row r="85" spans="1:12" ht="24.95" customHeight="1" x14ac:dyDescent="0.25">
      <c r="A85" s="170"/>
      <c r="B85" s="172"/>
      <c r="C85" s="171"/>
      <c r="D85" s="130" t="str">
        <f t="shared" si="1"/>
        <v/>
      </c>
      <c r="E85" s="140"/>
      <c r="F85" s="141"/>
      <c r="G85" s="141"/>
      <c r="H85" s="141"/>
      <c r="I85" s="141"/>
      <c r="J85" s="141"/>
      <c r="K85" s="142"/>
      <c r="L85" s="1"/>
    </row>
    <row r="86" spans="1:12" ht="24.95" customHeight="1" x14ac:dyDescent="0.25">
      <c r="A86" s="170"/>
      <c r="B86" s="172"/>
      <c r="C86" s="171"/>
      <c r="D86" s="130" t="str">
        <f t="shared" si="1"/>
        <v/>
      </c>
      <c r="E86" s="140"/>
      <c r="F86" s="141"/>
      <c r="G86" s="141"/>
      <c r="H86" s="141"/>
      <c r="I86" s="141"/>
      <c r="J86" s="141"/>
      <c r="K86" s="142"/>
      <c r="L86" s="1"/>
    </row>
    <row r="87" spans="1:12" ht="24.95" customHeight="1" x14ac:dyDescent="0.25">
      <c r="A87" s="170"/>
      <c r="B87" s="172"/>
      <c r="C87" s="171"/>
      <c r="D87" s="130" t="str">
        <f t="shared" si="1"/>
        <v/>
      </c>
      <c r="E87" s="140"/>
      <c r="F87" s="141"/>
      <c r="G87" s="141"/>
      <c r="H87" s="141"/>
      <c r="I87" s="141"/>
      <c r="J87" s="141"/>
      <c r="K87" s="142"/>
      <c r="L87" s="1"/>
    </row>
    <row r="88" spans="1:12" ht="24.95" customHeight="1" x14ac:dyDescent="0.25">
      <c r="A88" s="170"/>
      <c r="B88" s="172"/>
      <c r="C88" s="171"/>
      <c r="D88" s="130" t="str">
        <f t="shared" si="1"/>
        <v/>
      </c>
      <c r="E88" s="140"/>
      <c r="F88" s="141"/>
      <c r="G88" s="141"/>
      <c r="H88" s="141"/>
      <c r="I88" s="141"/>
      <c r="J88" s="141"/>
      <c r="K88" s="142"/>
      <c r="L88" s="1"/>
    </row>
    <row r="89" spans="1:12" ht="24.95" customHeight="1" x14ac:dyDescent="0.25">
      <c r="A89" s="170"/>
      <c r="B89" s="172"/>
      <c r="C89" s="171"/>
      <c r="D89" s="130" t="str">
        <f t="shared" si="1"/>
        <v/>
      </c>
      <c r="E89" s="140"/>
      <c r="F89" s="141"/>
      <c r="G89" s="141"/>
      <c r="H89" s="141"/>
      <c r="I89" s="141"/>
      <c r="J89" s="141"/>
      <c r="K89" s="142"/>
      <c r="L89" s="1"/>
    </row>
    <row r="90" spans="1:12" ht="24.95" customHeight="1" x14ac:dyDescent="0.25">
      <c r="A90" s="170"/>
      <c r="B90" s="172"/>
      <c r="C90" s="171"/>
      <c r="D90" s="130" t="str">
        <f t="shared" si="1"/>
        <v/>
      </c>
      <c r="E90" s="140"/>
      <c r="F90" s="141"/>
      <c r="G90" s="141"/>
      <c r="H90" s="141"/>
      <c r="I90" s="141"/>
      <c r="J90" s="141"/>
      <c r="K90" s="142"/>
      <c r="L90" s="1"/>
    </row>
    <row r="91" spans="1:12" ht="24.95" customHeight="1" x14ac:dyDescent="0.25">
      <c r="A91" s="170"/>
      <c r="B91" s="172"/>
      <c r="C91" s="171"/>
      <c r="D91" s="130" t="str">
        <f t="shared" si="1"/>
        <v/>
      </c>
      <c r="E91" s="140"/>
      <c r="F91" s="141"/>
      <c r="G91" s="141"/>
      <c r="H91" s="141"/>
      <c r="I91" s="141"/>
      <c r="J91" s="141"/>
      <c r="K91" s="142"/>
      <c r="L91" s="1"/>
    </row>
    <row r="92" spans="1:12" ht="24.95" customHeight="1" x14ac:dyDescent="0.25">
      <c r="A92" s="170"/>
      <c r="B92" s="172"/>
      <c r="C92" s="171"/>
      <c r="D92" s="130" t="str">
        <f t="shared" si="1"/>
        <v/>
      </c>
      <c r="E92" s="140"/>
      <c r="F92" s="141"/>
      <c r="G92" s="141"/>
      <c r="H92" s="141"/>
      <c r="I92" s="141"/>
      <c r="J92" s="141"/>
      <c r="K92" s="142"/>
      <c r="L92" s="1"/>
    </row>
    <row r="93" spans="1:12" ht="24.95" customHeight="1" x14ac:dyDescent="0.25">
      <c r="A93" s="170"/>
      <c r="B93" s="172"/>
      <c r="C93" s="171"/>
      <c r="D93" s="130" t="str">
        <f t="shared" si="1"/>
        <v/>
      </c>
      <c r="E93" s="140"/>
      <c r="F93" s="141"/>
      <c r="G93" s="141"/>
      <c r="H93" s="141"/>
      <c r="I93" s="141"/>
      <c r="J93" s="141"/>
      <c r="K93" s="142"/>
      <c r="L93" s="1"/>
    </row>
    <row r="94" spans="1:12" ht="24.95" customHeight="1" thickBot="1" x14ac:dyDescent="0.3">
      <c r="A94" s="173"/>
      <c r="B94" s="174"/>
      <c r="C94" s="175"/>
      <c r="D94" s="131" t="str">
        <f t="shared" si="1"/>
        <v/>
      </c>
      <c r="E94" s="143"/>
      <c r="F94" s="144"/>
      <c r="G94" s="144"/>
      <c r="H94" s="144"/>
      <c r="I94" s="144"/>
      <c r="J94" s="144"/>
      <c r="K94" s="145"/>
      <c r="L94" s="1"/>
    </row>
    <row r="95" spans="1:12" ht="24.95" customHeight="1" thickBot="1" x14ac:dyDescent="0.3">
      <c r="A95" s="206" t="s">
        <v>116</v>
      </c>
      <c r="B95" s="207"/>
      <c r="C95" s="208"/>
      <c r="D95" s="104">
        <f t="shared" ref="D95:K95" si="2">SUM(D17:D94)</f>
        <v>15439133.670000002</v>
      </c>
      <c r="E95" s="104">
        <f t="shared" si="2"/>
        <v>3101155.0200000005</v>
      </c>
      <c r="F95" s="104">
        <f t="shared" si="2"/>
        <v>1130966.0300000003</v>
      </c>
      <c r="G95" s="104">
        <f t="shared" si="2"/>
        <v>171207.13</v>
      </c>
      <c r="H95" s="104">
        <f t="shared" si="2"/>
        <v>394103.69999999995</v>
      </c>
      <c r="I95" s="104">
        <f t="shared" si="2"/>
        <v>537745.03</v>
      </c>
      <c r="J95" s="104">
        <f t="shared" si="2"/>
        <v>130658.69000000002</v>
      </c>
      <c r="K95" s="104">
        <f t="shared" si="2"/>
        <v>9973298.0699999984</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K10" sqref="K10"/>
    </sheetView>
  </sheetViews>
  <sheetFormatPr defaultColWidth="9.140625" defaultRowHeight="24.95" customHeight="1" x14ac:dyDescent="0.25"/>
  <cols>
    <col min="1" max="1" width="17.14062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54" t="s">
        <v>168</v>
      </c>
      <c r="H1" s="55"/>
      <c r="I1" s="55"/>
      <c r="J1" s="55"/>
      <c r="K1" s="56"/>
      <c r="L1" s="84"/>
      <c r="M1" s="218" t="s">
        <v>169</v>
      </c>
      <c r="N1" s="218"/>
    </row>
    <row r="2" spans="1:25" ht="30" customHeight="1" x14ac:dyDescent="0.25">
      <c r="A2" s="240" t="s">
        <v>176</v>
      </c>
      <c r="B2" s="240"/>
      <c r="C2" s="240"/>
      <c r="D2" s="240"/>
      <c r="E2" s="240"/>
      <c r="F2" s="75"/>
      <c r="G2" s="241" t="s">
        <v>127</v>
      </c>
      <c r="H2" s="242"/>
      <c r="I2" s="242"/>
      <c r="J2" s="243"/>
      <c r="K2" s="135">
        <f>D95</f>
        <v>918475.05</v>
      </c>
      <c r="M2" s="205" t="s">
        <v>151</v>
      </c>
      <c r="N2" s="205"/>
    </row>
    <row r="3" spans="1:25" ht="30" customHeight="1" x14ac:dyDescent="0.25">
      <c r="A3" s="240"/>
      <c r="B3" s="240"/>
      <c r="C3" s="240"/>
      <c r="D3" s="240"/>
      <c r="E3" s="240"/>
      <c r="F3" s="75"/>
      <c r="G3" s="244" t="s">
        <v>152</v>
      </c>
      <c r="H3" s="245"/>
      <c r="I3" s="245"/>
      <c r="J3" s="246"/>
      <c r="K3" s="64"/>
      <c r="M3" s="235" t="s">
        <v>117</v>
      </c>
      <c r="N3" s="235"/>
    </row>
    <row r="4" spans="1:25" ht="30" customHeight="1" x14ac:dyDescent="0.25">
      <c r="A4" s="240"/>
      <c r="B4" s="240"/>
      <c r="C4" s="240"/>
      <c r="D4" s="240"/>
      <c r="E4" s="240"/>
      <c r="F4" s="75"/>
      <c r="G4" s="247" t="s">
        <v>2</v>
      </c>
      <c r="H4" s="248"/>
      <c r="I4" s="248"/>
      <c r="J4" s="249"/>
      <c r="K4" s="64"/>
      <c r="L4" s="65"/>
      <c r="M4" s="205" t="s">
        <v>118</v>
      </c>
      <c r="N4" s="205"/>
      <c r="O4" s="61"/>
      <c r="P4" s="61"/>
      <c r="Q4" s="61"/>
      <c r="R4" s="61"/>
      <c r="S4" s="61"/>
      <c r="T4" s="61"/>
      <c r="U4" s="61"/>
      <c r="V4" s="61"/>
      <c r="W4" s="61"/>
      <c r="X4" s="61"/>
      <c r="Y4" s="61"/>
    </row>
    <row r="5" spans="1:25" ht="30" customHeight="1" x14ac:dyDescent="0.25">
      <c r="A5" s="234"/>
      <c r="B5" s="234"/>
      <c r="C5" s="234"/>
      <c r="D5" s="234"/>
      <c r="E5" s="234"/>
      <c r="F5" s="75"/>
      <c r="G5" s="51" t="s">
        <v>3</v>
      </c>
      <c r="H5" s="52"/>
      <c r="I5" s="52"/>
      <c r="J5" s="53"/>
      <c r="K5" s="136">
        <f>SUM(K2:K4)</f>
        <v>918475.05</v>
      </c>
      <c r="L5" s="66"/>
      <c r="M5" s="235" t="s">
        <v>4</v>
      </c>
      <c r="N5" s="235"/>
      <c r="O5" s="61"/>
      <c r="P5" s="61"/>
      <c r="Q5" s="61"/>
      <c r="R5" s="61"/>
      <c r="S5" s="61"/>
      <c r="T5" s="61"/>
      <c r="U5" s="61"/>
      <c r="V5" s="61"/>
      <c r="W5" s="61"/>
      <c r="X5" s="61"/>
      <c r="Y5" s="61"/>
    </row>
    <row r="6" spans="1:25" ht="49.5" customHeight="1" thickBot="1" x14ac:dyDescent="0.3">
      <c r="F6" s="75"/>
      <c r="G6" s="236" t="s">
        <v>153</v>
      </c>
      <c r="H6" s="237"/>
      <c r="I6" s="237"/>
      <c r="J6" s="238"/>
      <c r="K6" s="67">
        <v>918475.05</v>
      </c>
      <c r="L6" s="66"/>
      <c r="M6" s="239" t="s">
        <v>119</v>
      </c>
      <c r="N6" s="239"/>
      <c r="O6" s="68"/>
      <c r="P6" s="68"/>
      <c r="Q6" s="68"/>
      <c r="R6" s="68"/>
      <c r="S6" s="68"/>
      <c r="T6" s="68"/>
      <c r="U6" s="68"/>
      <c r="V6" s="68"/>
      <c r="W6" s="68"/>
      <c r="X6" s="68"/>
      <c r="Y6" s="68"/>
    </row>
    <row r="7" spans="1:25" ht="15" customHeight="1" x14ac:dyDescent="0.25">
      <c r="A7" s="75"/>
      <c r="B7" s="75"/>
      <c r="F7" s="75"/>
      <c r="J7" s="44" t="str">
        <f>IF(K5=K6,"","Check reconciliation amounts. Amounts on lines 4 and 5 should agree.")</f>
        <v/>
      </c>
      <c r="M7" s="45"/>
      <c r="N7" s="46"/>
      <c r="O7" s="69"/>
      <c r="P7" s="69"/>
      <c r="Q7" s="69"/>
      <c r="R7" s="69"/>
      <c r="S7" s="69"/>
      <c r="T7" s="69"/>
      <c r="U7" s="69"/>
      <c r="V7" s="69"/>
      <c r="W7" s="69"/>
      <c r="X7" s="69"/>
      <c r="Y7" s="69"/>
    </row>
    <row r="8" spans="1:25" ht="15" customHeight="1" thickBot="1" x14ac:dyDescent="0.3">
      <c r="M8" s="45"/>
      <c r="N8" s="46"/>
      <c r="O8" s="70"/>
      <c r="P8" s="70"/>
      <c r="Q8" s="70"/>
      <c r="R8" s="70"/>
      <c r="S8" s="70"/>
      <c r="T8" s="70"/>
      <c r="U8" s="70"/>
      <c r="V8" s="70"/>
      <c r="W8" s="70"/>
      <c r="X8" s="70"/>
      <c r="Y8" s="70"/>
    </row>
    <row r="9" spans="1:25" s="75" customFormat="1" ht="24.95" customHeight="1" x14ac:dyDescent="0.25">
      <c r="A9" s="219"/>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x14ac:dyDescent="0.25">
      <c r="A10" s="220"/>
      <c r="B10" s="224"/>
      <c r="C10" s="225"/>
      <c r="D10" s="229"/>
      <c r="E10" s="76" t="s">
        <v>222</v>
      </c>
      <c r="F10" s="77"/>
      <c r="G10" s="77"/>
      <c r="H10" s="77"/>
      <c r="I10" s="77"/>
      <c r="J10" s="77"/>
      <c r="K10" s="78"/>
      <c r="L10" s="74"/>
      <c r="M10" s="231" t="s">
        <v>174</v>
      </c>
      <c r="N10" s="232"/>
      <c r="O10" s="79"/>
      <c r="P10" s="79"/>
      <c r="Q10" s="79"/>
      <c r="R10" s="79"/>
      <c r="S10" s="79"/>
      <c r="T10" s="79"/>
      <c r="U10" s="79"/>
      <c r="V10" s="79"/>
      <c r="W10" s="79"/>
      <c r="X10" s="79"/>
      <c r="Y10" s="79"/>
    </row>
    <row r="11" spans="1:25" s="75" customFormat="1" ht="30.75" customHeight="1" thickBot="1" x14ac:dyDescent="0.3">
      <c r="A11" s="221"/>
      <c r="B11" s="226"/>
      <c r="C11" s="227"/>
      <c r="D11" s="230"/>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50" t="s">
        <v>155</v>
      </c>
      <c r="B12" s="250" t="str">
        <f>Central!B12</f>
        <v>Pima County JTED</v>
      </c>
      <c r="C12" s="250"/>
      <c r="D12" s="199" t="str">
        <f>Central!D12</f>
        <v>100811</v>
      </c>
      <c r="E12" s="81" t="s">
        <v>135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57"/>
      <c r="B14" s="97"/>
      <c r="C14" s="57"/>
      <c r="D14" s="98"/>
      <c r="E14" s="251" t="s">
        <v>184</v>
      </c>
      <c r="F14" s="212"/>
      <c r="G14" s="212"/>
      <c r="H14" s="212"/>
      <c r="I14" s="212"/>
      <c r="J14" s="212"/>
      <c r="K14" s="213"/>
      <c r="M14" s="218" t="s">
        <v>187</v>
      </c>
      <c r="N14" s="218"/>
      <c r="O14" s="88"/>
      <c r="P14" s="88"/>
      <c r="Q14" s="88"/>
      <c r="R14" s="88"/>
      <c r="S14" s="88"/>
      <c r="T14" s="88"/>
      <c r="U14" s="88"/>
      <c r="V14" s="88"/>
      <c r="W14" s="88"/>
      <c r="X14" s="88"/>
      <c r="Y14" s="88"/>
    </row>
    <row r="15" spans="1:25" ht="50.1" customHeight="1" thickBot="1" x14ac:dyDescent="0.3">
      <c r="A15" s="58"/>
      <c r="B15" s="99"/>
      <c r="C15" s="58"/>
      <c r="D15" s="100"/>
      <c r="E15" s="251" t="s">
        <v>9</v>
      </c>
      <c r="F15" s="214"/>
      <c r="G15" s="214"/>
      <c r="H15" s="214"/>
      <c r="I15" s="214"/>
      <c r="J15" s="215"/>
      <c r="K15" s="216" t="s">
        <v>10</v>
      </c>
      <c r="M15" s="218"/>
      <c r="N15" s="218"/>
    </row>
    <row r="16" spans="1:25" s="89" customFormat="1" ht="132" customHeight="1" thickBot="1" x14ac:dyDescent="0.3">
      <c r="A16" s="95" t="s">
        <v>137</v>
      </c>
      <c r="B16" s="101" t="s">
        <v>122</v>
      </c>
      <c r="C16" s="103" t="s">
        <v>11</v>
      </c>
      <c r="D16" s="102" t="s">
        <v>12</v>
      </c>
      <c r="E16" s="96" t="s">
        <v>13</v>
      </c>
      <c r="F16" s="36" t="s">
        <v>14</v>
      </c>
      <c r="G16" s="36" t="s">
        <v>123</v>
      </c>
      <c r="H16" s="36" t="s">
        <v>124</v>
      </c>
      <c r="I16" s="36" t="s">
        <v>126</v>
      </c>
      <c r="J16" s="37" t="s">
        <v>125</v>
      </c>
      <c r="K16" s="217"/>
      <c r="M16" s="218"/>
      <c r="N16" s="218"/>
    </row>
    <row r="17" spans="1:14" s="90" customFormat="1" ht="24.95" customHeight="1" x14ac:dyDescent="0.25">
      <c r="A17" s="184" t="s">
        <v>15</v>
      </c>
      <c r="B17" s="190">
        <v>301</v>
      </c>
      <c r="C17" s="186" t="s">
        <v>201</v>
      </c>
      <c r="D17" s="129" t="str">
        <f>IF(SUM(E17:K17)&gt;0,(SUM(E17:K17)),"")</f>
        <v/>
      </c>
      <c r="E17" s="137"/>
      <c r="F17" s="138"/>
      <c r="G17" s="138"/>
      <c r="H17" s="138"/>
      <c r="I17" s="138"/>
      <c r="J17" s="138"/>
      <c r="K17" s="139"/>
      <c r="M17" s="93"/>
      <c r="N17" s="43" t="s">
        <v>156</v>
      </c>
    </row>
    <row r="18" spans="1:14" s="90" customFormat="1" ht="24.95" customHeight="1" x14ac:dyDescent="0.25">
      <c r="A18" s="187" t="s">
        <v>16</v>
      </c>
      <c r="B18" s="191">
        <v>302</v>
      </c>
      <c r="C18" s="189" t="s">
        <v>17</v>
      </c>
      <c r="D18" s="130" t="str">
        <f t="shared" ref="D18:D79" si="0">IF(SUM(E18:K18)&gt;0,(SUM(E18:K18)),"")</f>
        <v/>
      </c>
      <c r="E18" s="140"/>
      <c r="F18" s="141"/>
      <c r="G18" s="141"/>
      <c r="H18" s="141"/>
      <c r="I18" s="141"/>
      <c r="J18" s="141"/>
      <c r="K18" s="142"/>
      <c r="M18" s="47"/>
      <c r="N18" s="43" t="s">
        <v>157</v>
      </c>
    </row>
    <row r="19" spans="1:14" s="90" customFormat="1" ht="24.95" customHeight="1" x14ac:dyDescent="0.25">
      <c r="A19" s="187" t="s">
        <v>189</v>
      </c>
      <c r="B19" s="191">
        <v>376</v>
      </c>
      <c r="C19" s="189" t="s">
        <v>190</v>
      </c>
      <c r="D19" s="130" t="str">
        <f t="shared" si="0"/>
        <v/>
      </c>
      <c r="E19" s="140"/>
      <c r="F19" s="141"/>
      <c r="G19" s="141"/>
      <c r="H19" s="141"/>
      <c r="I19" s="141"/>
      <c r="J19" s="141"/>
      <c r="K19" s="142"/>
      <c r="M19" s="133"/>
      <c r="N19" s="134"/>
    </row>
    <row r="20" spans="1:14" s="90" customFormat="1" ht="24.95" customHeight="1" x14ac:dyDescent="0.25">
      <c r="A20" s="187" t="s">
        <v>18</v>
      </c>
      <c r="B20" s="191">
        <v>303</v>
      </c>
      <c r="C20" s="189" t="s">
        <v>19</v>
      </c>
      <c r="D20" s="130" t="str">
        <f t="shared" si="0"/>
        <v/>
      </c>
      <c r="E20" s="140"/>
      <c r="F20" s="141"/>
      <c r="G20" s="141"/>
      <c r="H20" s="141"/>
      <c r="I20" s="141"/>
      <c r="J20" s="141"/>
      <c r="K20" s="142"/>
      <c r="M20" s="93"/>
      <c r="N20" s="205" t="s">
        <v>158</v>
      </c>
    </row>
    <row r="21" spans="1:14" s="90" customFormat="1" ht="24.95" customHeight="1" x14ac:dyDescent="0.25">
      <c r="A21" s="187" t="s">
        <v>20</v>
      </c>
      <c r="B21" s="191">
        <v>304</v>
      </c>
      <c r="C21" s="189" t="s">
        <v>21</v>
      </c>
      <c r="D21" s="130" t="str">
        <f t="shared" si="0"/>
        <v/>
      </c>
      <c r="E21" s="140"/>
      <c r="F21" s="141"/>
      <c r="G21" s="141"/>
      <c r="H21" s="141"/>
      <c r="I21" s="141"/>
      <c r="J21" s="141"/>
      <c r="K21" s="142"/>
      <c r="M21" s="93"/>
      <c r="N21" s="205"/>
    </row>
    <row r="22" spans="1:14" s="90" customFormat="1" ht="24.95" customHeight="1" x14ac:dyDescent="0.25">
      <c r="A22" s="187" t="s">
        <v>22</v>
      </c>
      <c r="B22" s="191">
        <v>305</v>
      </c>
      <c r="C22" s="189" t="s">
        <v>23</v>
      </c>
      <c r="D22" s="130" t="str">
        <f t="shared" si="0"/>
        <v/>
      </c>
      <c r="E22" s="140"/>
      <c r="F22" s="141"/>
      <c r="G22" s="141"/>
      <c r="H22" s="141"/>
      <c r="I22" s="141"/>
      <c r="J22" s="141"/>
      <c r="K22" s="142"/>
      <c r="M22" s="93"/>
      <c r="N22" s="205"/>
    </row>
    <row r="23" spans="1:14" s="90" customFormat="1" ht="24.95" customHeight="1" x14ac:dyDescent="0.25">
      <c r="A23" s="187" t="s">
        <v>24</v>
      </c>
      <c r="B23" s="191">
        <v>306</v>
      </c>
      <c r="C23" s="189" t="s">
        <v>25</v>
      </c>
      <c r="D23" s="130" t="str">
        <f t="shared" si="0"/>
        <v/>
      </c>
      <c r="E23" s="140"/>
      <c r="F23" s="141"/>
      <c r="G23" s="141"/>
      <c r="H23" s="141"/>
      <c r="I23" s="141"/>
      <c r="J23" s="141"/>
      <c r="K23" s="142"/>
      <c r="M23" s="93"/>
      <c r="N23" s="205" t="s">
        <v>159</v>
      </c>
    </row>
    <row r="24" spans="1:14" s="90" customFormat="1" ht="24.95" customHeight="1" x14ac:dyDescent="0.25">
      <c r="A24" s="187" t="s">
        <v>26</v>
      </c>
      <c r="B24" s="191">
        <v>307</v>
      </c>
      <c r="C24" s="189" t="s">
        <v>27</v>
      </c>
      <c r="D24" s="130" t="str">
        <f t="shared" si="0"/>
        <v/>
      </c>
      <c r="E24" s="140"/>
      <c r="F24" s="141"/>
      <c r="G24" s="141"/>
      <c r="H24" s="141"/>
      <c r="I24" s="141"/>
      <c r="J24" s="141"/>
      <c r="K24" s="142"/>
      <c r="M24" s="93"/>
      <c r="N24" s="205"/>
    </row>
    <row r="25" spans="1:14" s="90" customFormat="1" ht="24.95" customHeight="1" x14ac:dyDescent="0.25">
      <c r="A25" s="187" t="s">
        <v>28</v>
      </c>
      <c r="B25" s="191">
        <v>309</v>
      </c>
      <c r="C25" s="189" t="s">
        <v>204</v>
      </c>
      <c r="D25" s="130" t="str">
        <f t="shared" si="0"/>
        <v/>
      </c>
      <c r="E25" s="140"/>
      <c r="F25" s="141"/>
      <c r="G25" s="141"/>
      <c r="H25" s="141"/>
      <c r="I25" s="141"/>
      <c r="J25" s="141"/>
      <c r="K25" s="142"/>
      <c r="M25" s="93"/>
      <c r="N25" s="205" t="s">
        <v>160</v>
      </c>
    </row>
    <row r="26" spans="1:14" s="90" customFormat="1" ht="24.95" customHeight="1" x14ac:dyDescent="0.25">
      <c r="A26" s="187" t="s">
        <v>29</v>
      </c>
      <c r="B26" s="191">
        <v>310</v>
      </c>
      <c r="C26" s="189" t="s">
        <v>30</v>
      </c>
      <c r="D26" s="130" t="str">
        <f t="shared" si="0"/>
        <v/>
      </c>
      <c r="E26" s="140"/>
      <c r="F26" s="141"/>
      <c r="G26" s="141"/>
      <c r="H26" s="141"/>
      <c r="I26" s="141"/>
      <c r="J26" s="141"/>
      <c r="K26" s="142"/>
      <c r="M26" s="93"/>
      <c r="N26" s="205"/>
    </row>
    <row r="27" spans="1:14" s="90" customFormat="1" ht="24.95" customHeight="1" x14ac:dyDescent="0.25">
      <c r="A27" s="187" t="s">
        <v>31</v>
      </c>
      <c r="B27" s="191">
        <v>311</v>
      </c>
      <c r="C27" s="189" t="s">
        <v>32</v>
      </c>
      <c r="D27" s="130" t="str">
        <f t="shared" si="0"/>
        <v/>
      </c>
      <c r="E27" s="140"/>
      <c r="F27" s="141"/>
      <c r="G27" s="141"/>
      <c r="H27" s="141"/>
      <c r="I27" s="141"/>
      <c r="J27" s="141"/>
      <c r="K27" s="142"/>
      <c r="M27" s="93"/>
      <c r="N27" s="205" t="s">
        <v>161</v>
      </c>
    </row>
    <row r="28" spans="1:14" s="90" customFormat="1" ht="24.95" customHeight="1" x14ac:dyDescent="0.25">
      <c r="A28" s="187" t="s">
        <v>33</v>
      </c>
      <c r="B28" s="191">
        <v>312</v>
      </c>
      <c r="C28" s="189" t="s">
        <v>34</v>
      </c>
      <c r="D28" s="130" t="str">
        <f t="shared" si="0"/>
        <v/>
      </c>
      <c r="E28" s="140"/>
      <c r="F28" s="141"/>
      <c r="G28" s="141"/>
      <c r="H28" s="141"/>
      <c r="I28" s="141"/>
      <c r="J28" s="141"/>
      <c r="K28" s="142"/>
      <c r="M28" s="93"/>
      <c r="N28" s="205"/>
    </row>
    <row r="29" spans="1:14" s="90" customFormat="1" ht="24.95" customHeight="1" x14ac:dyDescent="0.25">
      <c r="A29" s="187" t="s">
        <v>35</v>
      </c>
      <c r="B29" s="191">
        <v>313</v>
      </c>
      <c r="C29" s="189" t="s">
        <v>191</v>
      </c>
      <c r="D29" s="130" t="str">
        <f t="shared" si="0"/>
        <v/>
      </c>
      <c r="E29" s="140"/>
      <c r="F29" s="141"/>
      <c r="G29" s="141"/>
      <c r="H29" s="141"/>
      <c r="I29" s="141"/>
      <c r="J29" s="141"/>
      <c r="K29" s="142"/>
      <c r="M29" s="93"/>
      <c r="N29" s="205"/>
    </row>
    <row r="30" spans="1:14" s="90" customFormat="1" ht="24.95" customHeight="1" x14ac:dyDescent="0.25">
      <c r="A30" s="187" t="s">
        <v>36</v>
      </c>
      <c r="B30" s="191">
        <v>314</v>
      </c>
      <c r="C30" s="189" t="s">
        <v>192</v>
      </c>
      <c r="D30" s="130" t="str">
        <f t="shared" si="0"/>
        <v/>
      </c>
      <c r="E30" s="140"/>
      <c r="F30" s="141"/>
      <c r="G30" s="141"/>
      <c r="H30" s="141"/>
      <c r="I30" s="141"/>
      <c r="J30" s="141"/>
      <c r="K30" s="142"/>
      <c r="M30" s="205" t="s">
        <v>188</v>
      </c>
      <c r="N30" s="205"/>
    </row>
    <row r="31" spans="1:14" s="90" customFormat="1" ht="24.95" customHeight="1" x14ac:dyDescent="0.25">
      <c r="A31" s="187" t="s">
        <v>37</v>
      </c>
      <c r="B31" s="191">
        <v>315</v>
      </c>
      <c r="C31" s="189" t="s">
        <v>38</v>
      </c>
      <c r="D31" s="130" t="str">
        <f t="shared" si="0"/>
        <v/>
      </c>
      <c r="E31" s="140"/>
      <c r="F31" s="141"/>
      <c r="G31" s="141"/>
      <c r="H31" s="141"/>
      <c r="I31" s="141"/>
      <c r="J31" s="141"/>
      <c r="K31" s="142"/>
      <c r="M31" s="205"/>
      <c r="N31" s="205"/>
    </row>
    <row r="32" spans="1:14" s="90" customFormat="1" ht="24.95" customHeight="1" x14ac:dyDescent="0.25">
      <c r="A32" s="187" t="s">
        <v>39</v>
      </c>
      <c r="B32" s="191">
        <v>316</v>
      </c>
      <c r="C32" s="189" t="s">
        <v>40</v>
      </c>
      <c r="D32" s="130" t="str">
        <f t="shared" si="0"/>
        <v/>
      </c>
      <c r="E32" s="140"/>
      <c r="F32" s="141"/>
      <c r="G32" s="141"/>
      <c r="H32" s="141"/>
      <c r="I32" s="141"/>
      <c r="J32" s="141"/>
      <c r="K32" s="142"/>
      <c r="M32" s="205"/>
      <c r="N32" s="205"/>
    </row>
    <row r="33" spans="1:25" s="90" customFormat="1" ht="24.95" customHeight="1" x14ac:dyDescent="0.25">
      <c r="A33" s="187" t="s">
        <v>41</v>
      </c>
      <c r="B33" s="191">
        <v>317</v>
      </c>
      <c r="C33" s="189" t="s">
        <v>42</v>
      </c>
      <c r="D33" s="130" t="str">
        <f t="shared" si="0"/>
        <v/>
      </c>
      <c r="E33" s="140"/>
      <c r="F33" s="141"/>
      <c r="G33" s="141"/>
      <c r="H33" s="141"/>
      <c r="I33" s="141"/>
      <c r="J33" s="141"/>
      <c r="K33" s="142"/>
      <c r="M33" s="205"/>
      <c r="N33" s="205"/>
    </row>
    <row r="34" spans="1:25" s="90" customFormat="1" ht="24.95" customHeight="1" x14ac:dyDescent="0.25">
      <c r="A34" s="187" t="s">
        <v>43</v>
      </c>
      <c r="B34" s="191">
        <v>318</v>
      </c>
      <c r="C34" s="189" t="s">
        <v>44</v>
      </c>
      <c r="D34" s="130" t="str">
        <f t="shared" si="0"/>
        <v/>
      </c>
      <c r="E34" s="140"/>
      <c r="F34" s="141"/>
      <c r="G34" s="141"/>
      <c r="H34" s="141"/>
      <c r="I34" s="141"/>
      <c r="J34" s="141"/>
      <c r="K34" s="142"/>
      <c r="M34" s="205"/>
      <c r="N34" s="205"/>
    </row>
    <row r="35" spans="1:25" s="90" customFormat="1" ht="24.95" customHeight="1" x14ac:dyDescent="0.25">
      <c r="A35" s="187" t="s">
        <v>45</v>
      </c>
      <c r="B35" s="191">
        <v>319</v>
      </c>
      <c r="C35" s="189" t="s">
        <v>203</v>
      </c>
      <c r="D35" s="130" t="str">
        <f t="shared" si="0"/>
        <v/>
      </c>
      <c r="E35" s="140"/>
      <c r="F35" s="141"/>
      <c r="G35" s="141"/>
      <c r="H35" s="141"/>
      <c r="I35" s="141"/>
      <c r="J35" s="141"/>
      <c r="K35" s="142"/>
      <c r="M35" s="205" t="s">
        <v>162</v>
      </c>
      <c r="N35" s="205"/>
    </row>
    <row r="36" spans="1:25" s="90" customFormat="1" ht="24.95" customHeight="1" x14ac:dyDescent="0.25">
      <c r="A36" s="187" t="s">
        <v>46</v>
      </c>
      <c r="B36" s="191">
        <v>320</v>
      </c>
      <c r="C36" s="189" t="s">
        <v>47</v>
      </c>
      <c r="D36" s="130" t="str">
        <f t="shared" si="0"/>
        <v/>
      </c>
      <c r="E36" s="140"/>
      <c r="F36" s="141"/>
      <c r="G36" s="141"/>
      <c r="H36" s="141"/>
      <c r="I36" s="141"/>
      <c r="J36" s="141"/>
      <c r="K36" s="142"/>
      <c r="M36" s="205"/>
      <c r="N36" s="205"/>
      <c r="P36" s="88"/>
      <c r="Q36" s="88"/>
      <c r="R36" s="88"/>
      <c r="S36" s="88"/>
      <c r="T36" s="88"/>
      <c r="U36" s="88"/>
      <c r="V36" s="88"/>
      <c r="W36" s="88"/>
      <c r="X36" s="88"/>
      <c r="Y36" s="88"/>
    </row>
    <row r="37" spans="1:25" s="90" customFormat="1" ht="24.95" customHeight="1" x14ac:dyDescent="0.25">
      <c r="A37" s="187" t="s">
        <v>48</v>
      </c>
      <c r="B37" s="191">
        <v>321</v>
      </c>
      <c r="C37" s="189" t="s">
        <v>49</v>
      </c>
      <c r="D37" s="130" t="str">
        <f t="shared" si="0"/>
        <v/>
      </c>
      <c r="E37" s="140"/>
      <c r="F37" s="141"/>
      <c r="G37" s="141"/>
      <c r="H37" s="141"/>
      <c r="I37" s="141"/>
      <c r="J37" s="141"/>
      <c r="K37" s="142"/>
      <c r="M37" s="205"/>
      <c r="N37" s="205"/>
    </row>
    <row r="38" spans="1:25" s="90" customFormat="1" ht="24.95" customHeight="1" x14ac:dyDescent="0.25">
      <c r="A38" s="187" t="s">
        <v>50</v>
      </c>
      <c r="B38" s="191">
        <v>322</v>
      </c>
      <c r="C38" s="189" t="s">
        <v>51</v>
      </c>
      <c r="D38" s="130" t="str">
        <f t="shared" si="0"/>
        <v/>
      </c>
      <c r="E38" s="140"/>
      <c r="F38" s="141"/>
      <c r="G38" s="141"/>
      <c r="H38" s="141"/>
      <c r="I38" s="141"/>
      <c r="J38" s="141"/>
      <c r="K38" s="142"/>
      <c r="M38" s="205"/>
      <c r="N38" s="205"/>
    </row>
    <row r="39" spans="1:25" s="90" customFormat="1" ht="24.95" customHeight="1" x14ac:dyDescent="0.25">
      <c r="A39" s="187" t="s">
        <v>52</v>
      </c>
      <c r="B39" s="191">
        <v>345</v>
      </c>
      <c r="C39" s="189" t="s">
        <v>53</v>
      </c>
      <c r="D39" s="130" t="str">
        <f t="shared" si="0"/>
        <v/>
      </c>
      <c r="E39" s="140"/>
      <c r="F39" s="141"/>
      <c r="G39" s="141"/>
      <c r="H39" s="141"/>
      <c r="I39" s="141"/>
      <c r="J39" s="141"/>
      <c r="K39" s="142"/>
      <c r="M39" s="205"/>
      <c r="N39" s="205"/>
    </row>
    <row r="40" spans="1:25" s="90" customFormat="1" ht="24.95" customHeight="1" x14ac:dyDescent="0.25">
      <c r="A40" s="187" t="s">
        <v>54</v>
      </c>
      <c r="B40" s="191">
        <v>323</v>
      </c>
      <c r="C40" s="189" t="s">
        <v>55</v>
      </c>
      <c r="D40" s="130" t="str">
        <f t="shared" si="0"/>
        <v/>
      </c>
      <c r="E40" s="140"/>
      <c r="F40" s="141"/>
      <c r="G40" s="141"/>
      <c r="H40" s="141"/>
      <c r="I40" s="141"/>
      <c r="J40" s="141"/>
      <c r="K40" s="142"/>
      <c r="M40" s="93"/>
      <c r="N40" s="205" t="s">
        <v>163</v>
      </c>
    </row>
    <row r="41" spans="1:25" s="90" customFormat="1" ht="24.95" customHeight="1" x14ac:dyDescent="0.25">
      <c r="A41" s="187" t="s">
        <v>56</v>
      </c>
      <c r="B41" s="191">
        <v>324</v>
      </c>
      <c r="C41" s="189" t="s">
        <v>57</v>
      </c>
      <c r="D41" s="130" t="str">
        <f t="shared" si="0"/>
        <v/>
      </c>
      <c r="E41" s="140"/>
      <c r="F41" s="141"/>
      <c r="G41" s="141"/>
      <c r="H41" s="141"/>
      <c r="I41" s="141"/>
      <c r="J41" s="141"/>
      <c r="K41" s="142"/>
      <c r="M41" s="93"/>
      <c r="N41" s="205"/>
    </row>
    <row r="42" spans="1:25" s="90" customFormat="1" ht="24.95" customHeight="1" x14ac:dyDescent="0.25">
      <c r="A42" s="187" t="s">
        <v>58</v>
      </c>
      <c r="B42" s="191">
        <v>325</v>
      </c>
      <c r="C42" s="189" t="s">
        <v>59</v>
      </c>
      <c r="D42" s="130" t="str">
        <f t="shared" si="0"/>
        <v/>
      </c>
      <c r="E42" s="140"/>
      <c r="F42" s="141"/>
      <c r="G42" s="141"/>
      <c r="H42" s="141"/>
      <c r="I42" s="141"/>
      <c r="J42" s="141"/>
      <c r="K42" s="142"/>
      <c r="M42" s="93"/>
      <c r="N42" s="205" t="s">
        <v>164</v>
      </c>
    </row>
    <row r="43" spans="1:25" s="90" customFormat="1" ht="24.95" customHeight="1" x14ac:dyDescent="0.25">
      <c r="A43" s="187" t="s">
        <v>60</v>
      </c>
      <c r="B43" s="191">
        <v>326</v>
      </c>
      <c r="C43" s="189" t="s">
        <v>61</v>
      </c>
      <c r="D43" s="130" t="str">
        <f t="shared" si="0"/>
        <v/>
      </c>
      <c r="E43" s="140"/>
      <c r="F43" s="141"/>
      <c r="G43" s="141"/>
      <c r="H43" s="141"/>
      <c r="I43" s="141"/>
      <c r="J43" s="141"/>
      <c r="K43" s="142"/>
      <c r="M43" s="93"/>
      <c r="N43" s="205"/>
    </row>
    <row r="44" spans="1:25" s="90" customFormat="1" ht="35.25" customHeight="1" x14ac:dyDescent="0.25">
      <c r="A44" s="187" t="s">
        <v>107</v>
      </c>
      <c r="B44" s="191">
        <v>359</v>
      </c>
      <c r="C44" s="189" t="s">
        <v>220</v>
      </c>
      <c r="D44" s="130" t="str">
        <f t="shared" si="0"/>
        <v/>
      </c>
      <c r="E44" s="140"/>
      <c r="F44" s="141"/>
      <c r="G44" s="141"/>
      <c r="H44" s="141"/>
      <c r="I44" s="141"/>
      <c r="J44" s="141"/>
      <c r="K44" s="142"/>
      <c r="M44" s="93"/>
      <c r="N44" s="205" t="s">
        <v>165</v>
      </c>
    </row>
    <row r="45" spans="1:25" s="90" customFormat="1" ht="24.95" customHeight="1" x14ac:dyDescent="0.25">
      <c r="A45" s="187" t="s">
        <v>62</v>
      </c>
      <c r="B45" s="191">
        <v>327</v>
      </c>
      <c r="C45" s="189" t="s">
        <v>63</v>
      </c>
      <c r="D45" s="130" t="str">
        <f t="shared" si="0"/>
        <v/>
      </c>
      <c r="E45" s="140"/>
      <c r="F45" s="141"/>
      <c r="G45" s="141"/>
      <c r="H45" s="141"/>
      <c r="I45" s="141"/>
      <c r="J45" s="141"/>
      <c r="K45" s="142"/>
      <c r="M45" s="93"/>
      <c r="N45" s="205"/>
    </row>
    <row r="46" spans="1:25" s="90" customFormat="1" ht="24.95" customHeight="1" x14ac:dyDescent="0.25">
      <c r="A46" s="187" t="s">
        <v>64</v>
      </c>
      <c r="B46" s="191">
        <v>328</v>
      </c>
      <c r="C46" s="189" t="s">
        <v>65</v>
      </c>
      <c r="D46" s="130" t="str">
        <f t="shared" si="0"/>
        <v/>
      </c>
      <c r="E46" s="140"/>
      <c r="F46" s="141"/>
      <c r="G46" s="141"/>
      <c r="H46" s="141"/>
      <c r="I46" s="141"/>
      <c r="J46" s="141"/>
      <c r="K46" s="142"/>
      <c r="M46" s="93"/>
      <c r="N46" s="205" t="s">
        <v>166</v>
      </c>
    </row>
    <row r="47" spans="1:25" s="90" customFormat="1" ht="24.95" customHeight="1" x14ac:dyDescent="0.25">
      <c r="A47" s="187" t="s">
        <v>66</v>
      </c>
      <c r="B47" s="191">
        <v>329</v>
      </c>
      <c r="C47" s="189" t="s">
        <v>67</v>
      </c>
      <c r="D47" s="130" t="str">
        <f t="shared" si="0"/>
        <v/>
      </c>
      <c r="E47" s="140"/>
      <c r="F47" s="141"/>
      <c r="G47" s="141"/>
      <c r="H47" s="141"/>
      <c r="I47" s="141"/>
      <c r="J47" s="141"/>
      <c r="K47" s="142"/>
      <c r="M47" s="93"/>
      <c r="N47" s="205"/>
    </row>
    <row r="48" spans="1:25" s="90" customFormat="1" ht="24.95" customHeight="1" x14ac:dyDescent="0.25">
      <c r="A48" s="187" t="s">
        <v>68</v>
      </c>
      <c r="B48" s="191">
        <v>330</v>
      </c>
      <c r="C48" s="189" t="s">
        <v>205</v>
      </c>
      <c r="D48" s="130" t="str">
        <f t="shared" si="0"/>
        <v/>
      </c>
      <c r="E48" s="140"/>
      <c r="F48" s="141"/>
      <c r="G48" s="141"/>
      <c r="H48" s="141"/>
      <c r="I48" s="141"/>
      <c r="J48" s="141"/>
      <c r="K48" s="142"/>
      <c r="M48" s="93"/>
      <c r="N48" s="133"/>
    </row>
    <row r="49" spans="1:14" s="90" customFormat="1" ht="24.95" customHeight="1" x14ac:dyDescent="0.25">
      <c r="A49" s="187" t="s">
        <v>69</v>
      </c>
      <c r="B49" s="191">
        <v>333</v>
      </c>
      <c r="C49" s="189" t="s">
        <v>70</v>
      </c>
      <c r="D49" s="130" t="str">
        <f t="shared" si="0"/>
        <v/>
      </c>
      <c r="E49" s="140"/>
      <c r="F49" s="141"/>
      <c r="G49" s="141"/>
      <c r="H49" s="141"/>
      <c r="I49" s="141"/>
      <c r="J49" s="141"/>
      <c r="K49" s="142"/>
      <c r="M49" s="93"/>
      <c r="N49" s="43" t="s">
        <v>121</v>
      </c>
    </row>
    <row r="50" spans="1:14" s="90" customFormat="1" ht="24.95" customHeight="1" x14ac:dyDescent="0.25">
      <c r="A50" s="187" t="s">
        <v>71</v>
      </c>
      <c r="B50" s="191">
        <v>334</v>
      </c>
      <c r="C50" s="189" t="s">
        <v>202</v>
      </c>
      <c r="D50" s="130" t="str">
        <f t="shared" si="0"/>
        <v/>
      </c>
      <c r="E50" s="140"/>
      <c r="F50" s="141"/>
      <c r="G50" s="141"/>
      <c r="H50" s="141"/>
      <c r="I50" s="141"/>
      <c r="J50" s="141"/>
      <c r="K50" s="142"/>
      <c r="M50" s="93"/>
      <c r="N50" s="47"/>
    </row>
    <row r="51" spans="1:14" s="90" customFormat="1" ht="24.95" customHeight="1" x14ac:dyDescent="0.25">
      <c r="A51" s="187" t="s">
        <v>72</v>
      </c>
      <c r="B51" s="191">
        <v>335</v>
      </c>
      <c r="C51" s="189" t="s">
        <v>193</v>
      </c>
      <c r="D51" s="130" t="str">
        <f t="shared" si="0"/>
        <v/>
      </c>
      <c r="E51" s="140"/>
      <c r="F51" s="141"/>
      <c r="G51" s="141"/>
      <c r="H51" s="141"/>
      <c r="I51" s="141"/>
      <c r="J51" s="141"/>
      <c r="K51" s="142"/>
      <c r="M51" s="43" t="s">
        <v>75</v>
      </c>
      <c r="N51" s="93"/>
    </row>
    <row r="52" spans="1:14" s="90" customFormat="1" ht="24.95" customHeight="1" x14ac:dyDescent="0.25">
      <c r="A52" s="187" t="s">
        <v>73</v>
      </c>
      <c r="B52" s="191">
        <v>336</v>
      </c>
      <c r="C52" s="189" t="s">
        <v>74</v>
      </c>
      <c r="D52" s="130" t="str">
        <f t="shared" si="0"/>
        <v/>
      </c>
      <c r="E52" s="140"/>
      <c r="F52" s="141"/>
      <c r="G52" s="141"/>
      <c r="H52" s="141"/>
      <c r="I52" s="141"/>
      <c r="J52" s="141"/>
      <c r="K52" s="142"/>
      <c r="M52" s="134"/>
      <c r="N52" s="93"/>
    </row>
    <row r="53" spans="1:14" s="90" customFormat="1" ht="24.95" customHeight="1" x14ac:dyDescent="0.25">
      <c r="A53" s="187" t="s">
        <v>76</v>
      </c>
      <c r="B53" s="191">
        <v>337</v>
      </c>
      <c r="C53" s="189" t="s">
        <v>206</v>
      </c>
      <c r="D53" s="130" t="str">
        <f t="shared" si="0"/>
        <v/>
      </c>
      <c r="E53" s="140"/>
      <c r="F53" s="141"/>
      <c r="G53" s="141"/>
      <c r="H53" s="141"/>
      <c r="I53" s="141"/>
      <c r="J53" s="141"/>
      <c r="K53" s="142"/>
      <c r="M53" s="93"/>
      <c r="N53" s="93"/>
    </row>
    <row r="54" spans="1:14" s="90" customFormat="1" ht="24.95" customHeight="1" x14ac:dyDescent="0.25">
      <c r="A54" s="187" t="s">
        <v>78</v>
      </c>
      <c r="B54" s="191">
        <v>339</v>
      </c>
      <c r="C54" s="189" t="s">
        <v>79</v>
      </c>
      <c r="D54" s="130">
        <f t="shared" si="0"/>
        <v>425328.10000000003</v>
      </c>
      <c r="E54" s="140">
        <v>34967.230000000003</v>
      </c>
      <c r="F54" s="141">
        <v>2674.99</v>
      </c>
      <c r="G54" s="141">
        <v>277.75</v>
      </c>
      <c r="H54" s="141">
        <v>1934.97</v>
      </c>
      <c r="I54" s="141">
        <v>1484.77</v>
      </c>
      <c r="J54" s="141">
        <v>400</v>
      </c>
      <c r="K54" s="142">
        <v>383588.39</v>
      </c>
      <c r="M54" s="93"/>
      <c r="N54" s="93"/>
    </row>
    <row r="55" spans="1:14" s="90" customFormat="1" ht="24.95" customHeight="1" x14ac:dyDescent="0.25">
      <c r="A55" s="187" t="s">
        <v>80</v>
      </c>
      <c r="B55" s="191">
        <v>340</v>
      </c>
      <c r="C55" s="189" t="s">
        <v>81</v>
      </c>
      <c r="D55" s="130">
        <f t="shared" si="0"/>
        <v>493146.95</v>
      </c>
      <c r="E55" s="140">
        <v>33185.85</v>
      </c>
      <c r="F55" s="141">
        <v>14490.01</v>
      </c>
      <c r="G55" s="141">
        <v>56051.41</v>
      </c>
      <c r="H55" s="141">
        <v>3157.32</v>
      </c>
      <c r="I55" s="141">
        <v>506.33</v>
      </c>
      <c r="J55" s="141">
        <v>2167.64</v>
      </c>
      <c r="K55" s="142">
        <v>383588.39</v>
      </c>
      <c r="M55" s="93"/>
      <c r="N55" s="93"/>
    </row>
    <row r="56" spans="1:14" s="90" customFormat="1" ht="24.95" customHeight="1" x14ac:dyDescent="0.25">
      <c r="A56" s="187" t="s">
        <v>194</v>
      </c>
      <c r="B56" s="191">
        <v>373</v>
      </c>
      <c r="C56" s="189" t="s">
        <v>195</v>
      </c>
      <c r="D56" s="130" t="str">
        <f t="shared" si="0"/>
        <v/>
      </c>
      <c r="E56" s="140"/>
      <c r="F56" s="141"/>
      <c r="G56" s="141"/>
      <c r="H56" s="141"/>
      <c r="I56" s="141"/>
      <c r="J56" s="141"/>
      <c r="K56" s="142"/>
      <c r="M56" s="93"/>
      <c r="N56" s="93"/>
    </row>
    <row r="57" spans="1:14" s="90" customFormat="1" ht="24.95" customHeight="1" x14ac:dyDescent="0.25">
      <c r="A57" s="187" t="s">
        <v>82</v>
      </c>
      <c r="B57" s="191">
        <v>342</v>
      </c>
      <c r="C57" s="189" t="s">
        <v>83</v>
      </c>
      <c r="D57" s="130" t="str">
        <f t="shared" si="0"/>
        <v/>
      </c>
      <c r="E57" s="140"/>
      <c r="F57" s="141"/>
      <c r="G57" s="141"/>
      <c r="H57" s="141"/>
      <c r="I57" s="141"/>
      <c r="J57" s="141"/>
      <c r="K57" s="142"/>
      <c r="M57" s="93"/>
      <c r="N57" s="93"/>
    </row>
    <row r="58" spans="1:14" s="90" customFormat="1" ht="24.95" customHeight="1" x14ac:dyDescent="0.25">
      <c r="A58" s="187" t="s">
        <v>84</v>
      </c>
      <c r="B58" s="191">
        <v>343</v>
      </c>
      <c r="C58" s="189" t="s">
        <v>85</v>
      </c>
      <c r="D58" s="130" t="str">
        <f t="shared" si="0"/>
        <v/>
      </c>
      <c r="E58" s="140"/>
      <c r="F58" s="141"/>
      <c r="G58" s="141"/>
      <c r="H58" s="141"/>
      <c r="I58" s="141"/>
      <c r="J58" s="141"/>
      <c r="K58" s="142"/>
      <c r="M58" s="93"/>
      <c r="N58" s="93"/>
    </row>
    <row r="59" spans="1:14" s="90" customFormat="1" ht="24.95" customHeight="1" x14ac:dyDescent="0.25">
      <c r="A59" s="187" t="s">
        <v>86</v>
      </c>
      <c r="B59" s="191">
        <v>344</v>
      </c>
      <c r="C59" s="189" t="s">
        <v>87</v>
      </c>
      <c r="D59" s="130" t="str">
        <f t="shared" si="0"/>
        <v/>
      </c>
      <c r="E59" s="140"/>
      <c r="F59" s="141"/>
      <c r="G59" s="141"/>
      <c r="H59" s="141"/>
      <c r="I59" s="141"/>
      <c r="J59" s="141"/>
      <c r="K59" s="142"/>
      <c r="M59" s="93"/>
      <c r="N59" s="93"/>
    </row>
    <row r="60" spans="1:14" s="89" customFormat="1" ht="24.95" customHeight="1" x14ac:dyDescent="0.25">
      <c r="A60" s="187" t="s">
        <v>88</v>
      </c>
      <c r="B60" s="191">
        <v>346</v>
      </c>
      <c r="C60" s="189" t="s">
        <v>89</v>
      </c>
      <c r="D60" s="130" t="str">
        <f t="shared" si="0"/>
        <v/>
      </c>
      <c r="E60" s="140"/>
      <c r="F60" s="141"/>
      <c r="G60" s="141"/>
      <c r="H60" s="141"/>
      <c r="I60" s="141"/>
      <c r="J60" s="141"/>
      <c r="K60" s="142"/>
      <c r="M60" s="93"/>
      <c r="N60" s="38"/>
    </row>
    <row r="61" spans="1:14" ht="24.95" customHeight="1" x14ac:dyDescent="0.25">
      <c r="A61" s="187" t="s">
        <v>90</v>
      </c>
      <c r="B61" s="191">
        <v>347</v>
      </c>
      <c r="C61" s="189" t="s">
        <v>207</v>
      </c>
      <c r="D61" s="130" t="str">
        <f t="shared" si="0"/>
        <v/>
      </c>
      <c r="E61" s="140"/>
      <c r="F61" s="141"/>
      <c r="G61" s="141"/>
      <c r="H61" s="141"/>
      <c r="I61" s="141"/>
      <c r="J61" s="141"/>
      <c r="K61" s="142"/>
      <c r="L61" s="62"/>
      <c r="M61" s="38"/>
    </row>
    <row r="62" spans="1:14" ht="24.95" customHeight="1" x14ac:dyDescent="0.25">
      <c r="A62" s="187" t="s">
        <v>106</v>
      </c>
      <c r="B62" s="191">
        <v>358</v>
      </c>
      <c r="C62" s="189" t="s">
        <v>196</v>
      </c>
      <c r="D62" s="130" t="str">
        <f t="shared" si="0"/>
        <v/>
      </c>
      <c r="E62" s="140"/>
      <c r="F62" s="141"/>
      <c r="G62" s="141"/>
      <c r="H62" s="141"/>
      <c r="I62" s="141"/>
      <c r="J62" s="141"/>
      <c r="K62" s="142"/>
      <c r="L62" s="62"/>
    </row>
    <row r="63" spans="1:14" ht="24.95" customHeight="1" x14ac:dyDescent="0.25">
      <c r="A63" s="187" t="s">
        <v>91</v>
      </c>
      <c r="B63" s="191">
        <v>348</v>
      </c>
      <c r="C63" s="189" t="s">
        <v>92</v>
      </c>
      <c r="D63" s="130" t="str">
        <f t="shared" si="0"/>
        <v/>
      </c>
      <c r="E63" s="140"/>
      <c r="F63" s="141"/>
      <c r="G63" s="141"/>
      <c r="H63" s="141"/>
      <c r="I63" s="141"/>
      <c r="J63" s="141"/>
      <c r="K63" s="142"/>
      <c r="L63" s="62"/>
    </row>
    <row r="64" spans="1:14" ht="24.95" customHeight="1" x14ac:dyDescent="0.25">
      <c r="A64" s="187" t="s">
        <v>93</v>
      </c>
      <c r="B64" s="191">
        <v>349</v>
      </c>
      <c r="C64" s="189" t="s">
        <v>94</v>
      </c>
      <c r="D64" s="130" t="str">
        <f t="shared" si="0"/>
        <v/>
      </c>
      <c r="E64" s="140"/>
      <c r="F64" s="141"/>
      <c r="G64" s="141"/>
      <c r="H64" s="141"/>
      <c r="I64" s="141"/>
      <c r="J64" s="141"/>
      <c r="K64" s="142"/>
      <c r="L64" s="62"/>
    </row>
    <row r="65" spans="1:12" ht="24.95" customHeight="1" x14ac:dyDescent="0.25">
      <c r="A65" s="187" t="s">
        <v>77</v>
      </c>
      <c r="B65" s="191">
        <v>338</v>
      </c>
      <c r="C65" s="189" t="s">
        <v>197</v>
      </c>
      <c r="D65" s="130" t="str">
        <f t="shared" si="0"/>
        <v/>
      </c>
      <c r="E65" s="140"/>
      <c r="F65" s="141"/>
      <c r="G65" s="141"/>
      <c r="H65" s="141"/>
      <c r="I65" s="141"/>
      <c r="J65" s="141"/>
      <c r="K65" s="142"/>
      <c r="L65" s="62"/>
    </row>
    <row r="66" spans="1:12" ht="24.95" customHeight="1" x14ac:dyDescent="0.25">
      <c r="A66" s="187" t="s">
        <v>95</v>
      </c>
      <c r="B66" s="191">
        <v>351</v>
      </c>
      <c r="C66" s="189" t="s">
        <v>198</v>
      </c>
      <c r="D66" s="130" t="str">
        <f t="shared" si="0"/>
        <v/>
      </c>
      <c r="E66" s="140"/>
      <c r="F66" s="141"/>
      <c r="G66" s="141"/>
      <c r="H66" s="141"/>
      <c r="I66" s="141"/>
      <c r="J66" s="141"/>
      <c r="K66" s="142"/>
      <c r="L66" s="62"/>
    </row>
    <row r="67" spans="1:12" ht="24.95" customHeight="1" x14ac:dyDescent="0.25">
      <c r="A67" s="187" t="s">
        <v>96</v>
      </c>
      <c r="B67" s="191">
        <v>352</v>
      </c>
      <c r="C67" s="189" t="s">
        <v>221</v>
      </c>
      <c r="D67" s="130" t="str">
        <f t="shared" si="0"/>
        <v/>
      </c>
      <c r="E67" s="140"/>
      <c r="F67" s="141"/>
      <c r="G67" s="141"/>
      <c r="H67" s="141"/>
      <c r="I67" s="141"/>
      <c r="J67" s="141"/>
      <c r="K67" s="142"/>
      <c r="L67" s="62"/>
    </row>
    <row r="68" spans="1:12" ht="24.95" customHeight="1" x14ac:dyDescent="0.25">
      <c r="A68" s="187" t="s">
        <v>97</v>
      </c>
      <c r="B68" s="191">
        <v>353</v>
      </c>
      <c r="C68" s="189" t="s">
        <v>208</v>
      </c>
      <c r="D68" s="130" t="str">
        <f t="shared" si="0"/>
        <v/>
      </c>
      <c r="E68" s="140"/>
      <c r="F68" s="141"/>
      <c r="G68" s="141"/>
      <c r="H68" s="141"/>
      <c r="I68" s="141"/>
      <c r="J68" s="141"/>
      <c r="K68" s="142"/>
      <c r="L68" s="62"/>
    </row>
    <row r="69" spans="1:12" ht="24.95" customHeight="1" x14ac:dyDescent="0.25">
      <c r="A69" s="187" t="s">
        <v>98</v>
      </c>
      <c r="B69" s="191">
        <v>354</v>
      </c>
      <c r="C69" s="189" t="s">
        <v>99</v>
      </c>
      <c r="D69" s="130" t="str">
        <f t="shared" si="0"/>
        <v/>
      </c>
      <c r="E69" s="140"/>
      <c r="F69" s="141"/>
      <c r="G69" s="141"/>
      <c r="H69" s="141"/>
      <c r="I69" s="141"/>
      <c r="J69" s="141"/>
      <c r="K69" s="142"/>
      <c r="L69" s="62"/>
    </row>
    <row r="70" spans="1:12" ht="24.95" customHeight="1" x14ac:dyDescent="0.25">
      <c r="A70" s="187" t="s">
        <v>100</v>
      </c>
      <c r="B70" s="191">
        <v>355</v>
      </c>
      <c r="C70" s="189" t="s">
        <v>101</v>
      </c>
      <c r="D70" s="130" t="str">
        <f t="shared" si="0"/>
        <v/>
      </c>
      <c r="E70" s="140"/>
      <c r="F70" s="141"/>
      <c r="G70" s="141"/>
      <c r="H70" s="141"/>
      <c r="I70" s="141"/>
      <c r="J70" s="141"/>
      <c r="K70" s="142"/>
      <c r="L70" s="62"/>
    </row>
    <row r="71" spans="1:12" ht="24.95" customHeight="1" x14ac:dyDescent="0.25">
      <c r="A71" s="187" t="s">
        <v>102</v>
      </c>
      <c r="B71" s="191">
        <v>356</v>
      </c>
      <c r="C71" s="189" t="s">
        <v>103</v>
      </c>
      <c r="D71" s="130" t="str">
        <f t="shared" si="0"/>
        <v/>
      </c>
      <c r="E71" s="140"/>
      <c r="F71" s="141"/>
      <c r="G71" s="141"/>
      <c r="H71" s="141"/>
      <c r="I71" s="141"/>
      <c r="J71" s="141"/>
      <c r="K71" s="142"/>
      <c r="L71" s="62"/>
    </row>
    <row r="72" spans="1:12" ht="24.95" customHeight="1" x14ac:dyDescent="0.25">
      <c r="A72" s="187" t="s">
        <v>209</v>
      </c>
      <c r="B72" s="191">
        <v>374</v>
      </c>
      <c r="C72" s="189" t="s">
        <v>210</v>
      </c>
      <c r="D72" s="130" t="str">
        <f t="shared" si="0"/>
        <v/>
      </c>
      <c r="E72" s="140"/>
      <c r="F72" s="141"/>
      <c r="G72" s="141"/>
      <c r="H72" s="141"/>
      <c r="I72" s="141"/>
      <c r="J72" s="141"/>
      <c r="K72" s="142"/>
      <c r="L72" s="62"/>
    </row>
    <row r="73" spans="1:12" ht="24.95" customHeight="1" x14ac:dyDescent="0.25">
      <c r="A73" s="187" t="s">
        <v>104</v>
      </c>
      <c r="B73" s="191">
        <v>357</v>
      </c>
      <c r="C73" s="189" t="s">
        <v>105</v>
      </c>
      <c r="D73" s="130" t="str">
        <f t="shared" si="0"/>
        <v/>
      </c>
      <c r="E73" s="140"/>
      <c r="F73" s="141"/>
      <c r="G73" s="141"/>
      <c r="H73" s="141"/>
      <c r="I73" s="141"/>
      <c r="J73" s="141"/>
      <c r="K73" s="142"/>
      <c r="L73" s="62"/>
    </row>
    <row r="74" spans="1:12" ht="24.95" customHeight="1" x14ac:dyDescent="0.25">
      <c r="A74" s="187" t="s">
        <v>108</v>
      </c>
      <c r="B74" s="191">
        <v>361</v>
      </c>
      <c r="C74" s="189" t="s">
        <v>199</v>
      </c>
      <c r="D74" s="130" t="str">
        <f t="shared" si="0"/>
        <v/>
      </c>
      <c r="E74" s="140"/>
      <c r="F74" s="141"/>
      <c r="G74" s="141"/>
      <c r="H74" s="141"/>
      <c r="I74" s="141"/>
      <c r="J74" s="141"/>
      <c r="K74" s="142"/>
      <c r="L74" s="62"/>
    </row>
    <row r="75" spans="1:12" ht="24.95" customHeight="1" x14ac:dyDescent="0.25">
      <c r="A75" s="187" t="s">
        <v>109</v>
      </c>
      <c r="B75" s="191">
        <v>362</v>
      </c>
      <c r="C75" s="189" t="s">
        <v>211</v>
      </c>
      <c r="D75" s="130" t="str">
        <f t="shared" si="0"/>
        <v/>
      </c>
      <c r="E75" s="140"/>
      <c r="F75" s="141"/>
      <c r="G75" s="141"/>
      <c r="H75" s="141"/>
      <c r="I75" s="141"/>
      <c r="J75" s="141"/>
      <c r="K75" s="142"/>
      <c r="L75" s="62"/>
    </row>
    <row r="76" spans="1:12" ht="24.95" customHeight="1" x14ac:dyDescent="0.25">
      <c r="A76" s="187" t="s">
        <v>110</v>
      </c>
      <c r="B76" s="191">
        <v>364</v>
      </c>
      <c r="C76" s="189" t="s">
        <v>200</v>
      </c>
      <c r="D76" s="130" t="str">
        <f t="shared" si="0"/>
        <v/>
      </c>
      <c r="E76" s="140"/>
      <c r="F76" s="141"/>
      <c r="G76" s="141"/>
      <c r="H76" s="141"/>
      <c r="I76" s="141"/>
      <c r="J76" s="141"/>
      <c r="K76" s="142"/>
      <c r="L76" s="62"/>
    </row>
    <row r="77" spans="1:12" ht="24.95" customHeight="1" x14ac:dyDescent="0.25">
      <c r="A77" s="187" t="s">
        <v>111</v>
      </c>
      <c r="B77" s="191">
        <v>365</v>
      </c>
      <c r="C77" s="189" t="s">
        <v>112</v>
      </c>
      <c r="D77" s="130" t="str">
        <f t="shared" si="0"/>
        <v/>
      </c>
      <c r="E77" s="140"/>
      <c r="F77" s="141"/>
      <c r="G77" s="141"/>
      <c r="H77" s="141"/>
      <c r="I77" s="141"/>
      <c r="J77" s="141"/>
      <c r="K77" s="142"/>
      <c r="L77" s="62"/>
    </row>
    <row r="78" spans="1:12" ht="24.95" customHeight="1" x14ac:dyDescent="0.25">
      <c r="A78" s="187" t="s">
        <v>113</v>
      </c>
      <c r="B78" s="191">
        <v>366</v>
      </c>
      <c r="C78" s="189" t="s">
        <v>212</v>
      </c>
      <c r="D78" s="130" t="str">
        <f t="shared" si="0"/>
        <v/>
      </c>
      <c r="E78" s="140"/>
      <c r="F78" s="141"/>
      <c r="G78" s="141"/>
      <c r="H78" s="141"/>
      <c r="I78" s="141"/>
      <c r="J78" s="141"/>
      <c r="K78" s="142"/>
      <c r="L78" s="62"/>
    </row>
    <row r="79" spans="1:12" ht="24.95" customHeight="1" x14ac:dyDescent="0.25">
      <c r="A79" s="187" t="s">
        <v>114</v>
      </c>
      <c r="B79" s="191">
        <v>368</v>
      </c>
      <c r="C79" s="189" t="s">
        <v>115</v>
      </c>
      <c r="D79" s="130" t="str">
        <f t="shared" si="0"/>
        <v/>
      </c>
      <c r="E79" s="140"/>
      <c r="F79" s="141"/>
      <c r="G79" s="141"/>
      <c r="H79" s="141"/>
      <c r="I79" s="141"/>
      <c r="J79" s="141"/>
      <c r="K79" s="142"/>
      <c r="L79" s="62"/>
    </row>
    <row r="80" spans="1:12" ht="46.5" customHeight="1" x14ac:dyDescent="0.25">
      <c r="A80" s="209" t="s">
        <v>167</v>
      </c>
      <c r="B80" s="210"/>
      <c r="C80" s="210"/>
      <c r="D80" s="130"/>
      <c r="E80" s="140"/>
      <c r="F80" s="141"/>
      <c r="G80" s="141"/>
      <c r="H80" s="141"/>
      <c r="I80" s="141"/>
      <c r="J80" s="141"/>
      <c r="K80" s="142"/>
      <c r="L80" s="62"/>
    </row>
    <row r="81" spans="1:12" ht="24.95" customHeight="1" x14ac:dyDescent="0.25">
      <c r="A81" s="170"/>
      <c r="B81" s="172"/>
      <c r="C81" s="171"/>
      <c r="D81" s="130" t="str">
        <f t="shared" ref="D81:D94" si="1">IF(SUM(E81:K81)&gt;0,(SUM(E81:K81)),"")</f>
        <v/>
      </c>
      <c r="E81" s="140"/>
      <c r="F81" s="141"/>
      <c r="G81" s="141"/>
      <c r="H81" s="141"/>
      <c r="I81" s="141"/>
      <c r="J81" s="141"/>
      <c r="K81" s="142"/>
      <c r="L81" s="62"/>
    </row>
    <row r="82" spans="1:12" ht="24.95" customHeight="1" x14ac:dyDescent="0.25">
      <c r="A82" s="170"/>
      <c r="B82" s="172"/>
      <c r="C82" s="171"/>
      <c r="D82" s="130" t="str">
        <f t="shared" si="1"/>
        <v/>
      </c>
      <c r="E82" s="140"/>
      <c r="F82" s="141"/>
      <c r="G82" s="141"/>
      <c r="H82" s="141"/>
      <c r="I82" s="141"/>
      <c r="J82" s="141"/>
      <c r="K82" s="142"/>
      <c r="L82" s="62"/>
    </row>
    <row r="83" spans="1:12" ht="24.95" customHeight="1" x14ac:dyDescent="0.25">
      <c r="A83" s="170"/>
      <c r="B83" s="172"/>
      <c r="C83" s="171"/>
      <c r="D83" s="130" t="str">
        <f t="shared" si="1"/>
        <v/>
      </c>
      <c r="E83" s="140"/>
      <c r="F83" s="141"/>
      <c r="G83" s="141"/>
      <c r="H83" s="141"/>
      <c r="I83" s="141"/>
      <c r="J83" s="141"/>
      <c r="K83" s="142"/>
      <c r="L83" s="62"/>
    </row>
    <row r="84" spans="1:12" ht="24.95" customHeight="1" x14ac:dyDescent="0.25">
      <c r="A84" s="170"/>
      <c r="B84" s="172"/>
      <c r="C84" s="171"/>
      <c r="D84" s="130" t="str">
        <f t="shared" si="1"/>
        <v/>
      </c>
      <c r="E84" s="140"/>
      <c r="F84" s="141"/>
      <c r="G84" s="141"/>
      <c r="H84" s="141"/>
      <c r="I84" s="141"/>
      <c r="J84" s="141"/>
      <c r="K84" s="142"/>
      <c r="L84" s="62"/>
    </row>
    <row r="85" spans="1:12" ht="24.95" customHeight="1" x14ac:dyDescent="0.25">
      <c r="A85" s="170"/>
      <c r="B85" s="172"/>
      <c r="C85" s="171"/>
      <c r="D85" s="130" t="str">
        <f t="shared" si="1"/>
        <v/>
      </c>
      <c r="E85" s="140"/>
      <c r="F85" s="141"/>
      <c r="G85" s="141"/>
      <c r="H85" s="141"/>
      <c r="I85" s="141"/>
      <c r="J85" s="141"/>
      <c r="K85" s="142"/>
      <c r="L85" s="62"/>
    </row>
    <row r="86" spans="1:12" ht="24.95" customHeight="1" x14ac:dyDescent="0.25">
      <c r="A86" s="170"/>
      <c r="B86" s="172"/>
      <c r="C86" s="171"/>
      <c r="D86" s="130" t="str">
        <f t="shared" si="1"/>
        <v/>
      </c>
      <c r="E86" s="140"/>
      <c r="F86" s="141"/>
      <c r="G86" s="141"/>
      <c r="H86" s="141"/>
      <c r="I86" s="141"/>
      <c r="J86" s="141"/>
      <c r="K86" s="142"/>
      <c r="L86" s="62"/>
    </row>
    <row r="87" spans="1:12" ht="24.95" customHeight="1" x14ac:dyDescent="0.25">
      <c r="A87" s="170"/>
      <c r="B87" s="172"/>
      <c r="C87" s="171"/>
      <c r="D87" s="130" t="str">
        <f t="shared" si="1"/>
        <v/>
      </c>
      <c r="E87" s="140"/>
      <c r="F87" s="141"/>
      <c r="G87" s="141"/>
      <c r="H87" s="141"/>
      <c r="I87" s="141"/>
      <c r="J87" s="141"/>
      <c r="K87" s="142"/>
      <c r="L87" s="62"/>
    </row>
    <row r="88" spans="1:12" ht="24.95" customHeight="1" x14ac:dyDescent="0.25">
      <c r="A88" s="170"/>
      <c r="B88" s="172"/>
      <c r="C88" s="171"/>
      <c r="D88" s="130" t="str">
        <f t="shared" si="1"/>
        <v/>
      </c>
      <c r="E88" s="140"/>
      <c r="F88" s="141"/>
      <c r="G88" s="141"/>
      <c r="H88" s="141"/>
      <c r="I88" s="141"/>
      <c r="J88" s="141"/>
      <c r="K88" s="142"/>
      <c r="L88" s="62"/>
    </row>
    <row r="89" spans="1:12" ht="24.95" customHeight="1" x14ac:dyDescent="0.25">
      <c r="A89" s="170"/>
      <c r="B89" s="172"/>
      <c r="C89" s="171"/>
      <c r="D89" s="130" t="str">
        <f t="shared" si="1"/>
        <v/>
      </c>
      <c r="E89" s="140"/>
      <c r="F89" s="141"/>
      <c r="G89" s="141"/>
      <c r="H89" s="141"/>
      <c r="I89" s="141"/>
      <c r="J89" s="141"/>
      <c r="K89" s="142"/>
      <c r="L89" s="62"/>
    </row>
    <row r="90" spans="1:12" ht="24.95" customHeight="1" x14ac:dyDescent="0.25">
      <c r="A90" s="170"/>
      <c r="B90" s="172"/>
      <c r="C90" s="171"/>
      <c r="D90" s="130" t="str">
        <f t="shared" si="1"/>
        <v/>
      </c>
      <c r="E90" s="140"/>
      <c r="F90" s="141"/>
      <c r="G90" s="141"/>
      <c r="H90" s="141"/>
      <c r="I90" s="141"/>
      <c r="J90" s="141"/>
      <c r="K90" s="142"/>
      <c r="L90" s="62"/>
    </row>
    <row r="91" spans="1:12" ht="24.95" customHeight="1" x14ac:dyDescent="0.25">
      <c r="A91" s="170"/>
      <c r="B91" s="172"/>
      <c r="C91" s="171"/>
      <c r="D91" s="130" t="str">
        <f t="shared" si="1"/>
        <v/>
      </c>
      <c r="E91" s="140"/>
      <c r="F91" s="141"/>
      <c r="G91" s="141"/>
      <c r="H91" s="141"/>
      <c r="I91" s="141"/>
      <c r="J91" s="141"/>
      <c r="K91" s="142"/>
      <c r="L91" s="62"/>
    </row>
    <row r="92" spans="1:12" ht="24.95" customHeight="1" x14ac:dyDescent="0.25">
      <c r="A92" s="170"/>
      <c r="B92" s="172"/>
      <c r="C92" s="171"/>
      <c r="D92" s="130" t="str">
        <f t="shared" si="1"/>
        <v/>
      </c>
      <c r="E92" s="140"/>
      <c r="F92" s="141"/>
      <c r="G92" s="141"/>
      <c r="H92" s="141"/>
      <c r="I92" s="141"/>
      <c r="J92" s="141"/>
      <c r="K92" s="142"/>
      <c r="L92" s="62"/>
    </row>
    <row r="93" spans="1:12" ht="24.95" customHeight="1" x14ac:dyDescent="0.25">
      <c r="A93" s="170"/>
      <c r="B93" s="172"/>
      <c r="C93" s="171"/>
      <c r="D93" s="130" t="str">
        <f t="shared" si="1"/>
        <v/>
      </c>
      <c r="E93" s="140"/>
      <c r="F93" s="141"/>
      <c r="G93" s="141"/>
      <c r="H93" s="141"/>
      <c r="I93" s="141"/>
      <c r="J93" s="141"/>
      <c r="K93" s="142"/>
      <c r="L93" s="62"/>
    </row>
    <row r="94" spans="1:12" ht="24.95" customHeight="1" thickBot="1" x14ac:dyDescent="0.3">
      <c r="A94" s="173"/>
      <c r="B94" s="174"/>
      <c r="C94" s="175"/>
      <c r="D94" s="131" t="str">
        <f t="shared" si="1"/>
        <v/>
      </c>
      <c r="E94" s="143"/>
      <c r="F94" s="144"/>
      <c r="G94" s="144"/>
      <c r="H94" s="144"/>
      <c r="I94" s="144"/>
      <c r="J94" s="144"/>
      <c r="K94" s="145"/>
      <c r="L94" s="62"/>
    </row>
    <row r="95" spans="1:12" ht="24.95" customHeight="1" thickBot="1" x14ac:dyDescent="0.3">
      <c r="A95" s="206" t="s">
        <v>217</v>
      </c>
      <c r="B95" s="207"/>
      <c r="C95" s="208"/>
      <c r="D95" s="104">
        <f t="shared" ref="D95:K95" si="2">SUM(D17:D94)</f>
        <v>918475.05</v>
      </c>
      <c r="E95" s="104">
        <f t="shared" si="2"/>
        <v>68153.08</v>
      </c>
      <c r="F95" s="104">
        <f t="shared" si="2"/>
        <v>17165</v>
      </c>
      <c r="G95" s="104">
        <f t="shared" si="2"/>
        <v>56329.16</v>
      </c>
      <c r="H95" s="104">
        <f t="shared" si="2"/>
        <v>5092.29</v>
      </c>
      <c r="I95" s="104">
        <f t="shared" si="2"/>
        <v>1991.1</v>
      </c>
      <c r="J95" s="104">
        <f t="shared" si="2"/>
        <v>2567.64</v>
      </c>
      <c r="K95" s="104">
        <f t="shared" si="2"/>
        <v>767176.78</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43"/>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0" t="s">
        <v>128</v>
      </c>
      <c r="H1" s="161"/>
      <c r="I1" s="161"/>
      <c r="J1" s="161"/>
      <c r="K1" s="162"/>
      <c r="L1" s="21"/>
      <c r="M1" s="218" t="s">
        <v>134</v>
      </c>
      <c r="N1" s="218"/>
    </row>
    <row r="2" spans="1:25" ht="30" customHeight="1" x14ac:dyDescent="0.25">
      <c r="A2" s="240" t="s">
        <v>183</v>
      </c>
      <c r="B2" s="240"/>
      <c r="C2" s="240"/>
      <c r="D2" s="240"/>
      <c r="E2" s="240"/>
      <c r="F2" s="12"/>
      <c r="G2" s="262" t="s">
        <v>129</v>
      </c>
      <c r="H2" s="263"/>
      <c r="I2" s="263"/>
      <c r="J2" s="263"/>
      <c r="K2" s="163">
        <f>D95</f>
        <v>47798.95</v>
      </c>
      <c r="M2" s="205" t="s">
        <v>170</v>
      </c>
      <c r="N2" s="205"/>
    </row>
    <row r="3" spans="1:25" ht="30" customHeight="1" x14ac:dyDescent="0.25">
      <c r="A3" s="240"/>
      <c r="B3" s="240"/>
      <c r="C3" s="240"/>
      <c r="D3" s="240"/>
      <c r="E3" s="240"/>
      <c r="F3" s="12"/>
      <c r="G3" s="264" t="s">
        <v>171</v>
      </c>
      <c r="H3" s="265"/>
      <c r="I3" s="265"/>
      <c r="J3" s="265"/>
      <c r="K3" s="60"/>
      <c r="M3" s="235" t="s">
        <v>117</v>
      </c>
      <c r="N3" s="235"/>
    </row>
    <row r="4" spans="1:25" ht="30" customHeight="1" x14ac:dyDescent="0.25">
      <c r="A4" s="240"/>
      <c r="B4" s="240"/>
      <c r="C4" s="240"/>
      <c r="D4" s="240"/>
      <c r="E4" s="240"/>
      <c r="F4" s="12"/>
      <c r="G4" s="260" t="s">
        <v>172</v>
      </c>
      <c r="H4" s="261"/>
      <c r="I4" s="261"/>
      <c r="J4" s="261"/>
      <c r="K4" s="60"/>
      <c r="L4" s="3"/>
      <c r="M4" s="205" t="s">
        <v>173</v>
      </c>
      <c r="N4" s="205"/>
      <c r="O4"/>
      <c r="P4"/>
      <c r="Q4"/>
      <c r="R4"/>
      <c r="S4"/>
      <c r="T4"/>
      <c r="U4"/>
      <c r="V4"/>
      <c r="W4"/>
      <c r="X4"/>
      <c r="Y4"/>
    </row>
    <row r="5" spans="1:25" ht="48.75" customHeight="1" x14ac:dyDescent="0.25">
      <c r="A5" s="234"/>
      <c r="B5" s="234"/>
      <c r="C5" s="234"/>
      <c r="D5" s="234"/>
      <c r="E5" s="234"/>
      <c r="F5" s="12"/>
      <c r="G5" s="260" t="s">
        <v>243</v>
      </c>
      <c r="H5" s="261"/>
      <c r="I5" s="261"/>
      <c r="J5" s="261"/>
      <c r="K5" s="60"/>
      <c r="L5" s="59"/>
      <c r="M5" s="205" t="s">
        <v>244</v>
      </c>
      <c r="N5" s="205"/>
      <c r="O5"/>
      <c r="P5"/>
      <c r="Q5"/>
      <c r="R5"/>
      <c r="S5"/>
      <c r="T5"/>
      <c r="U5"/>
      <c r="V5"/>
      <c r="W5"/>
      <c r="X5"/>
      <c r="Y5"/>
    </row>
    <row r="6" spans="1:25" ht="43.5" customHeight="1" thickBot="1" x14ac:dyDescent="0.3">
      <c r="F6" s="12"/>
      <c r="G6" s="256" t="s">
        <v>130</v>
      </c>
      <c r="H6" s="257"/>
      <c r="I6" s="257"/>
      <c r="J6" s="257"/>
      <c r="K6" s="164">
        <f>SUM(K2:K5)</f>
        <v>47798.95</v>
      </c>
      <c r="L6" s="59"/>
      <c r="M6" s="205" t="s">
        <v>133</v>
      </c>
      <c r="N6" s="205"/>
      <c r="O6" s="5"/>
      <c r="P6" s="5"/>
      <c r="Q6" s="5"/>
      <c r="R6" s="5"/>
      <c r="S6" s="5"/>
      <c r="T6" s="5"/>
      <c r="U6" s="5"/>
      <c r="V6" s="5"/>
      <c r="W6" s="5"/>
      <c r="X6" s="5"/>
      <c r="Y6" s="5"/>
    </row>
    <row r="7" spans="1:25" ht="66" customHeight="1" thickBot="1" x14ac:dyDescent="0.3">
      <c r="A7" s="12"/>
      <c r="B7" s="12"/>
      <c r="D7" s="12" t="s">
        <v>214</v>
      </c>
      <c r="F7" s="12"/>
      <c r="G7" s="256" t="s">
        <v>131</v>
      </c>
      <c r="H7" s="257"/>
      <c r="I7" s="257"/>
      <c r="J7" s="257"/>
      <c r="K7" s="165">
        <v>47798.95</v>
      </c>
      <c r="M7" s="205" t="s">
        <v>245</v>
      </c>
      <c r="N7" s="205"/>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58"/>
      <c r="B9" s="222" t="s">
        <v>136</v>
      </c>
      <c r="C9" s="223"/>
      <c r="D9" s="228" t="s">
        <v>5</v>
      </c>
      <c r="E9" s="71" t="s">
        <v>6</v>
      </c>
      <c r="F9" s="72"/>
      <c r="G9" s="72"/>
      <c r="H9" s="72"/>
      <c r="I9" s="72"/>
      <c r="J9" s="72"/>
      <c r="K9" s="73"/>
      <c r="L9" s="11"/>
      <c r="M9" s="218" t="s">
        <v>120</v>
      </c>
      <c r="N9" s="218"/>
      <c r="O9" s="6"/>
      <c r="P9" s="6"/>
      <c r="Q9" s="6"/>
      <c r="R9" s="6"/>
      <c r="S9" s="6"/>
      <c r="T9" s="6"/>
      <c r="U9" s="6"/>
      <c r="V9" s="6"/>
      <c r="W9" s="6"/>
      <c r="X9" s="6"/>
      <c r="Y9" s="6"/>
    </row>
    <row r="10" spans="1:25" s="12" customFormat="1" ht="24.95" customHeight="1" thickBot="1" x14ac:dyDescent="0.3">
      <c r="A10" s="259"/>
      <c r="B10" s="224"/>
      <c r="C10" s="225"/>
      <c r="D10" s="229"/>
      <c r="E10" s="76" t="s">
        <v>222</v>
      </c>
      <c r="F10" s="77"/>
      <c r="G10" s="77"/>
      <c r="H10" s="77"/>
      <c r="I10" s="77"/>
      <c r="J10" s="77"/>
      <c r="K10" s="78"/>
      <c r="L10" s="11"/>
      <c r="M10" s="231" t="s">
        <v>246</v>
      </c>
      <c r="N10" s="232"/>
      <c r="O10" s="31"/>
      <c r="P10" s="31"/>
      <c r="Q10" s="31"/>
      <c r="R10" s="31"/>
      <c r="S10" s="31"/>
      <c r="T10" s="31"/>
      <c r="U10" s="31"/>
      <c r="V10" s="31"/>
      <c r="W10" s="31"/>
      <c r="X10" s="31"/>
      <c r="Y10" s="31"/>
    </row>
    <row r="11" spans="1:25" s="12" customFormat="1" ht="30.75" customHeight="1" thickBot="1" x14ac:dyDescent="0.3">
      <c r="A11" s="106" t="s">
        <v>138</v>
      </c>
      <c r="B11" s="254" t="s">
        <v>223</v>
      </c>
      <c r="C11" s="255"/>
      <c r="D11" s="114">
        <v>100215</v>
      </c>
      <c r="E11" s="76" t="s">
        <v>154</v>
      </c>
      <c r="F11" s="77"/>
      <c r="G11" s="77"/>
      <c r="H11" s="77"/>
      <c r="I11" s="77"/>
      <c r="J11" s="77"/>
      <c r="K11" s="78"/>
      <c r="L11" s="17"/>
      <c r="M11" s="232"/>
      <c r="N11" s="232"/>
      <c r="O11" s="31"/>
      <c r="P11" s="31"/>
      <c r="Q11" s="31"/>
      <c r="R11" s="31"/>
      <c r="S11" s="31"/>
      <c r="T11" s="31"/>
      <c r="U11" s="31"/>
      <c r="V11" s="31"/>
      <c r="W11" s="31"/>
      <c r="X11" s="31"/>
      <c r="Y11" s="31"/>
    </row>
    <row r="12" spans="1:25" s="12" customFormat="1" ht="35.1" customHeight="1" thickBot="1" x14ac:dyDescent="0.3">
      <c r="A12" s="106" t="s">
        <v>155</v>
      </c>
      <c r="B12" s="250" t="str">
        <f>Central!B12</f>
        <v>Pima County JTED</v>
      </c>
      <c r="C12" s="250"/>
      <c r="D12" s="199" t="str">
        <f>Central!D12</f>
        <v>100811</v>
      </c>
      <c r="E12" s="166" t="s">
        <v>154</v>
      </c>
      <c r="F12" s="82"/>
      <c r="G12" s="82"/>
      <c r="H12" s="82"/>
      <c r="I12" s="82"/>
      <c r="J12" s="82"/>
      <c r="K12" s="83"/>
      <c r="L12" s="21"/>
      <c r="M12" s="232"/>
      <c r="N12" s="232"/>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2"/>
      <c r="N13" s="232"/>
    </row>
    <row r="14" spans="1:25" ht="35.1" customHeight="1" thickBot="1" x14ac:dyDescent="0.3">
      <c r="A14" s="107"/>
      <c r="B14" s="108"/>
      <c r="C14" s="107"/>
      <c r="D14" s="109"/>
      <c r="E14" s="211" t="s">
        <v>8</v>
      </c>
      <c r="F14" s="212"/>
      <c r="G14" s="212"/>
      <c r="H14" s="212"/>
      <c r="I14" s="212"/>
      <c r="J14" s="212"/>
      <c r="K14" s="213"/>
      <c r="M14" s="232" t="s">
        <v>175</v>
      </c>
      <c r="N14" s="232"/>
      <c r="O14" s="25"/>
      <c r="P14" s="25"/>
      <c r="Q14" s="25"/>
      <c r="R14" s="25"/>
      <c r="S14" s="25"/>
      <c r="T14" s="25"/>
      <c r="U14" s="25"/>
      <c r="V14" s="25"/>
      <c r="W14" s="25"/>
      <c r="X14" s="25"/>
      <c r="Y14" s="25"/>
    </row>
    <row r="15" spans="1:25" ht="29.25" customHeight="1" thickBot="1" x14ac:dyDescent="0.3">
      <c r="A15" s="110"/>
      <c r="B15" s="111"/>
      <c r="C15" s="110"/>
      <c r="D15" s="112"/>
      <c r="E15" s="211" t="s">
        <v>9</v>
      </c>
      <c r="F15" s="214"/>
      <c r="G15" s="214"/>
      <c r="H15" s="214"/>
      <c r="I15" s="214"/>
      <c r="J15" s="215"/>
      <c r="K15" s="216" t="s">
        <v>10</v>
      </c>
      <c r="M15" s="232"/>
      <c r="N15" s="232"/>
    </row>
    <row r="16" spans="1:25" s="26"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7"/>
      <c r="M16" s="232"/>
      <c r="N16" s="232"/>
    </row>
    <row r="17" spans="1:14" s="27" customFormat="1" ht="24.95" customHeight="1" x14ac:dyDescent="0.25">
      <c r="A17" s="184" t="s">
        <v>15</v>
      </c>
      <c r="B17" s="185">
        <v>301</v>
      </c>
      <c r="C17" s="186" t="s">
        <v>201</v>
      </c>
      <c r="D17" s="156" t="str">
        <f t="shared" ref="D17:D48" si="0">IF(SUM(E17:K17)&gt;0,(SUM(E17:K17)),"")</f>
        <v/>
      </c>
      <c r="E17" s="176" t="s">
        <v>224</v>
      </c>
      <c r="F17" s="176" t="s">
        <v>224</v>
      </c>
      <c r="G17" s="176" t="s">
        <v>224</v>
      </c>
      <c r="H17" s="176" t="s">
        <v>224</v>
      </c>
      <c r="I17" s="176" t="s">
        <v>224</v>
      </c>
      <c r="J17" s="176" t="s">
        <v>224</v>
      </c>
      <c r="K17" s="176" t="s">
        <v>224</v>
      </c>
      <c r="M17" s="30"/>
      <c r="N17" s="41" t="s">
        <v>156</v>
      </c>
    </row>
    <row r="18" spans="1:14" s="27"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47"/>
      <c r="N18" s="41"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33"/>
      <c r="N19" s="134"/>
    </row>
    <row r="20" spans="1:14" s="27"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30"/>
      <c r="N20" s="205" t="s">
        <v>158</v>
      </c>
    </row>
    <row r="21" spans="1:14" s="27"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30"/>
      <c r="N21" s="205"/>
    </row>
    <row r="22" spans="1:14" s="27"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30"/>
      <c r="N22" s="205"/>
    </row>
    <row r="23" spans="1:14" s="27"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30"/>
      <c r="N23" s="205" t="s">
        <v>159</v>
      </c>
    </row>
    <row r="24" spans="1:14" s="27"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30"/>
      <c r="N24" s="205"/>
    </row>
    <row r="25" spans="1:14" s="27"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30"/>
      <c r="N25" s="205" t="s">
        <v>160</v>
      </c>
    </row>
    <row r="26" spans="1:14" s="27"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30"/>
      <c r="N26" s="205"/>
    </row>
    <row r="27" spans="1:14" s="27" customFormat="1" ht="24.95" customHeight="1" x14ac:dyDescent="0.25">
      <c r="A27" s="187" t="s">
        <v>31</v>
      </c>
      <c r="B27" s="188">
        <v>311</v>
      </c>
      <c r="C27" s="189" t="s">
        <v>32</v>
      </c>
      <c r="D27" s="157" t="str">
        <f t="shared" si="0"/>
        <v/>
      </c>
      <c r="E27" s="177" t="s">
        <v>224</v>
      </c>
      <c r="F27" s="177" t="s">
        <v>224</v>
      </c>
      <c r="G27" s="177" t="s">
        <v>224</v>
      </c>
      <c r="H27" s="177" t="s">
        <v>224</v>
      </c>
      <c r="I27" s="177" t="s">
        <v>224</v>
      </c>
      <c r="J27" s="177" t="s">
        <v>224</v>
      </c>
      <c r="K27" s="177" t="s">
        <v>224</v>
      </c>
      <c r="M27" s="30"/>
      <c r="N27" s="205" t="s">
        <v>161</v>
      </c>
    </row>
    <row r="28" spans="1:14" s="27" customFormat="1" ht="24.95" customHeight="1" x14ac:dyDescent="0.25">
      <c r="A28" s="187" t="s">
        <v>33</v>
      </c>
      <c r="B28" s="188">
        <v>312</v>
      </c>
      <c r="C28" s="189" t="s">
        <v>34</v>
      </c>
      <c r="D28" s="157" t="str">
        <f t="shared" si="0"/>
        <v/>
      </c>
      <c r="E28" s="177" t="s">
        <v>224</v>
      </c>
      <c r="F28" s="177" t="s">
        <v>224</v>
      </c>
      <c r="G28" s="177" t="s">
        <v>224</v>
      </c>
      <c r="H28" s="177" t="s">
        <v>224</v>
      </c>
      <c r="I28" s="177" t="s">
        <v>224</v>
      </c>
      <c r="J28" s="177" t="s">
        <v>224</v>
      </c>
      <c r="K28" s="177" t="s">
        <v>224</v>
      </c>
      <c r="M28" s="30"/>
      <c r="N28" s="205"/>
    </row>
    <row r="29" spans="1:14" s="27"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30"/>
      <c r="N29" s="205"/>
    </row>
    <row r="30" spans="1:14" s="27"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27"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27"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27"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27"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27"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27" customFormat="1" ht="24.95" customHeight="1" x14ac:dyDescent="0.25">
      <c r="A36" s="187" t="s">
        <v>46</v>
      </c>
      <c r="B36" s="188">
        <v>320</v>
      </c>
      <c r="C36" s="189" t="s">
        <v>47</v>
      </c>
      <c r="D36" s="157" t="str">
        <f t="shared" si="0"/>
        <v/>
      </c>
      <c r="E36" s="177" t="s">
        <v>224</v>
      </c>
      <c r="F36" s="177" t="s">
        <v>224</v>
      </c>
      <c r="G36" s="177" t="s">
        <v>224</v>
      </c>
      <c r="H36" s="177" t="s">
        <v>224</v>
      </c>
      <c r="I36" s="177" t="s">
        <v>224</v>
      </c>
      <c r="J36" s="177" t="s">
        <v>224</v>
      </c>
      <c r="K36" s="177" t="s">
        <v>224</v>
      </c>
      <c r="M36" s="205"/>
      <c r="N36" s="205"/>
      <c r="O36" s="25"/>
      <c r="P36" s="25"/>
      <c r="Q36" s="25"/>
      <c r="R36" s="25"/>
      <c r="S36" s="25"/>
      <c r="T36" s="25"/>
      <c r="U36" s="25"/>
      <c r="V36" s="25"/>
      <c r="W36" s="25"/>
    </row>
    <row r="37" spans="1:23" s="27"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27"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27" customFormat="1" ht="24.95" customHeight="1" x14ac:dyDescent="0.25">
      <c r="A39" s="187" t="s">
        <v>52</v>
      </c>
      <c r="B39" s="188">
        <v>345</v>
      </c>
      <c r="C39" s="189" t="s">
        <v>53</v>
      </c>
      <c r="D39" s="157">
        <f t="shared" si="0"/>
        <v>11026.19</v>
      </c>
      <c r="E39" s="177">
        <v>6674.5</v>
      </c>
      <c r="F39" s="177">
        <v>1781.69</v>
      </c>
      <c r="G39" s="177" t="s">
        <v>224</v>
      </c>
      <c r="H39" s="177">
        <v>2570</v>
      </c>
      <c r="I39" s="177" t="s">
        <v>224</v>
      </c>
      <c r="J39" s="177" t="s">
        <v>224</v>
      </c>
      <c r="K39" s="177" t="s">
        <v>224</v>
      </c>
      <c r="M39" s="94"/>
      <c r="N39" s="94"/>
    </row>
    <row r="40" spans="1:23" s="27" customFormat="1" ht="24.95" customHeight="1" x14ac:dyDescent="0.25">
      <c r="A40" s="187" t="s">
        <v>54</v>
      </c>
      <c r="B40" s="188">
        <v>323</v>
      </c>
      <c r="C40" s="189" t="s">
        <v>55</v>
      </c>
      <c r="D40" s="157" t="str">
        <f t="shared" si="0"/>
        <v/>
      </c>
      <c r="E40" s="177" t="s">
        <v>224</v>
      </c>
      <c r="F40" s="177" t="s">
        <v>224</v>
      </c>
      <c r="G40" s="177" t="s">
        <v>224</v>
      </c>
      <c r="H40" s="177" t="s">
        <v>224</v>
      </c>
      <c r="I40" s="177" t="s">
        <v>224</v>
      </c>
      <c r="J40" s="177" t="s">
        <v>224</v>
      </c>
      <c r="K40" s="177" t="s">
        <v>224</v>
      </c>
      <c r="M40" s="30"/>
      <c r="N40" s="205" t="s">
        <v>163</v>
      </c>
    </row>
    <row r="41" spans="1:23" s="27"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30"/>
      <c r="N41" s="205"/>
    </row>
    <row r="42" spans="1:23" s="27" customFormat="1" ht="24.95" customHeight="1" x14ac:dyDescent="0.25">
      <c r="A42" s="187" t="s">
        <v>58</v>
      </c>
      <c r="B42" s="188">
        <v>325</v>
      </c>
      <c r="C42" s="189" t="s">
        <v>59</v>
      </c>
      <c r="D42" s="157">
        <f t="shared" si="0"/>
        <v>36772.759999999995</v>
      </c>
      <c r="E42" s="177">
        <v>30677.1</v>
      </c>
      <c r="F42" s="177">
        <v>6095.66</v>
      </c>
      <c r="G42" s="177" t="s">
        <v>224</v>
      </c>
      <c r="H42" s="177" t="s">
        <v>224</v>
      </c>
      <c r="I42" s="177" t="s">
        <v>224</v>
      </c>
      <c r="J42" s="177" t="s">
        <v>224</v>
      </c>
      <c r="K42" s="177" t="s">
        <v>224</v>
      </c>
      <c r="M42" s="30"/>
      <c r="N42" s="205" t="s">
        <v>164</v>
      </c>
    </row>
    <row r="43" spans="1:23" s="27"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30"/>
      <c r="N43" s="205"/>
    </row>
    <row r="44" spans="1:23" s="27"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30"/>
      <c r="N44" s="205" t="s">
        <v>165</v>
      </c>
    </row>
    <row r="45" spans="1:23" s="27"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30"/>
      <c r="N45" s="205"/>
    </row>
    <row r="46" spans="1:23" s="27"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30"/>
      <c r="N46" s="205" t="s">
        <v>166</v>
      </c>
    </row>
    <row r="47" spans="1:23" s="27"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30"/>
      <c r="N47" s="205"/>
    </row>
    <row r="48" spans="1:23" s="27" customFormat="1" ht="24.95" customHeight="1" x14ac:dyDescent="0.25">
      <c r="A48" s="187" t="s">
        <v>68</v>
      </c>
      <c r="B48" s="188">
        <v>330</v>
      </c>
      <c r="C48" s="189" t="s">
        <v>205</v>
      </c>
      <c r="D48" s="157" t="str">
        <f t="shared" si="0"/>
        <v/>
      </c>
      <c r="E48" s="177" t="s">
        <v>224</v>
      </c>
      <c r="F48" s="177" t="s">
        <v>224</v>
      </c>
      <c r="G48" s="177" t="s">
        <v>224</v>
      </c>
      <c r="H48" s="177" t="s">
        <v>224</v>
      </c>
      <c r="I48" s="177" t="s">
        <v>224</v>
      </c>
      <c r="J48" s="177" t="s">
        <v>224</v>
      </c>
      <c r="K48" s="177" t="s">
        <v>224</v>
      </c>
      <c r="M48" s="30"/>
      <c r="N48" s="133"/>
    </row>
    <row r="49" spans="1:14" s="27" customFormat="1" ht="24.95" customHeight="1" x14ac:dyDescent="0.25">
      <c r="A49" s="187" t="s">
        <v>69</v>
      </c>
      <c r="B49" s="188">
        <v>333</v>
      </c>
      <c r="C49" s="189" t="s">
        <v>70</v>
      </c>
      <c r="D49" s="157" t="str">
        <f t="shared" ref="D49:D79" si="1">IF(SUM(E49:K49)&gt;0,(SUM(E49:K49)),"")</f>
        <v/>
      </c>
      <c r="E49" s="177" t="s">
        <v>224</v>
      </c>
      <c r="F49" s="177" t="s">
        <v>224</v>
      </c>
      <c r="G49" s="177" t="s">
        <v>224</v>
      </c>
      <c r="H49" s="177" t="s">
        <v>224</v>
      </c>
      <c r="I49" s="177" t="s">
        <v>224</v>
      </c>
      <c r="J49" s="177" t="s">
        <v>224</v>
      </c>
      <c r="K49" s="177" t="s">
        <v>224</v>
      </c>
      <c r="M49" s="30"/>
      <c r="N49" s="41" t="s">
        <v>121</v>
      </c>
    </row>
    <row r="50" spans="1:14" s="27" customFormat="1" ht="24.95" customHeight="1" x14ac:dyDescent="0.25">
      <c r="A50" s="187" t="s">
        <v>71</v>
      </c>
      <c r="B50" s="188">
        <v>334</v>
      </c>
      <c r="C50" s="189" t="s">
        <v>202</v>
      </c>
      <c r="D50" s="157" t="str">
        <f t="shared" si="1"/>
        <v/>
      </c>
      <c r="E50" s="177" t="s">
        <v>224</v>
      </c>
      <c r="F50" s="177" t="s">
        <v>224</v>
      </c>
      <c r="G50" s="177" t="s">
        <v>224</v>
      </c>
      <c r="H50" s="177" t="s">
        <v>224</v>
      </c>
      <c r="I50" s="177" t="s">
        <v>224</v>
      </c>
      <c r="J50" s="177" t="s">
        <v>224</v>
      </c>
      <c r="K50" s="177" t="s">
        <v>224</v>
      </c>
      <c r="M50" s="30"/>
      <c r="N50" s="47"/>
    </row>
    <row r="51" spans="1:14" s="27" customFormat="1" ht="24.95" customHeight="1" x14ac:dyDescent="0.25">
      <c r="A51" s="187" t="s">
        <v>72</v>
      </c>
      <c r="B51" s="188">
        <v>335</v>
      </c>
      <c r="C51" s="189" t="s">
        <v>193</v>
      </c>
      <c r="D51" s="157" t="str">
        <f t="shared" si="1"/>
        <v/>
      </c>
      <c r="E51" s="177" t="s">
        <v>224</v>
      </c>
      <c r="F51" s="177" t="s">
        <v>224</v>
      </c>
      <c r="G51" s="177" t="s">
        <v>224</v>
      </c>
      <c r="H51" s="177" t="s">
        <v>224</v>
      </c>
      <c r="I51" s="177" t="s">
        <v>224</v>
      </c>
      <c r="J51" s="177" t="s">
        <v>224</v>
      </c>
      <c r="K51" s="177" t="s">
        <v>224</v>
      </c>
      <c r="M51" s="41" t="s">
        <v>75</v>
      </c>
      <c r="N51" s="30"/>
    </row>
    <row r="52" spans="1:14" s="90" customFormat="1" ht="24.95" customHeight="1" x14ac:dyDescent="0.25">
      <c r="A52" s="187" t="s">
        <v>73</v>
      </c>
      <c r="B52" s="188">
        <v>336</v>
      </c>
      <c r="C52" s="189" t="s">
        <v>74</v>
      </c>
      <c r="D52" s="157" t="str">
        <f t="shared" si="1"/>
        <v/>
      </c>
      <c r="E52" s="177" t="s">
        <v>224</v>
      </c>
      <c r="F52" s="177" t="s">
        <v>224</v>
      </c>
      <c r="G52" s="177" t="s">
        <v>224</v>
      </c>
      <c r="H52" s="177" t="s">
        <v>224</v>
      </c>
      <c r="I52" s="177" t="s">
        <v>224</v>
      </c>
      <c r="J52" s="177" t="s">
        <v>224</v>
      </c>
      <c r="K52" s="177" t="s">
        <v>224</v>
      </c>
      <c r="M52" s="134"/>
      <c r="N52" s="93"/>
    </row>
    <row r="53" spans="1:14" s="27" customFormat="1" ht="24.95" customHeight="1" x14ac:dyDescent="0.25">
      <c r="A53" s="187" t="s">
        <v>76</v>
      </c>
      <c r="B53" s="188">
        <v>337</v>
      </c>
      <c r="C53" s="189" t="s">
        <v>206</v>
      </c>
      <c r="D53" s="157" t="str">
        <f t="shared" si="1"/>
        <v/>
      </c>
      <c r="E53" s="177" t="s">
        <v>224</v>
      </c>
      <c r="F53" s="177" t="s">
        <v>224</v>
      </c>
      <c r="G53" s="177" t="s">
        <v>224</v>
      </c>
      <c r="H53" s="177" t="s">
        <v>224</v>
      </c>
      <c r="I53" s="177" t="s">
        <v>224</v>
      </c>
      <c r="J53" s="177" t="s">
        <v>224</v>
      </c>
      <c r="K53" s="177" t="s">
        <v>224</v>
      </c>
      <c r="M53" s="30"/>
      <c r="N53" s="30"/>
    </row>
    <row r="54" spans="1:14" s="27" customFormat="1" ht="24.95" customHeight="1" x14ac:dyDescent="0.25">
      <c r="A54" s="187" t="s">
        <v>78</v>
      </c>
      <c r="B54" s="188">
        <v>339</v>
      </c>
      <c r="C54" s="189" t="s">
        <v>79</v>
      </c>
      <c r="D54" s="157" t="str">
        <f t="shared" si="1"/>
        <v/>
      </c>
      <c r="E54" s="177" t="s">
        <v>224</v>
      </c>
      <c r="F54" s="177" t="s">
        <v>224</v>
      </c>
      <c r="G54" s="177" t="s">
        <v>224</v>
      </c>
      <c r="H54" s="177" t="s">
        <v>224</v>
      </c>
      <c r="I54" s="177" t="s">
        <v>224</v>
      </c>
      <c r="J54" s="177" t="s">
        <v>224</v>
      </c>
      <c r="K54" s="177" t="s">
        <v>224</v>
      </c>
      <c r="M54" s="30"/>
      <c r="N54" s="30"/>
    </row>
    <row r="55" spans="1:14" s="27" customFormat="1" ht="24.95" customHeight="1" x14ac:dyDescent="0.25">
      <c r="A55" s="187" t="s">
        <v>80</v>
      </c>
      <c r="B55" s="188">
        <v>340</v>
      </c>
      <c r="C55" s="189" t="s">
        <v>81</v>
      </c>
      <c r="D55" s="157" t="str">
        <f t="shared" si="1"/>
        <v/>
      </c>
      <c r="E55" s="177" t="s">
        <v>224</v>
      </c>
      <c r="F55" s="177" t="s">
        <v>224</v>
      </c>
      <c r="G55" s="177" t="s">
        <v>224</v>
      </c>
      <c r="H55" s="177" t="s">
        <v>224</v>
      </c>
      <c r="I55" s="177" t="s">
        <v>224</v>
      </c>
      <c r="J55" s="177" t="s">
        <v>224</v>
      </c>
      <c r="K55" s="177" t="s">
        <v>224</v>
      </c>
      <c r="M55" s="30"/>
      <c r="N55" s="30"/>
    </row>
    <row r="56" spans="1:14" s="27" customFormat="1" ht="24.95" customHeight="1" x14ac:dyDescent="0.25">
      <c r="A56" s="187" t="s">
        <v>194</v>
      </c>
      <c r="B56" s="188">
        <v>373</v>
      </c>
      <c r="C56" s="189" t="s">
        <v>195</v>
      </c>
      <c r="D56" s="157" t="str">
        <f t="shared" si="1"/>
        <v/>
      </c>
      <c r="E56" s="177" t="s">
        <v>224</v>
      </c>
      <c r="F56" s="177" t="s">
        <v>224</v>
      </c>
      <c r="G56" s="177" t="s">
        <v>224</v>
      </c>
      <c r="H56" s="177" t="s">
        <v>224</v>
      </c>
      <c r="I56" s="177" t="s">
        <v>224</v>
      </c>
      <c r="J56" s="177" t="s">
        <v>224</v>
      </c>
      <c r="K56" s="177" t="s">
        <v>224</v>
      </c>
      <c r="M56" s="30"/>
      <c r="N56" s="30"/>
    </row>
    <row r="57" spans="1:14" s="90" customFormat="1" ht="24.95" customHeight="1" x14ac:dyDescent="0.25">
      <c r="A57" s="187" t="s">
        <v>82</v>
      </c>
      <c r="B57" s="188">
        <v>342</v>
      </c>
      <c r="C57" s="189" t="s">
        <v>83</v>
      </c>
      <c r="D57" s="157" t="str">
        <f t="shared" si="1"/>
        <v/>
      </c>
      <c r="E57" s="177" t="s">
        <v>224</v>
      </c>
      <c r="F57" s="177" t="s">
        <v>224</v>
      </c>
      <c r="G57" s="177" t="s">
        <v>224</v>
      </c>
      <c r="H57" s="177" t="s">
        <v>224</v>
      </c>
      <c r="I57" s="177" t="s">
        <v>224</v>
      </c>
      <c r="J57" s="177" t="s">
        <v>224</v>
      </c>
      <c r="K57" s="177" t="s">
        <v>224</v>
      </c>
      <c r="M57" s="93"/>
      <c r="N57" s="93"/>
    </row>
    <row r="58" spans="1:14" s="27" customFormat="1" ht="24.95" customHeight="1" x14ac:dyDescent="0.25">
      <c r="A58" s="187" t="s">
        <v>84</v>
      </c>
      <c r="B58" s="188">
        <v>343</v>
      </c>
      <c r="C58" s="189" t="s">
        <v>85</v>
      </c>
      <c r="D58" s="157" t="str">
        <f t="shared" si="1"/>
        <v/>
      </c>
      <c r="E58" s="177" t="s">
        <v>224</v>
      </c>
      <c r="F58" s="177" t="s">
        <v>224</v>
      </c>
      <c r="G58" s="177" t="s">
        <v>224</v>
      </c>
      <c r="H58" s="177" t="s">
        <v>224</v>
      </c>
      <c r="I58" s="177" t="s">
        <v>224</v>
      </c>
      <c r="J58" s="177" t="s">
        <v>224</v>
      </c>
      <c r="K58" s="177" t="s">
        <v>224</v>
      </c>
      <c r="M58" s="30"/>
      <c r="N58" s="30"/>
    </row>
    <row r="59" spans="1:14" s="27" customFormat="1" ht="24.95" customHeight="1" x14ac:dyDescent="0.25">
      <c r="A59" s="187" t="s">
        <v>86</v>
      </c>
      <c r="B59" s="188">
        <v>344</v>
      </c>
      <c r="C59" s="189" t="s">
        <v>87</v>
      </c>
      <c r="D59" s="157" t="str">
        <f t="shared" si="1"/>
        <v/>
      </c>
      <c r="E59" s="177" t="s">
        <v>224</v>
      </c>
      <c r="F59" s="177" t="s">
        <v>224</v>
      </c>
      <c r="G59" s="177" t="s">
        <v>224</v>
      </c>
      <c r="H59" s="177" t="s">
        <v>224</v>
      </c>
      <c r="I59" s="177" t="s">
        <v>224</v>
      </c>
      <c r="J59" s="177" t="s">
        <v>224</v>
      </c>
      <c r="K59" s="177" t="s">
        <v>224</v>
      </c>
      <c r="M59" s="30"/>
      <c r="N59" s="30"/>
    </row>
    <row r="60" spans="1:14" s="26" customFormat="1" ht="24.95" customHeight="1" x14ac:dyDescent="0.25">
      <c r="A60" s="187" t="s">
        <v>88</v>
      </c>
      <c r="B60" s="188">
        <v>346</v>
      </c>
      <c r="C60" s="189" t="s">
        <v>89</v>
      </c>
      <c r="D60" s="157" t="str">
        <f t="shared" si="1"/>
        <v/>
      </c>
      <c r="E60" s="177" t="s">
        <v>224</v>
      </c>
      <c r="F60" s="177" t="s">
        <v>224</v>
      </c>
      <c r="G60" s="177" t="s">
        <v>224</v>
      </c>
      <c r="H60" s="177" t="s">
        <v>224</v>
      </c>
      <c r="I60" s="177" t="s">
        <v>224</v>
      </c>
      <c r="J60" s="177" t="s">
        <v>224</v>
      </c>
      <c r="K60" s="177" t="s">
        <v>224</v>
      </c>
      <c r="M60" s="30"/>
      <c r="N60" s="38"/>
    </row>
    <row r="61" spans="1:14" ht="24.95" customHeight="1" x14ac:dyDescent="0.25">
      <c r="A61" s="187" t="s">
        <v>90</v>
      </c>
      <c r="B61" s="188">
        <v>347</v>
      </c>
      <c r="C61" s="189" t="s">
        <v>207</v>
      </c>
      <c r="D61" s="157" t="str">
        <f t="shared" si="1"/>
        <v/>
      </c>
      <c r="E61" s="177" t="s">
        <v>224</v>
      </c>
      <c r="F61" s="177" t="s">
        <v>224</v>
      </c>
      <c r="G61" s="177" t="s">
        <v>224</v>
      </c>
      <c r="H61" s="177" t="s">
        <v>224</v>
      </c>
      <c r="I61" s="177" t="s">
        <v>224</v>
      </c>
      <c r="J61" s="177" t="s">
        <v>224</v>
      </c>
      <c r="K61" s="177" t="s">
        <v>224</v>
      </c>
      <c r="L61" s="1"/>
      <c r="M61" s="38"/>
    </row>
    <row r="62" spans="1:14" ht="24.95" customHeight="1" x14ac:dyDescent="0.25">
      <c r="A62" s="187" t="s">
        <v>106</v>
      </c>
      <c r="B62" s="188">
        <v>358</v>
      </c>
      <c r="C62" s="189" t="s">
        <v>196</v>
      </c>
      <c r="D62" s="157" t="str">
        <f t="shared" si="1"/>
        <v/>
      </c>
      <c r="E62" s="177" t="s">
        <v>224</v>
      </c>
      <c r="F62" s="177" t="s">
        <v>224</v>
      </c>
      <c r="G62" s="177" t="s">
        <v>224</v>
      </c>
      <c r="H62" s="177" t="s">
        <v>224</v>
      </c>
      <c r="I62" s="177" t="s">
        <v>224</v>
      </c>
      <c r="J62" s="177" t="s">
        <v>224</v>
      </c>
      <c r="K62" s="177" t="s">
        <v>224</v>
      </c>
      <c r="L62" s="1"/>
    </row>
    <row r="63" spans="1:14" s="62" customFormat="1" ht="24.95" customHeight="1" x14ac:dyDescent="0.25">
      <c r="A63" s="187" t="s">
        <v>91</v>
      </c>
      <c r="B63" s="188">
        <v>348</v>
      </c>
      <c r="C63" s="189" t="s">
        <v>92</v>
      </c>
      <c r="D63" s="157" t="str">
        <f t="shared" si="1"/>
        <v/>
      </c>
      <c r="E63" s="177" t="s">
        <v>224</v>
      </c>
      <c r="F63" s="177" t="s">
        <v>224</v>
      </c>
      <c r="G63" s="177" t="s">
        <v>224</v>
      </c>
      <c r="H63" s="177" t="s">
        <v>224</v>
      </c>
      <c r="I63" s="177" t="s">
        <v>224</v>
      </c>
      <c r="J63" s="177" t="s">
        <v>224</v>
      </c>
      <c r="K63" s="177" t="s">
        <v>224</v>
      </c>
      <c r="M63" s="75"/>
      <c r="N63" s="75"/>
    </row>
    <row r="64" spans="1:14" ht="24.95" customHeight="1" x14ac:dyDescent="0.25">
      <c r="A64" s="187" t="s">
        <v>93</v>
      </c>
      <c r="B64" s="188">
        <v>349</v>
      </c>
      <c r="C64" s="189" t="s">
        <v>94</v>
      </c>
      <c r="D64" s="157" t="str">
        <f t="shared" si="1"/>
        <v/>
      </c>
      <c r="E64" s="177" t="s">
        <v>224</v>
      </c>
      <c r="F64" s="177" t="s">
        <v>224</v>
      </c>
      <c r="G64" s="177" t="s">
        <v>224</v>
      </c>
      <c r="H64" s="177" t="s">
        <v>224</v>
      </c>
      <c r="I64" s="177" t="s">
        <v>224</v>
      </c>
      <c r="J64" s="177" t="s">
        <v>224</v>
      </c>
      <c r="K64" s="177" t="s">
        <v>224</v>
      </c>
      <c r="L64" s="1"/>
    </row>
    <row r="65" spans="1:14" ht="24.95" customHeight="1" x14ac:dyDescent="0.25">
      <c r="A65" s="187" t="s">
        <v>77</v>
      </c>
      <c r="B65" s="188">
        <v>338</v>
      </c>
      <c r="C65" s="189" t="s">
        <v>197</v>
      </c>
      <c r="D65" s="157" t="str">
        <f t="shared" si="1"/>
        <v/>
      </c>
      <c r="E65" s="177" t="s">
        <v>224</v>
      </c>
      <c r="F65" s="177" t="s">
        <v>224</v>
      </c>
      <c r="G65" s="177" t="s">
        <v>224</v>
      </c>
      <c r="H65" s="177" t="s">
        <v>224</v>
      </c>
      <c r="I65" s="177" t="s">
        <v>224</v>
      </c>
      <c r="J65" s="177" t="s">
        <v>224</v>
      </c>
      <c r="K65" s="177" t="s">
        <v>224</v>
      </c>
      <c r="L65" s="1"/>
    </row>
    <row r="66" spans="1:14" ht="24.95" customHeight="1" x14ac:dyDescent="0.25">
      <c r="A66" s="187" t="s">
        <v>95</v>
      </c>
      <c r="B66" s="188">
        <v>351</v>
      </c>
      <c r="C66" s="189" t="s">
        <v>198</v>
      </c>
      <c r="D66" s="157" t="str">
        <f t="shared" si="1"/>
        <v/>
      </c>
      <c r="E66" s="177" t="s">
        <v>224</v>
      </c>
      <c r="F66" s="177" t="s">
        <v>224</v>
      </c>
      <c r="G66" s="177" t="s">
        <v>224</v>
      </c>
      <c r="H66" s="177" t="s">
        <v>224</v>
      </c>
      <c r="I66" s="177" t="s">
        <v>224</v>
      </c>
      <c r="J66" s="177" t="s">
        <v>224</v>
      </c>
      <c r="K66" s="177" t="s">
        <v>224</v>
      </c>
      <c r="L66" s="1"/>
    </row>
    <row r="67" spans="1:14" s="62" customFormat="1" ht="24.95" customHeight="1" x14ac:dyDescent="0.25">
      <c r="A67" s="187" t="s">
        <v>96</v>
      </c>
      <c r="B67" s="188">
        <v>352</v>
      </c>
      <c r="C67" s="189" t="s">
        <v>221</v>
      </c>
      <c r="D67" s="157" t="str">
        <f t="shared" si="1"/>
        <v/>
      </c>
      <c r="E67" s="177" t="s">
        <v>224</v>
      </c>
      <c r="F67" s="177" t="s">
        <v>224</v>
      </c>
      <c r="G67" s="177" t="s">
        <v>224</v>
      </c>
      <c r="H67" s="177" t="s">
        <v>224</v>
      </c>
      <c r="I67" s="177" t="s">
        <v>224</v>
      </c>
      <c r="J67" s="177" t="s">
        <v>224</v>
      </c>
      <c r="K67" s="177" t="s">
        <v>224</v>
      </c>
      <c r="M67" s="75"/>
      <c r="N67" s="75"/>
    </row>
    <row r="68" spans="1:14" ht="24.95" customHeight="1" x14ac:dyDescent="0.25">
      <c r="A68" s="187" t="s">
        <v>97</v>
      </c>
      <c r="B68" s="188">
        <v>353</v>
      </c>
      <c r="C68" s="189" t="s">
        <v>208</v>
      </c>
      <c r="D68" s="157" t="str">
        <f t="shared" si="1"/>
        <v/>
      </c>
      <c r="E68" s="177" t="s">
        <v>224</v>
      </c>
      <c r="F68" s="177" t="s">
        <v>224</v>
      </c>
      <c r="G68" s="177" t="s">
        <v>224</v>
      </c>
      <c r="H68" s="177" t="s">
        <v>224</v>
      </c>
      <c r="I68" s="177" t="s">
        <v>224</v>
      </c>
      <c r="J68" s="177" t="s">
        <v>224</v>
      </c>
      <c r="K68" s="177" t="s">
        <v>224</v>
      </c>
      <c r="L68" s="1"/>
    </row>
    <row r="69" spans="1:14" ht="24.95" customHeight="1" x14ac:dyDescent="0.25">
      <c r="A69" s="187" t="s">
        <v>98</v>
      </c>
      <c r="B69" s="188">
        <v>354</v>
      </c>
      <c r="C69" s="189" t="s">
        <v>99</v>
      </c>
      <c r="D69" s="157" t="str">
        <f t="shared" si="1"/>
        <v/>
      </c>
      <c r="E69" s="177" t="s">
        <v>224</v>
      </c>
      <c r="F69" s="177" t="s">
        <v>224</v>
      </c>
      <c r="G69" s="177" t="s">
        <v>224</v>
      </c>
      <c r="H69" s="177" t="s">
        <v>224</v>
      </c>
      <c r="I69" s="177" t="s">
        <v>224</v>
      </c>
      <c r="J69" s="177" t="s">
        <v>224</v>
      </c>
      <c r="K69" s="177" t="s">
        <v>224</v>
      </c>
      <c r="L69" s="1"/>
    </row>
    <row r="70" spans="1:14" ht="24.95" customHeight="1" x14ac:dyDescent="0.25">
      <c r="A70" s="187" t="s">
        <v>100</v>
      </c>
      <c r="B70" s="188">
        <v>355</v>
      </c>
      <c r="C70" s="189" t="s">
        <v>101</v>
      </c>
      <c r="D70" s="157" t="str">
        <f t="shared" si="1"/>
        <v/>
      </c>
      <c r="E70" s="177" t="s">
        <v>224</v>
      </c>
      <c r="F70" s="177" t="s">
        <v>224</v>
      </c>
      <c r="G70" s="177" t="s">
        <v>224</v>
      </c>
      <c r="H70" s="177" t="s">
        <v>224</v>
      </c>
      <c r="I70" s="177" t="s">
        <v>224</v>
      </c>
      <c r="J70" s="177" t="s">
        <v>224</v>
      </c>
      <c r="K70" s="177" t="s">
        <v>224</v>
      </c>
      <c r="L70" s="1"/>
    </row>
    <row r="71" spans="1:14" ht="24.95" customHeight="1" x14ac:dyDescent="0.25">
      <c r="A71" s="187" t="s">
        <v>102</v>
      </c>
      <c r="B71" s="188">
        <v>356</v>
      </c>
      <c r="C71" s="189" t="s">
        <v>103</v>
      </c>
      <c r="D71" s="157" t="str">
        <f t="shared" si="1"/>
        <v/>
      </c>
      <c r="E71" s="177" t="s">
        <v>224</v>
      </c>
      <c r="F71" s="177" t="s">
        <v>224</v>
      </c>
      <c r="G71" s="177" t="s">
        <v>224</v>
      </c>
      <c r="H71" s="177" t="s">
        <v>224</v>
      </c>
      <c r="I71" s="177" t="s">
        <v>224</v>
      </c>
      <c r="J71" s="177" t="s">
        <v>224</v>
      </c>
      <c r="K71" s="177" t="s">
        <v>224</v>
      </c>
      <c r="L71" s="1"/>
    </row>
    <row r="72" spans="1:14" ht="24.95" customHeight="1" x14ac:dyDescent="0.25">
      <c r="A72" s="187" t="s">
        <v>209</v>
      </c>
      <c r="B72" s="188">
        <v>374</v>
      </c>
      <c r="C72" s="189" t="s">
        <v>210</v>
      </c>
      <c r="D72" s="157" t="str">
        <f t="shared" si="1"/>
        <v/>
      </c>
      <c r="E72" s="177" t="s">
        <v>224</v>
      </c>
      <c r="F72" s="177" t="s">
        <v>224</v>
      </c>
      <c r="G72" s="177" t="s">
        <v>224</v>
      </c>
      <c r="H72" s="177" t="s">
        <v>224</v>
      </c>
      <c r="I72" s="177" t="s">
        <v>224</v>
      </c>
      <c r="J72" s="177" t="s">
        <v>224</v>
      </c>
      <c r="K72" s="177" t="s">
        <v>224</v>
      </c>
      <c r="L72" s="1"/>
    </row>
    <row r="73" spans="1:14" ht="24.95" customHeight="1" x14ac:dyDescent="0.25">
      <c r="A73" s="187" t="s">
        <v>104</v>
      </c>
      <c r="B73" s="188">
        <v>357</v>
      </c>
      <c r="C73" s="189" t="s">
        <v>105</v>
      </c>
      <c r="D73" s="157" t="str">
        <f t="shared" si="1"/>
        <v/>
      </c>
      <c r="E73" s="177" t="s">
        <v>224</v>
      </c>
      <c r="F73" s="177" t="s">
        <v>224</v>
      </c>
      <c r="G73" s="177" t="s">
        <v>224</v>
      </c>
      <c r="H73" s="177" t="s">
        <v>224</v>
      </c>
      <c r="I73" s="177" t="s">
        <v>224</v>
      </c>
      <c r="J73" s="177" t="s">
        <v>224</v>
      </c>
      <c r="K73" s="177" t="s">
        <v>224</v>
      </c>
      <c r="L73" s="1"/>
    </row>
    <row r="74" spans="1:14" ht="24.95" customHeight="1" x14ac:dyDescent="0.25">
      <c r="A74" s="187" t="s">
        <v>108</v>
      </c>
      <c r="B74" s="188">
        <v>361</v>
      </c>
      <c r="C74" s="189" t="s">
        <v>199</v>
      </c>
      <c r="D74" s="157" t="str">
        <f t="shared" si="1"/>
        <v/>
      </c>
      <c r="E74" s="177" t="s">
        <v>224</v>
      </c>
      <c r="F74" s="177" t="s">
        <v>224</v>
      </c>
      <c r="G74" s="177" t="s">
        <v>224</v>
      </c>
      <c r="H74" s="177" t="s">
        <v>224</v>
      </c>
      <c r="I74" s="177" t="s">
        <v>224</v>
      </c>
      <c r="J74" s="177" t="s">
        <v>224</v>
      </c>
      <c r="K74" s="177" t="s">
        <v>224</v>
      </c>
      <c r="L74" s="1"/>
    </row>
    <row r="75" spans="1:14" ht="24.95" customHeight="1" x14ac:dyDescent="0.25">
      <c r="A75" s="187" t="s">
        <v>109</v>
      </c>
      <c r="B75" s="188">
        <v>362</v>
      </c>
      <c r="C75" s="189" t="s">
        <v>211</v>
      </c>
      <c r="D75" s="157" t="str">
        <f t="shared" si="1"/>
        <v/>
      </c>
      <c r="E75" s="177" t="s">
        <v>224</v>
      </c>
      <c r="F75" s="177" t="s">
        <v>224</v>
      </c>
      <c r="G75" s="177" t="s">
        <v>224</v>
      </c>
      <c r="H75" s="177" t="s">
        <v>224</v>
      </c>
      <c r="I75" s="177" t="s">
        <v>224</v>
      </c>
      <c r="J75" s="177" t="s">
        <v>224</v>
      </c>
      <c r="K75" s="177" t="s">
        <v>224</v>
      </c>
      <c r="L75" s="1"/>
    </row>
    <row r="76" spans="1:14" ht="24.95" customHeight="1" x14ac:dyDescent="0.25">
      <c r="A76" s="187" t="s">
        <v>110</v>
      </c>
      <c r="B76" s="188">
        <v>364</v>
      </c>
      <c r="C76" s="189" t="s">
        <v>200</v>
      </c>
      <c r="D76" s="157" t="str">
        <f t="shared" si="1"/>
        <v/>
      </c>
      <c r="E76" s="177" t="s">
        <v>224</v>
      </c>
      <c r="F76" s="177" t="s">
        <v>224</v>
      </c>
      <c r="G76" s="177" t="s">
        <v>224</v>
      </c>
      <c r="H76" s="177" t="s">
        <v>224</v>
      </c>
      <c r="I76" s="177" t="s">
        <v>224</v>
      </c>
      <c r="J76" s="177" t="s">
        <v>224</v>
      </c>
      <c r="K76" s="177" t="s">
        <v>224</v>
      </c>
      <c r="L76" s="1"/>
    </row>
    <row r="77" spans="1:14" ht="24.95" customHeight="1" x14ac:dyDescent="0.25">
      <c r="A77" s="187" t="s">
        <v>111</v>
      </c>
      <c r="B77" s="188">
        <v>365</v>
      </c>
      <c r="C77" s="189" t="s">
        <v>112</v>
      </c>
      <c r="D77" s="157" t="str">
        <f t="shared" si="1"/>
        <v/>
      </c>
      <c r="E77" s="177" t="s">
        <v>224</v>
      </c>
      <c r="F77" s="177" t="s">
        <v>224</v>
      </c>
      <c r="G77" s="177" t="s">
        <v>224</v>
      </c>
      <c r="H77" s="177" t="s">
        <v>224</v>
      </c>
      <c r="I77" s="177" t="s">
        <v>224</v>
      </c>
      <c r="J77" s="177" t="s">
        <v>224</v>
      </c>
      <c r="K77" s="177" t="s">
        <v>224</v>
      </c>
      <c r="L77" s="1"/>
    </row>
    <row r="78" spans="1:14" ht="24.95" customHeight="1" x14ac:dyDescent="0.25">
      <c r="A78" s="187" t="s">
        <v>113</v>
      </c>
      <c r="B78" s="188">
        <v>366</v>
      </c>
      <c r="C78" s="189" t="s">
        <v>212</v>
      </c>
      <c r="D78" s="157" t="str">
        <f t="shared" si="1"/>
        <v/>
      </c>
      <c r="E78" s="177" t="s">
        <v>224</v>
      </c>
      <c r="F78" s="177" t="s">
        <v>224</v>
      </c>
      <c r="G78" s="177" t="s">
        <v>224</v>
      </c>
      <c r="H78" s="177" t="s">
        <v>224</v>
      </c>
      <c r="I78" s="177" t="s">
        <v>224</v>
      </c>
      <c r="J78" s="177" t="s">
        <v>224</v>
      </c>
      <c r="K78" s="177" t="s">
        <v>224</v>
      </c>
      <c r="L78" s="1"/>
    </row>
    <row r="79" spans="1:14" ht="24.95" customHeight="1" x14ac:dyDescent="0.25">
      <c r="A79" s="187" t="s">
        <v>114</v>
      </c>
      <c r="B79" s="188">
        <v>368</v>
      </c>
      <c r="C79" s="189" t="s">
        <v>115</v>
      </c>
      <c r="D79" s="157" t="str">
        <f t="shared" si="1"/>
        <v/>
      </c>
      <c r="E79" s="177" t="s">
        <v>224</v>
      </c>
      <c r="F79" s="177" t="s">
        <v>224</v>
      </c>
      <c r="G79" s="177" t="s">
        <v>224</v>
      </c>
      <c r="H79" s="177" t="s">
        <v>224</v>
      </c>
      <c r="I79" s="177" t="s">
        <v>224</v>
      </c>
      <c r="J79" s="177" t="s">
        <v>224</v>
      </c>
      <c r="K79" s="177" t="s">
        <v>224</v>
      </c>
      <c r="L79" s="1"/>
    </row>
    <row r="80" spans="1:14" ht="41.25" customHeight="1" x14ac:dyDescent="0.25">
      <c r="A80" s="209" t="s">
        <v>167</v>
      </c>
      <c r="B80" s="210"/>
      <c r="C80" s="210"/>
      <c r="D80" s="157"/>
      <c r="E80" s="177" t="s">
        <v>224</v>
      </c>
      <c r="F80" s="177" t="s">
        <v>224</v>
      </c>
      <c r="G80" s="177" t="s">
        <v>224</v>
      </c>
      <c r="H80" s="177" t="s">
        <v>224</v>
      </c>
      <c r="I80" s="177" t="s">
        <v>224</v>
      </c>
      <c r="J80" s="177" t="s">
        <v>224</v>
      </c>
      <c r="K80" s="177" t="s">
        <v>224</v>
      </c>
      <c r="L80" s="1"/>
    </row>
    <row r="81" spans="1:12" ht="24.95" customHeight="1" x14ac:dyDescent="0.25">
      <c r="A81" s="170"/>
      <c r="B81" s="172"/>
      <c r="C81" s="171"/>
      <c r="D81" s="157" t="str">
        <f t="shared" ref="D81:D94" si="2">IF(SUM(E81:K81)&gt;0,(SUM(E81:K81)),"")</f>
        <v/>
      </c>
      <c r="E81" s="177" t="s">
        <v>224</v>
      </c>
      <c r="F81" s="177" t="s">
        <v>224</v>
      </c>
      <c r="G81" s="177" t="s">
        <v>224</v>
      </c>
      <c r="H81" s="177" t="s">
        <v>224</v>
      </c>
      <c r="I81" s="177" t="s">
        <v>224</v>
      </c>
      <c r="J81" s="177" t="s">
        <v>224</v>
      </c>
      <c r="K81" s="177" t="s">
        <v>224</v>
      </c>
      <c r="L81" s="1"/>
    </row>
    <row r="82" spans="1:12" ht="24.95" customHeight="1" x14ac:dyDescent="0.25">
      <c r="A82" s="170"/>
      <c r="B82" s="172"/>
      <c r="C82" s="171"/>
      <c r="D82" s="157" t="str">
        <f t="shared" si="2"/>
        <v/>
      </c>
      <c r="E82" s="177" t="s">
        <v>224</v>
      </c>
      <c r="F82" s="177" t="s">
        <v>224</v>
      </c>
      <c r="G82" s="177" t="s">
        <v>224</v>
      </c>
      <c r="H82" s="177" t="s">
        <v>224</v>
      </c>
      <c r="I82" s="177" t="s">
        <v>224</v>
      </c>
      <c r="J82" s="177" t="s">
        <v>224</v>
      </c>
      <c r="K82" s="177" t="s">
        <v>224</v>
      </c>
      <c r="L82" s="1"/>
    </row>
    <row r="83" spans="1:12" ht="24.95" customHeight="1" x14ac:dyDescent="0.25">
      <c r="A83" s="170"/>
      <c r="B83" s="172"/>
      <c r="C83" s="171"/>
      <c r="D83" s="157" t="str">
        <f t="shared" si="2"/>
        <v/>
      </c>
      <c r="E83" s="177" t="s">
        <v>224</v>
      </c>
      <c r="F83" s="177" t="s">
        <v>224</v>
      </c>
      <c r="G83" s="177" t="s">
        <v>224</v>
      </c>
      <c r="H83" s="177" t="s">
        <v>224</v>
      </c>
      <c r="I83" s="177" t="s">
        <v>224</v>
      </c>
      <c r="J83" s="177" t="s">
        <v>224</v>
      </c>
      <c r="K83" s="177" t="s">
        <v>224</v>
      </c>
      <c r="L83" s="1"/>
    </row>
    <row r="84" spans="1:12" ht="24.95" customHeight="1" x14ac:dyDescent="0.25">
      <c r="A84" s="170"/>
      <c r="B84" s="172"/>
      <c r="C84" s="171"/>
      <c r="D84" s="157" t="str">
        <f t="shared" si="2"/>
        <v/>
      </c>
      <c r="E84" s="177" t="s">
        <v>224</v>
      </c>
      <c r="F84" s="177" t="s">
        <v>224</v>
      </c>
      <c r="G84" s="177" t="s">
        <v>224</v>
      </c>
      <c r="H84" s="177" t="s">
        <v>224</v>
      </c>
      <c r="I84" s="177" t="s">
        <v>224</v>
      </c>
      <c r="J84" s="177" t="s">
        <v>224</v>
      </c>
      <c r="K84" s="177" t="s">
        <v>224</v>
      </c>
      <c r="L84" s="1"/>
    </row>
    <row r="85" spans="1:12" ht="46.5" customHeight="1" x14ac:dyDescent="0.25">
      <c r="A85" s="170"/>
      <c r="B85" s="172"/>
      <c r="C85" s="171"/>
      <c r="D85" s="157" t="str">
        <f t="shared" si="2"/>
        <v/>
      </c>
      <c r="E85" s="177" t="s">
        <v>224</v>
      </c>
      <c r="F85" s="177" t="s">
        <v>224</v>
      </c>
      <c r="G85" s="177" t="s">
        <v>224</v>
      </c>
      <c r="H85" s="177" t="s">
        <v>224</v>
      </c>
      <c r="I85" s="177" t="s">
        <v>224</v>
      </c>
      <c r="J85" s="177" t="s">
        <v>224</v>
      </c>
      <c r="K85" s="177" t="s">
        <v>224</v>
      </c>
      <c r="L85" s="1"/>
    </row>
    <row r="86" spans="1:12" ht="24.95" customHeight="1" x14ac:dyDescent="0.25">
      <c r="A86" s="170"/>
      <c r="B86" s="172"/>
      <c r="C86" s="171"/>
      <c r="D86" s="157" t="str">
        <f t="shared" si="2"/>
        <v/>
      </c>
      <c r="E86" s="177" t="s">
        <v>224</v>
      </c>
      <c r="F86" s="177" t="s">
        <v>224</v>
      </c>
      <c r="G86" s="177" t="s">
        <v>224</v>
      </c>
      <c r="H86" s="177" t="s">
        <v>224</v>
      </c>
      <c r="I86" s="177" t="s">
        <v>224</v>
      </c>
      <c r="J86" s="177" t="s">
        <v>224</v>
      </c>
      <c r="K86" s="177" t="s">
        <v>224</v>
      </c>
      <c r="L86" s="1"/>
    </row>
    <row r="87" spans="1:12" ht="24.95" customHeight="1" x14ac:dyDescent="0.25">
      <c r="A87" s="170"/>
      <c r="B87" s="172"/>
      <c r="C87" s="171"/>
      <c r="D87" s="157" t="str">
        <f t="shared" si="2"/>
        <v/>
      </c>
      <c r="E87" s="177"/>
      <c r="F87" s="177"/>
      <c r="G87" s="177"/>
      <c r="H87" s="177"/>
      <c r="I87" s="177"/>
      <c r="J87" s="177"/>
      <c r="K87" s="177"/>
      <c r="L87" s="1"/>
    </row>
    <row r="88" spans="1:12" ht="24.95" customHeight="1" x14ac:dyDescent="0.25">
      <c r="A88" s="170"/>
      <c r="B88" s="172"/>
      <c r="C88" s="171"/>
      <c r="D88" s="157" t="str">
        <f t="shared" si="2"/>
        <v/>
      </c>
      <c r="E88" s="177"/>
      <c r="F88" s="177"/>
      <c r="G88" s="177"/>
      <c r="H88" s="177"/>
      <c r="I88" s="177"/>
      <c r="J88" s="177"/>
      <c r="K88" s="177"/>
      <c r="L88" s="1"/>
    </row>
    <row r="89" spans="1:12" ht="24.95" customHeight="1" x14ac:dyDescent="0.25">
      <c r="A89" s="170"/>
      <c r="B89" s="172"/>
      <c r="C89" s="171"/>
      <c r="D89" s="157" t="str">
        <f t="shared" si="2"/>
        <v/>
      </c>
      <c r="E89" s="177"/>
      <c r="F89" s="177"/>
      <c r="G89" s="177"/>
      <c r="H89" s="177"/>
      <c r="I89" s="177"/>
      <c r="J89" s="177"/>
      <c r="K89" s="177"/>
      <c r="L89" s="1"/>
    </row>
    <row r="90" spans="1:12" ht="24.95" customHeight="1" x14ac:dyDescent="0.25">
      <c r="A90" s="170"/>
      <c r="B90" s="172"/>
      <c r="C90" s="171"/>
      <c r="D90" s="157" t="str">
        <f t="shared" si="2"/>
        <v/>
      </c>
      <c r="E90" s="177"/>
      <c r="F90" s="177"/>
      <c r="G90" s="177"/>
      <c r="H90" s="177"/>
      <c r="I90" s="177"/>
      <c r="J90" s="177"/>
      <c r="K90" s="177"/>
      <c r="L90" s="1"/>
    </row>
    <row r="91" spans="1:12" ht="24.95" customHeight="1" x14ac:dyDescent="0.25">
      <c r="A91" s="170"/>
      <c r="B91" s="172"/>
      <c r="C91" s="171"/>
      <c r="D91" s="157" t="str">
        <f t="shared" si="2"/>
        <v/>
      </c>
      <c r="E91" s="177"/>
      <c r="F91" s="177"/>
      <c r="G91" s="177"/>
      <c r="H91" s="177"/>
      <c r="I91" s="177"/>
      <c r="J91" s="177"/>
      <c r="K91" s="177"/>
      <c r="L91" s="1"/>
    </row>
    <row r="92" spans="1:12" ht="24.95" customHeight="1" x14ac:dyDescent="0.25">
      <c r="A92" s="170"/>
      <c r="B92" s="172"/>
      <c r="C92" s="171"/>
      <c r="D92" s="157" t="str">
        <f t="shared" si="2"/>
        <v/>
      </c>
      <c r="E92" s="177"/>
      <c r="F92" s="177"/>
      <c r="G92" s="177"/>
      <c r="H92" s="177"/>
      <c r="I92" s="177"/>
      <c r="J92" s="177"/>
      <c r="K92" s="177"/>
      <c r="L92" s="1"/>
    </row>
    <row r="93" spans="1:12" ht="24.95" customHeight="1" x14ac:dyDescent="0.25">
      <c r="A93" s="170"/>
      <c r="B93" s="172"/>
      <c r="C93" s="171"/>
      <c r="D93" s="157" t="str">
        <f t="shared" si="2"/>
        <v/>
      </c>
      <c r="E93" s="177"/>
      <c r="F93" s="177"/>
      <c r="G93" s="177"/>
      <c r="H93" s="177"/>
      <c r="I93" s="177"/>
      <c r="J93" s="177"/>
      <c r="K93" s="177"/>
      <c r="L93" s="1"/>
    </row>
    <row r="94" spans="1:12" ht="24.95" customHeight="1" thickBot="1" x14ac:dyDescent="0.3">
      <c r="A94" s="173"/>
      <c r="B94" s="174"/>
      <c r="C94" s="175"/>
      <c r="D94" s="158" t="str">
        <f t="shared" si="2"/>
        <v/>
      </c>
      <c r="E94" s="178"/>
      <c r="F94" s="178"/>
      <c r="G94" s="178"/>
      <c r="H94" s="178"/>
      <c r="I94" s="178"/>
      <c r="J94" s="178"/>
      <c r="K94" s="178"/>
      <c r="L94" s="1"/>
    </row>
    <row r="95" spans="1:12" ht="24.95" customHeight="1" thickBot="1" x14ac:dyDescent="0.3">
      <c r="A95" s="252" t="s">
        <v>213</v>
      </c>
      <c r="B95" s="253"/>
      <c r="C95" s="253"/>
      <c r="D95" s="159">
        <f>SUM(D17:D94)</f>
        <v>47798.95</v>
      </c>
      <c r="E95" s="159">
        <f t="shared" ref="E95:K95" si="3">SUM(E17:E94)</f>
        <v>37351.599999999999</v>
      </c>
      <c r="F95" s="159">
        <f t="shared" si="3"/>
        <v>7877.35</v>
      </c>
      <c r="G95" s="159">
        <f t="shared" si="3"/>
        <v>0</v>
      </c>
      <c r="H95" s="159">
        <f t="shared" si="3"/>
        <v>2570</v>
      </c>
      <c r="I95" s="159">
        <f t="shared" si="3"/>
        <v>0</v>
      </c>
      <c r="J95" s="159">
        <f t="shared" si="3"/>
        <v>0</v>
      </c>
      <c r="K95" s="159">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2603281</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v>31698</v>
      </c>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2634979</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2634979</v>
      </c>
      <c r="M7" s="205" t="s">
        <v>245</v>
      </c>
      <c r="N7" s="205"/>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253</v>
      </c>
      <c r="C11" s="255"/>
      <c r="D11" s="114">
        <v>100210</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49"/>
      <c r="B14" s="108"/>
      <c r="C14" s="149"/>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0"/>
      <c r="B15" s="111"/>
      <c r="C15" s="150"/>
      <c r="D15" s="112"/>
      <c r="E15" s="211" t="s">
        <v>9</v>
      </c>
      <c r="F15" s="214"/>
      <c r="G15" s="214"/>
      <c r="H15" s="214"/>
      <c r="I15" s="214"/>
      <c r="J15" s="215"/>
      <c r="K15" s="216" t="s">
        <v>10</v>
      </c>
      <c r="M15" s="232"/>
      <c r="N15" s="232"/>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48" si="0">IF(SUM(E17:K17)&gt;0,(SUM(E17:K17)),"")</f>
        <v/>
      </c>
      <c r="E17" s="176" t="s">
        <v>224</v>
      </c>
      <c r="F17" s="176" t="s">
        <v>224</v>
      </c>
      <c r="G17" s="176" t="s">
        <v>224</v>
      </c>
      <c r="H17" s="176" t="s">
        <v>224</v>
      </c>
      <c r="I17" s="176" t="s">
        <v>224</v>
      </c>
      <c r="J17" s="176" t="s">
        <v>224</v>
      </c>
      <c r="K17" s="176" t="s">
        <v>224</v>
      </c>
      <c r="M17" s="93"/>
      <c r="N17" s="146"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48"/>
      <c r="N18" s="146"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48"/>
      <c r="N19" s="146"/>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f t="shared" si="0"/>
        <v>180348</v>
      </c>
      <c r="E22" s="177">
        <v>78788</v>
      </c>
      <c r="F22" s="177">
        <v>19535</v>
      </c>
      <c r="G22" s="177">
        <v>7642</v>
      </c>
      <c r="H22" s="177">
        <v>43704</v>
      </c>
      <c r="I22" s="177">
        <v>1629</v>
      </c>
      <c r="J22" s="177">
        <v>1192</v>
      </c>
      <c r="K22" s="177">
        <v>27858</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f t="shared" si="0"/>
        <v>37113</v>
      </c>
      <c r="E24" s="177">
        <v>22797</v>
      </c>
      <c r="F24" s="177">
        <v>6428</v>
      </c>
      <c r="G24" s="177">
        <v>1836</v>
      </c>
      <c r="H24" s="177" t="s">
        <v>224</v>
      </c>
      <c r="I24" s="177" t="s">
        <v>224</v>
      </c>
      <c r="J24" s="177">
        <v>267</v>
      </c>
      <c r="K24" s="177">
        <v>5785</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94433</v>
      </c>
      <c r="E27" s="177">
        <v>56235</v>
      </c>
      <c r="F27" s="177">
        <v>15179</v>
      </c>
      <c r="G27" s="177">
        <v>698</v>
      </c>
      <c r="H27" s="177">
        <v>5108</v>
      </c>
      <c r="I27" s="177">
        <v>1595</v>
      </c>
      <c r="J27" s="177">
        <v>1147</v>
      </c>
      <c r="K27" s="177">
        <v>14471</v>
      </c>
      <c r="M27" s="93"/>
      <c r="N27" s="205" t="s">
        <v>161</v>
      </c>
    </row>
    <row r="28" spans="1:14" s="90" customFormat="1" ht="24.95" customHeight="1" x14ac:dyDescent="0.25">
      <c r="A28" s="187" t="s">
        <v>33</v>
      </c>
      <c r="B28" s="188">
        <v>312</v>
      </c>
      <c r="C28" s="189" t="s">
        <v>34</v>
      </c>
      <c r="D28" s="157">
        <f t="shared" si="0"/>
        <v>180466</v>
      </c>
      <c r="E28" s="177">
        <v>73434</v>
      </c>
      <c r="F28" s="177">
        <v>19907</v>
      </c>
      <c r="G28" s="177">
        <v>4700</v>
      </c>
      <c r="H28" s="177">
        <v>31481</v>
      </c>
      <c r="I28" s="177">
        <v>26840</v>
      </c>
      <c r="J28" s="177">
        <v>158</v>
      </c>
      <c r="K28" s="177">
        <v>23946</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f t="shared" si="0"/>
        <v>103199</v>
      </c>
      <c r="E34" s="177">
        <v>34471</v>
      </c>
      <c r="F34" s="177">
        <v>9597</v>
      </c>
      <c r="G34" s="177">
        <v>1150</v>
      </c>
      <c r="H34" s="177">
        <v>17542</v>
      </c>
      <c r="I34" s="177">
        <v>28589</v>
      </c>
      <c r="J34" s="177">
        <v>220</v>
      </c>
      <c r="K34" s="177">
        <v>11630</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277642</v>
      </c>
      <c r="E36" s="177">
        <v>159294</v>
      </c>
      <c r="F36" s="177">
        <v>44428</v>
      </c>
      <c r="G36" s="177">
        <v>980</v>
      </c>
      <c r="H36" s="177">
        <v>20291</v>
      </c>
      <c r="I36" s="177">
        <v>4172</v>
      </c>
      <c r="J36" s="177">
        <v>5850</v>
      </c>
      <c r="K36" s="177">
        <v>42627</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f t="shared" si="0"/>
        <v>95212</v>
      </c>
      <c r="E38" s="177">
        <v>43773</v>
      </c>
      <c r="F38" s="177">
        <v>8972</v>
      </c>
      <c r="G38" s="177">
        <v>906</v>
      </c>
      <c r="H38" s="177">
        <v>5711</v>
      </c>
      <c r="I38" s="177">
        <v>24884</v>
      </c>
      <c r="J38" s="177">
        <v>4</v>
      </c>
      <c r="K38" s="177">
        <v>10962</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283702</v>
      </c>
      <c r="E40" s="177">
        <v>149646</v>
      </c>
      <c r="F40" s="177">
        <v>42709</v>
      </c>
      <c r="G40" s="177">
        <v>3087</v>
      </c>
      <c r="H40" s="177">
        <v>1573</v>
      </c>
      <c r="I40" s="177">
        <v>49745</v>
      </c>
      <c r="J40" s="177">
        <v>474</v>
      </c>
      <c r="K40" s="177">
        <v>36468</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f t="shared" si="0"/>
        <v>362608</v>
      </c>
      <c r="E42" s="177">
        <v>216752</v>
      </c>
      <c r="F42" s="177">
        <v>47907</v>
      </c>
      <c r="G42" s="177">
        <v>3136</v>
      </c>
      <c r="H42" s="177">
        <v>26819</v>
      </c>
      <c r="I42" s="177">
        <v>10634</v>
      </c>
      <c r="J42" s="177">
        <v>2500</v>
      </c>
      <c r="K42" s="177">
        <v>54860</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f t="shared" si="0"/>
        <v>103819</v>
      </c>
      <c r="E48" s="177">
        <v>50758</v>
      </c>
      <c r="F48" s="177">
        <v>13775</v>
      </c>
      <c r="G48" s="177">
        <v>1561</v>
      </c>
      <c r="H48" s="177">
        <v>21542</v>
      </c>
      <c r="I48" s="177" t="s">
        <v>224</v>
      </c>
      <c r="J48" s="177" t="s">
        <v>224</v>
      </c>
      <c r="K48" s="177">
        <v>16183</v>
      </c>
      <c r="M48" s="93"/>
      <c r="N48" s="148"/>
    </row>
    <row r="49" spans="1:14" s="90" customFormat="1" ht="24.95" customHeight="1" x14ac:dyDescent="0.25">
      <c r="A49" s="187" t="s">
        <v>69</v>
      </c>
      <c r="B49" s="188">
        <v>333</v>
      </c>
      <c r="C49" s="189" t="s">
        <v>70</v>
      </c>
      <c r="D49" s="157" t="str">
        <f t="shared" ref="D49:D79" si="1">IF(SUM(E49:K49)&gt;0,(SUM(E49:K49)),"")</f>
        <v/>
      </c>
      <c r="E49" s="177" t="s">
        <v>224</v>
      </c>
      <c r="F49" s="177" t="s">
        <v>224</v>
      </c>
      <c r="G49" s="177" t="s">
        <v>224</v>
      </c>
      <c r="H49" s="177" t="s">
        <v>224</v>
      </c>
      <c r="I49" s="177" t="s">
        <v>224</v>
      </c>
      <c r="J49" s="177" t="s">
        <v>224</v>
      </c>
      <c r="K49" s="177" t="s">
        <v>224</v>
      </c>
      <c r="M49" s="93"/>
      <c r="N49" s="146" t="s">
        <v>121</v>
      </c>
    </row>
    <row r="50" spans="1:14" s="90" customFormat="1" ht="24.95" customHeight="1" x14ac:dyDescent="0.25">
      <c r="A50" s="187" t="s">
        <v>71</v>
      </c>
      <c r="B50" s="188">
        <v>334</v>
      </c>
      <c r="C50" s="189" t="s">
        <v>202</v>
      </c>
      <c r="D50" s="157">
        <f t="shared" si="1"/>
        <v>81051</v>
      </c>
      <c r="E50" s="177">
        <v>41041</v>
      </c>
      <c r="F50" s="177">
        <v>9246</v>
      </c>
      <c r="G50" s="177">
        <v>379</v>
      </c>
      <c r="H50" s="177">
        <v>2510</v>
      </c>
      <c r="I50" s="177">
        <v>18054</v>
      </c>
      <c r="J50" s="177" t="s">
        <v>224</v>
      </c>
      <c r="K50" s="177">
        <v>9821</v>
      </c>
      <c r="M50" s="93"/>
      <c r="N50" s="148"/>
    </row>
    <row r="51" spans="1:14" s="90" customFormat="1" ht="24.95" customHeight="1" x14ac:dyDescent="0.25">
      <c r="A51" s="187" t="s">
        <v>72</v>
      </c>
      <c r="B51" s="188">
        <v>335</v>
      </c>
      <c r="C51" s="189" t="s">
        <v>193</v>
      </c>
      <c r="D51" s="157" t="str">
        <f t="shared" si="1"/>
        <v/>
      </c>
      <c r="E51" s="177" t="s">
        <v>224</v>
      </c>
      <c r="F51" s="177" t="s">
        <v>224</v>
      </c>
      <c r="G51" s="177" t="s">
        <v>224</v>
      </c>
      <c r="H51" s="177" t="s">
        <v>224</v>
      </c>
      <c r="I51" s="177" t="s">
        <v>224</v>
      </c>
      <c r="J51" s="177" t="s">
        <v>224</v>
      </c>
      <c r="K51" s="177" t="s">
        <v>224</v>
      </c>
      <c r="M51" s="146" t="s">
        <v>75</v>
      </c>
      <c r="N51" s="93"/>
    </row>
    <row r="52" spans="1:14" s="90" customFormat="1" ht="24.95" customHeight="1" x14ac:dyDescent="0.25">
      <c r="A52" s="187" t="s">
        <v>73</v>
      </c>
      <c r="B52" s="188">
        <v>336</v>
      </c>
      <c r="C52" s="189" t="s">
        <v>74</v>
      </c>
      <c r="D52" s="157" t="str">
        <f t="shared" si="1"/>
        <v/>
      </c>
      <c r="E52" s="177" t="s">
        <v>224</v>
      </c>
      <c r="F52" s="177" t="s">
        <v>224</v>
      </c>
      <c r="G52" s="177" t="s">
        <v>224</v>
      </c>
      <c r="H52" s="177" t="s">
        <v>224</v>
      </c>
      <c r="I52" s="177" t="s">
        <v>224</v>
      </c>
      <c r="J52" s="177" t="s">
        <v>224</v>
      </c>
      <c r="K52" s="177" t="s">
        <v>224</v>
      </c>
      <c r="M52" s="146"/>
      <c r="N52" s="93"/>
    </row>
    <row r="53" spans="1:14" s="90" customFormat="1" ht="24.95" customHeight="1" x14ac:dyDescent="0.25">
      <c r="A53" s="187" t="s">
        <v>76</v>
      </c>
      <c r="B53" s="188">
        <v>337</v>
      </c>
      <c r="C53" s="189" t="s">
        <v>206</v>
      </c>
      <c r="D53" s="157">
        <f t="shared" si="1"/>
        <v>57420</v>
      </c>
      <c r="E53" s="177">
        <v>35172</v>
      </c>
      <c r="F53" s="177">
        <v>8189</v>
      </c>
      <c r="G53" s="177">
        <v>1499</v>
      </c>
      <c r="H53" s="177" t="s">
        <v>224</v>
      </c>
      <c r="I53" s="177">
        <v>3700</v>
      </c>
      <c r="J53" s="177">
        <v>487</v>
      </c>
      <c r="K53" s="177">
        <v>8373</v>
      </c>
      <c r="M53" s="93"/>
      <c r="N53" s="93"/>
    </row>
    <row r="54" spans="1:14" s="90" customFormat="1" ht="24.95" customHeight="1" x14ac:dyDescent="0.25">
      <c r="A54" s="187" t="s">
        <v>78</v>
      </c>
      <c r="B54" s="188">
        <v>339</v>
      </c>
      <c r="C54" s="189" t="s">
        <v>79</v>
      </c>
      <c r="D54" s="157" t="str">
        <f t="shared" si="1"/>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1"/>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1"/>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1"/>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1"/>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1"/>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1"/>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1"/>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t="str">
        <f t="shared" si="1"/>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1"/>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1"/>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1"/>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1"/>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f t="shared" si="1"/>
        <v>71933</v>
      </c>
      <c r="E67" s="177">
        <v>24891</v>
      </c>
      <c r="F67" s="177">
        <v>6732</v>
      </c>
      <c r="G67" s="177">
        <v>327</v>
      </c>
      <c r="H67" s="177">
        <v>2496</v>
      </c>
      <c r="I67" s="177">
        <v>31126</v>
      </c>
      <c r="J67" s="177" t="s">
        <v>224</v>
      </c>
      <c r="K67" s="177">
        <v>6361</v>
      </c>
      <c r="L67" s="62"/>
    </row>
    <row r="68" spans="1:12" ht="24.95" customHeight="1" x14ac:dyDescent="0.25">
      <c r="A68" s="187" t="s">
        <v>97</v>
      </c>
      <c r="B68" s="188">
        <v>353</v>
      </c>
      <c r="C68" s="189" t="s">
        <v>208</v>
      </c>
      <c r="D68" s="157" t="str">
        <f t="shared" si="1"/>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f t="shared" si="1"/>
        <v>32751</v>
      </c>
      <c r="E69" s="177">
        <v>17661</v>
      </c>
      <c r="F69" s="177">
        <v>5506</v>
      </c>
      <c r="G69" s="177">
        <v>50</v>
      </c>
      <c r="H69" s="177">
        <v>1428</v>
      </c>
      <c r="I69" s="177">
        <v>3555</v>
      </c>
      <c r="J69" s="177" t="s">
        <v>224</v>
      </c>
      <c r="K69" s="177">
        <v>4551</v>
      </c>
      <c r="L69" s="62"/>
    </row>
    <row r="70" spans="1:12" ht="24.95" customHeight="1" x14ac:dyDescent="0.25">
      <c r="A70" s="187" t="s">
        <v>100</v>
      </c>
      <c r="B70" s="188">
        <v>355</v>
      </c>
      <c r="C70" s="189" t="s">
        <v>101</v>
      </c>
      <c r="D70" s="157" t="str">
        <f t="shared" si="1"/>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1"/>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1"/>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1"/>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f t="shared" si="1"/>
        <v>205186</v>
      </c>
      <c r="E74" s="177">
        <v>132489</v>
      </c>
      <c r="F74" s="177">
        <v>33979</v>
      </c>
      <c r="G74" s="177">
        <v>5595</v>
      </c>
      <c r="H74" s="177">
        <v>555</v>
      </c>
      <c r="I74" s="177">
        <v>165</v>
      </c>
      <c r="J74" s="177">
        <v>445</v>
      </c>
      <c r="K74" s="177">
        <v>31958</v>
      </c>
      <c r="L74" s="62"/>
    </row>
    <row r="75" spans="1:12" ht="24.95" customHeight="1" x14ac:dyDescent="0.25">
      <c r="A75" s="187" t="s">
        <v>109</v>
      </c>
      <c r="B75" s="188">
        <v>362</v>
      </c>
      <c r="C75" s="189" t="s">
        <v>211</v>
      </c>
      <c r="D75" s="157">
        <f t="shared" si="1"/>
        <v>225303</v>
      </c>
      <c r="E75" s="177">
        <v>124742</v>
      </c>
      <c r="F75" s="177">
        <v>27153</v>
      </c>
      <c r="G75" s="177">
        <v>5710</v>
      </c>
      <c r="H75" s="177">
        <v>15361</v>
      </c>
      <c r="I75" s="177">
        <v>20398</v>
      </c>
      <c r="J75" s="177" t="s">
        <v>224</v>
      </c>
      <c r="K75" s="177">
        <v>31939</v>
      </c>
      <c r="L75" s="62"/>
    </row>
    <row r="76" spans="1:12" ht="24.95" customHeight="1" x14ac:dyDescent="0.25">
      <c r="A76" s="187" t="s">
        <v>110</v>
      </c>
      <c r="B76" s="188">
        <v>364</v>
      </c>
      <c r="C76" s="189" t="s">
        <v>200</v>
      </c>
      <c r="D76" s="157">
        <f t="shared" si="1"/>
        <v>83078</v>
      </c>
      <c r="E76" s="177">
        <v>32712</v>
      </c>
      <c r="F76" s="177">
        <v>9354</v>
      </c>
      <c r="G76" s="177">
        <v>702</v>
      </c>
      <c r="H76" s="177">
        <v>8348</v>
      </c>
      <c r="I76" s="177">
        <v>22079</v>
      </c>
      <c r="J76" s="177">
        <v>374</v>
      </c>
      <c r="K76" s="177">
        <v>9509</v>
      </c>
      <c r="L76" s="62"/>
    </row>
    <row r="77" spans="1:12" ht="24.95" customHeight="1" x14ac:dyDescent="0.25">
      <c r="A77" s="187" t="s">
        <v>111</v>
      </c>
      <c r="B77" s="188">
        <v>365</v>
      </c>
      <c r="C77" s="189" t="s">
        <v>112</v>
      </c>
      <c r="D77" s="157" t="str">
        <f t="shared" si="1"/>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1"/>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f t="shared" si="1"/>
        <v>128017</v>
      </c>
      <c r="E79" s="177">
        <v>19377</v>
      </c>
      <c r="F79" s="177">
        <v>4031</v>
      </c>
      <c r="G79" s="177" t="s">
        <v>224</v>
      </c>
      <c r="H79" s="177">
        <v>17752</v>
      </c>
      <c r="I79" s="177">
        <v>79256</v>
      </c>
      <c r="J79" s="177" t="s">
        <v>224</v>
      </c>
      <c r="K79" s="177">
        <v>7601</v>
      </c>
      <c r="L79" s="62"/>
    </row>
    <row r="80" spans="1:12" ht="41.25" customHeight="1" x14ac:dyDescent="0.25">
      <c r="A80" s="209" t="s">
        <v>167</v>
      </c>
      <c r="B80" s="210"/>
      <c r="C80" s="210"/>
      <c r="D80" s="157"/>
      <c r="E80" s="177"/>
      <c r="F80" s="177"/>
      <c r="G80" s="177"/>
      <c r="H80" s="177"/>
      <c r="I80" s="177"/>
      <c r="J80" s="177"/>
      <c r="K80" s="177"/>
      <c r="L80" s="62"/>
    </row>
    <row r="81" spans="1:12" ht="24.95" customHeight="1" x14ac:dyDescent="0.25">
      <c r="A81" s="170"/>
      <c r="B81" s="172"/>
      <c r="C81" s="171"/>
      <c r="D81" s="157" t="str">
        <f t="shared" ref="D81:D94" si="2">IF(SUM(E81:K81)&gt;0,(SUM(E81:K81)),"")</f>
        <v/>
      </c>
      <c r="E81" s="177"/>
      <c r="F81" s="177"/>
      <c r="G81" s="177"/>
      <c r="H81" s="177"/>
      <c r="I81" s="177"/>
      <c r="J81" s="177"/>
      <c r="K81" s="177"/>
      <c r="L81" s="62"/>
    </row>
    <row r="82" spans="1:12" ht="24.95" customHeight="1" x14ac:dyDescent="0.25">
      <c r="A82" s="170"/>
      <c r="B82" s="172"/>
      <c r="C82" s="171"/>
      <c r="D82" s="157" t="str">
        <f t="shared" si="2"/>
        <v/>
      </c>
      <c r="E82" s="177"/>
      <c r="F82" s="177"/>
      <c r="G82" s="177"/>
      <c r="H82" s="177"/>
      <c r="I82" s="177"/>
      <c r="J82" s="177"/>
      <c r="K82" s="177"/>
      <c r="L82" s="62"/>
    </row>
    <row r="83" spans="1:12" ht="24.95" customHeight="1" x14ac:dyDescent="0.25">
      <c r="A83" s="170"/>
      <c r="B83" s="172"/>
      <c r="C83" s="171"/>
      <c r="D83" s="157" t="str">
        <f t="shared" si="2"/>
        <v/>
      </c>
      <c r="E83" s="177"/>
      <c r="F83" s="177"/>
      <c r="G83" s="177"/>
      <c r="H83" s="177"/>
      <c r="I83" s="177"/>
      <c r="J83" s="177"/>
      <c r="K83" s="177"/>
      <c r="L83" s="62"/>
    </row>
    <row r="84" spans="1:12" ht="24.95" customHeight="1" x14ac:dyDescent="0.25">
      <c r="A84" s="170"/>
      <c r="B84" s="172"/>
      <c r="C84" s="171"/>
      <c r="D84" s="157" t="str">
        <f t="shared" si="2"/>
        <v/>
      </c>
      <c r="E84" s="177"/>
      <c r="F84" s="177"/>
      <c r="G84" s="177"/>
      <c r="H84" s="177"/>
      <c r="I84" s="177"/>
      <c r="J84" s="177"/>
      <c r="K84" s="177"/>
      <c r="L84" s="62"/>
    </row>
    <row r="85" spans="1:12" ht="46.5" customHeight="1" x14ac:dyDescent="0.25">
      <c r="A85" s="170"/>
      <c r="B85" s="172"/>
      <c r="C85" s="171"/>
      <c r="D85" s="157" t="str">
        <f t="shared" si="2"/>
        <v/>
      </c>
      <c r="E85" s="177"/>
      <c r="F85" s="177"/>
      <c r="G85" s="177"/>
      <c r="H85" s="177"/>
      <c r="I85" s="177"/>
      <c r="J85" s="177"/>
      <c r="K85" s="177"/>
      <c r="L85" s="62"/>
    </row>
    <row r="86" spans="1:12" ht="24.95" customHeight="1" x14ac:dyDescent="0.25">
      <c r="A86" s="170"/>
      <c r="B86" s="172"/>
      <c r="C86" s="171"/>
      <c r="D86" s="157" t="str">
        <f t="shared" si="2"/>
        <v/>
      </c>
      <c r="E86" s="177"/>
      <c r="F86" s="177"/>
      <c r="G86" s="177"/>
      <c r="H86" s="177"/>
      <c r="I86" s="177"/>
      <c r="J86" s="177"/>
      <c r="K86" s="177"/>
      <c r="L86" s="62"/>
    </row>
    <row r="87" spans="1:12" ht="24.95" customHeight="1" x14ac:dyDescent="0.25">
      <c r="A87" s="170"/>
      <c r="B87" s="172"/>
      <c r="C87" s="171"/>
      <c r="D87" s="157" t="str">
        <f t="shared" si="2"/>
        <v/>
      </c>
      <c r="E87" s="177"/>
      <c r="F87" s="177"/>
      <c r="G87" s="177"/>
      <c r="H87" s="177"/>
      <c r="I87" s="177"/>
      <c r="J87" s="177"/>
      <c r="K87" s="177"/>
      <c r="L87" s="62"/>
    </row>
    <row r="88" spans="1:12" ht="24.95" customHeight="1" x14ac:dyDescent="0.25">
      <c r="A88" s="170"/>
      <c r="B88" s="172"/>
      <c r="C88" s="171"/>
      <c r="D88" s="157" t="str">
        <f t="shared" si="2"/>
        <v/>
      </c>
      <c r="E88" s="177"/>
      <c r="F88" s="177"/>
      <c r="G88" s="177"/>
      <c r="H88" s="177"/>
      <c r="I88" s="177"/>
      <c r="J88" s="177"/>
      <c r="K88" s="177"/>
      <c r="L88" s="62"/>
    </row>
    <row r="89" spans="1:12" ht="24.95" customHeight="1" x14ac:dyDescent="0.25">
      <c r="A89" s="170"/>
      <c r="B89" s="172"/>
      <c r="C89" s="171"/>
      <c r="D89" s="157" t="str">
        <f t="shared" si="2"/>
        <v/>
      </c>
      <c r="E89" s="177"/>
      <c r="F89" s="177"/>
      <c r="G89" s="177"/>
      <c r="H89" s="177"/>
      <c r="I89" s="177"/>
      <c r="J89" s="177"/>
      <c r="K89" s="177"/>
      <c r="L89" s="62"/>
    </row>
    <row r="90" spans="1:12" ht="24.95" customHeight="1" x14ac:dyDescent="0.25">
      <c r="A90" s="170"/>
      <c r="B90" s="172"/>
      <c r="C90" s="171"/>
      <c r="D90" s="157" t="str">
        <f t="shared" si="2"/>
        <v/>
      </c>
      <c r="E90" s="177"/>
      <c r="F90" s="177"/>
      <c r="G90" s="177"/>
      <c r="H90" s="177"/>
      <c r="I90" s="177"/>
      <c r="J90" s="177"/>
      <c r="K90" s="177"/>
      <c r="L90" s="62"/>
    </row>
    <row r="91" spans="1:12" ht="24.95" customHeight="1" x14ac:dyDescent="0.25">
      <c r="A91" s="170"/>
      <c r="B91" s="172"/>
      <c r="C91" s="171"/>
      <c r="D91" s="157" t="str">
        <f t="shared" si="2"/>
        <v/>
      </c>
      <c r="E91" s="177"/>
      <c r="F91" s="177"/>
      <c r="G91" s="177"/>
      <c r="H91" s="177"/>
      <c r="I91" s="177"/>
      <c r="J91" s="177"/>
      <c r="K91" s="177"/>
      <c r="L91" s="62"/>
    </row>
    <row r="92" spans="1:12" ht="24.95" customHeight="1" x14ac:dyDescent="0.25">
      <c r="A92" s="170"/>
      <c r="B92" s="172"/>
      <c r="C92" s="171"/>
      <c r="D92" s="157" t="str">
        <f t="shared" si="2"/>
        <v/>
      </c>
      <c r="E92" s="177"/>
      <c r="F92" s="177"/>
      <c r="G92" s="177"/>
      <c r="H92" s="177"/>
      <c r="I92" s="177"/>
      <c r="J92" s="177"/>
      <c r="K92" s="177"/>
      <c r="L92" s="62"/>
    </row>
    <row r="93" spans="1:12" ht="24.95" customHeight="1" x14ac:dyDescent="0.25">
      <c r="A93" s="170"/>
      <c r="B93" s="172"/>
      <c r="C93" s="171"/>
      <c r="D93" s="157" t="str">
        <f t="shared" si="2"/>
        <v/>
      </c>
      <c r="E93" s="177"/>
      <c r="F93" s="177"/>
      <c r="G93" s="177"/>
      <c r="H93" s="177"/>
      <c r="I93" s="177"/>
      <c r="J93" s="177"/>
      <c r="K93" s="177"/>
      <c r="L93" s="62"/>
    </row>
    <row r="94" spans="1:12" ht="24.95" customHeight="1" thickBot="1" x14ac:dyDescent="0.3">
      <c r="A94" s="173"/>
      <c r="B94" s="174"/>
      <c r="C94" s="175"/>
      <c r="D94" s="158" t="str">
        <f t="shared" si="2"/>
        <v/>
      </c>
      <c r="E94" s="178"/>
      <c r="F94" s="178"/>
      <c r="G94" s="178"/>
      <c r="H94" s="178"/>
      <c r="I94" s="178"/>
      <c r="J94" s="178"/>
      <c r="K94" s="178"/>
      <c r="L94" s="62"/>
    </row>
    <row r="95" spans="1:12" ht="24.95" customHeight="1" thickBot="1" x14ac:dyDescent="0.3">
      <c r="A95" s="252" t="s">
        <v>213</v>
      </c>
      <c r="B95" s="253"/>
      <c r="C95" s="253"/>
      <c r="D95" s="159">
        <f>SUM(D17:D94)</f>
        <v>2603281</v>
      </c>
      <c r="E95" s="104">
        <f t="shared" ref="E95:K95" si="3">SUM(E17:E94)</f>
        <v>1314033</v>
      </c>
      <c r="F95" s="104">
        <f t="shared" si="3"/>
        <v>332627</v>
      </c>
      <c r="G95" s="104">
        <f t="shared" si="3"/>
        <v>39958</v>
      </c>
      <c r="H95" s="104">
        <f t="shared" si="3"/>
        <v>222221</v>
      </c>
      <c r="I95" s="104">
        <f t="shared" si="3"/>
        <v>326421</v>
      </c>
      <c r="J95" s="104">
        <f t="shared" si="3"/>
        <v>13118</v>
      </c>
      <c r="K95" s="104">
        <f t="shared" si="3"/>
        <v>354903</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220528.99000000002</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220528.99000000002</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220528.99</v>
      </c>
      <c r="M7" s="205" t="s">
        <v>245</v>
      </c>
      <c r="N7" s="205"/>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225</v>
      </c>
      <c r="C11" s="255"/>
      <c r="D11" s="114">
        <v>100240</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66" t="str">
        <f>Central!B12</f>
        <v>Pima County JTED</v>
      </c>
      <c r="C12" s="266"/>
      <c r="D12" s="200"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49"/>
      <c r="B14" s="108"/>
      <c r="C14" s="149"/>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0"/>
      <c r="B15" s="111"/>
      <c r="C15" s="150"/>
      <c r="D15" s="112"/>
      <c r="E15" s="211" t="s">
        <v>9</v>
      </c>
      <c r="F15" s="214"/>
      <c r="G15" s="214"/>
      <c r="H15" s="214"/>
      <c r="I15" s="214"/>
      <c r="J15" s="215"/>
      <c r="K15" s="216" t="s">
        <v>10</v>
      </c>
      <c r="M15" s="232"/>
      <c r="N15" s="232"/>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f t="shared" ref="D17:D48" si="0">IF(SUM(E17:K17)&gt;0,(SUM(E17:K17)),"")</f>
        <v>24875.96</v>
      </c>
      <c r="E17" s="176" t="s">
        <v>224</v>
      </c>
      <c r="F17" s="176" t="s">
        <v>224</v>
      </c>
      <c r="G17" s="176" t="s">
        <v>224</v>
      </c>
      <c r="H17" s="176">
        <v>22995.89</v>
      </c>
      <c r="I17" s="176" t="s">
        <v>224</v>
      </c>
      <c r="J17" s="176" t="s">
        <v>224</v>
      </c>
      <c r="K17" s="176">
        <v>1880.07</v>
      </c>
      <c r="M17" s="93"/>
      <c r="N17" s="146"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48"/>
      <c r="N18" s="146"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48"/>
      <c r="N19" s="146"/>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1205.9099999999999</v>
      </c>
      <c r="E27" s="177">
        <v>814.43</v>
      </c>
      <c r="F27" s="177">
        <v>391.48</v>
      </c>
      <c r="G27" s="177" t="s">
        <v>224</v>
      </c>
      <c r="H27" s="177" t="s">
        <v>224</v>
      </c>
      <c r="I27" s="177" t="s">
        <v>224</v>
      </c>
      <c r="J27" s="177" t="s">
        <v>224</v>
      </c>
      <c r="K27" s="177" t="s">
        <v>224</v>
      </c>
      <c r="M27" s="93"/>
      <c r="N27" s="205" t="s">
        <v>161</v>
      </c>
    </row>
    <row r="28" spans="1:14" s="90" customFormat="1" ht="24.95" customHeight="1" x14ac:dyDescent="0.25">
      <c r="A28" s="187" t="s">
        <v>33</v>
      </c>
      <c r="B28" s="188">
        <v>312</v>
      </c>
      <c r="C28" s="189" t="s">
        <v>34</v>
      </c>
      <c r="D28" s="157" t="str">
        <f t="shared" si="0"/>
        <v/>
      </c>
      <c r="E28" s="177" t="s">
        <v>224</v>
      </c>
      <c r="F28" s="177" t="s">
        <v>224</v>
      </c>
      <c r="G28" s="177" t="s">
        <v>224</v>
      </c>
      <c r="H28" s="177" t="s">
        <v>224</v>
      </c>
      <c r="I28" s="177" t="s">
        <v>224</v>
      </c>
      <c r="J28" s="177" t="s">
        <v>224</v>
      </c>
      <c r="K28" s="177" t="s">
        <v>224</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26754.35</v>
      </c>
      <c r="E36" s="177">
        <v>2219.64</v>
      </c>
      <c r="F36" s="177">
        <v>881.44</v>
      </c>
      <c r="G36" s="177" t="s">
        <v>224</v>
      </c>
      <c r="H36" s="177" t="s">
        <v>224</v>
      </c>
      <c r="I36" s="177" t="s">
        <v>224</v>
      </c>
      <c r="J36" s="177" t="s">
        <v>224</v>
      </c>
      <c r="K36" s="177">
        <v>23653.27</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t="str">
        <f t="shared" si="0"/>
        <v/>
      </c>
      <c r="E40" s="177" t="s">
        <v>224</v>
      </c>
      <c r="F40" s="177" t="s">
        <v>224</v>
      </c>
      <c r="G40" s="177" t="s">
        <v>224</v>
      </c>
      <c r="H40" s="177" t="s">
        <v>224</v>
      </c>
      <c r="I40" s="177" t="s">
        <v>224</v>
      </c>
      <c r="J40" s="177" t="s">
        <v>224</v>
      </c>
      <c r="K40" s="177" t="s">
        <v>224</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t="str">
        <f t="shared" si="0"/>
        <v/>
      </c>
      <c r="E48" s="177" t="s">
        <v>224</v>
      </c>
      <c r="F48" s="177" t="s">
        <v>224</v>
      </c>
      <c r="G48" s="177" t="s">
        <v>224</v>
      </c>
      <c r="H48" s="177" t="s">
        <v>224</v>
      </c>
      <c r="I48" s="177" t="s">
        <v>224</v>
      </c>
      <c r="J48" s="177" t="s">
        <v>224</v>
      </c>
      <c r="K48" s="177" t="s">
        <v>224</v>
      </c>
      <c r="M48" s="93"/>
      <c r="N48" s="148"/>
    </row>
    <row r="49" spans="1:14" s="90" customFormat="1" ht="24.95" customHeight="1" x14ac:dyDescent="0.25">
      <c r="A49" s="187" t="s">
        <v>69</v>
      </c>
      <c r="B49" s="188">
        <v>333</v>
      </c>
      <c r="C49" s="189" t="s">
        <v>70</v>
      </c>
      <c r="D49" s="157" t="str">
        <f t="shared" ref="D49:D79" si="1">IF(SUM(E49:K49)&gt;0,(SUM(E49:K49)),"")</f>
        <v/>
      </c>
      <c r="E49" s="177" t="s">
        <v>224</v>
      </c>
      <c r="F49" s="177" t="s">
        <v>224</v>
      </c>
      <c r="G49" s="177" t="s">
        <v>224</v>
      </c>
      <c r="H49" s="177" t="s">
        <v>224</v>
      </c>
      <c r="I49" s="177" t="s">
        <v>224</v>
      </c>
      <c r="J49" s="177" t="s">
        <v>224</v>
      </c>
      <c r="K49" s="177" t="s">
        <v>224</v>
      </c>
      <c r="M49" s="93"/>
      <c r="N49" s="146" t="s">
        <v>121</v>
      </c>
    </row>
    <row r="50" spans="1:14" s="90" customFormat="1" ht="24.95" customHeight="1" x14ac:dyDescent="0.25">
      <c r="A50" s="187" t="s">
        <v>71</v>
      </c>
      <c r="B50" s="188">
        <v>334</v>
      </c>
      <c r="C50" s="189" t="s">
        <v>202</v>
      </c>
      <c r="D50" s="157" t="str">
        <f t="shared" si="1"/>
        <v/>
      </c>
      <c r="E50" s="177" t="s">
        <v>224</v>
      </c>
      <c r="F50" s="177" t="s">
        <v>224</v>
      </c>
      <c r="G50" s="177" t="s">
        <v>224</v>
      </c>
      <c r="H50" s="177" t="s">
        <v>224</v>
      </c>
      <c r="I50" s="177" t="s">
        <v>224</v>
      </c>
      <c r="J50" s="177" t="s">
        <v>224</v>
      </c>
      <c r="K50" s="177" t="s">
        <v>224</v>
      </c>
      <c r="M50" s="93"/>
      <c r="N50" s="148"/>
    </row>
    <row r="51" spans="1:14" s="90" customFormat="1" ht="24.95" customHeight="1" x14ac:dyDescent="0.25">
      <c r="A51" s="187" t="s">
        <v>72</v>
      </c>
      <c r="B51" s="188">
        <v>335</v>
      </c>
      <c r="C51" s="189" t="s">
        <v>193</v>
      </c>
      <c r="D51" s="157" t="str">
        <f t="shared" si="1"/>
        <v/>
      </c>
      <c r="E51" s="177" t="s">
        <v>224</v>
      </c>
      <c r="F51" s="177" t="s">
        <v>224</v>
      </c>
      <c r="G51" s="177" t="s">
        <v>224</v>
      </c>
      <c r="H51" s="177" t="s">
        <v>224</v>
      </c>
      <c r="I51" s="177" t="s">
        <v>224</v>
      </c>
      <c r="J51" s="177" t="s">
        <v>224</v>
      </c>
      <c r="K51" s="177" t="s">
        <v>224</v>
      </c>
      <c r="M51" s="146" t="s">
        <v>75</v>
      </c>
      <c r="N51" s="93"/>
    </row>
    <row r="52" spans="1:14" s="90" customFormat="1" ht="24.95" customHeight="1" x14ac:dyDescent="0.25">
      <c r="A52" s="187" t="s">
        <v>73</v>
      </c>
      <c r="B52" s="188">
        <v>336</v>
      </c>
      <c r="C52" s="189" t="s">
        <v>74</v>
      </c>
      <c r="D52" s="157" t="str">
        <f t="shared" si="1"/>
        <v/>
      </c>
      <c r="E52" s="177" t="s">
        <v>224</v>
      </c>
      <c r="F52" s="177" t="s">
        <v>224</v>
      </c>
      <c r="G52" s="177" t="s">
        <v>224</v>
      </c>
      <c r="H52" s="177" t="s">
        <v>224</v>
      </c>
      <c r="I52" s="177" t="s">
        <v>224</v>
      </c>
      <c r="J52" s="177" t="s">
        <v>224</v>
      </c>
      <c r="K52" s="177" t="s">
        <v>224</v>
      </c>
      <c r="M52" s="146"/>
      <c r="N52" s="93"/>
    </row>
    <row r="53" spans="1:14" s="90" customFormat="1" ht="24.95" customHeight="1" x14ac:dyDescent="0.25">
      <c r="A53" s="187" t="s">
        <v>76</v>
      </c>
      <c r="B53" s="188">
        <v>337</v>
      </c>
      <c r="C53" s="189" t="s">
        <v>206</v>
      </c>
      <c r="D53" s="157" t="str">
        <f t="shared" si="1"/>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1"/>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1"/>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1"/>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1"/>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1"/>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1"/>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1"/>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1"/>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t="str">
        <f t="shared" si="1"/>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1"/>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1"/>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1"/>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1"/>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1"/>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1"/>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1"/>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1"/>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f t="shared" si="1"/>
        <v>167692.77000000002</v>
      </c>
      <c r="E71" s="177">
        <v>121380.39</v>
      </c>
      <c r="F71" s="177">
        <v>35399.519999999997</v>
      </c>
      <c r="G71" s="177">
        <v>945</v>
      </c>
      <c r="H71" s="177">
        <v>4082.85</v>
      </c>
      <c r="I71" s="177" t="s">
        <v>224</v>
      </c>
      <c r="J71" s="177">
        <v>1500</v>
      </c>
      <c r="K71" s="177">
        <v>4385.01</v>
      </c>
      <c r="L71" s="62"/>
    </row>
    <row r="72" spans="1:12" ht="24.95" customHeight="1" x14ac:dyDescent="0.25">
      <c r="A72" s="187" t="s">
        <v>209</v>
      </c>
      <c r="B72" s="188">
        <v>374</v>
      </c>
      <c r="C72" s="189" t="s">
        <v>210</v>
      </c>
      <c r="D72" s="157" t="str">
        <f t="shared" si="1"/>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1"/>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t="str">
        <f t="shared" si="1"/>
        <v/>
      </c>
      <c r="E74" s="177" t="s">
        <v>224</v>
      </c>
      <c r="F74" s="177" t="s">
        <v>224</v>
      </c>
      <c r="G74" s="177" t="s">
        <v>224</v>
      </c>
      <c r="H74" s="177" t="s">
        <v>224</v>
      </c>
      <c r="I74" s="177" t="s">
        <v>224</v>
      </c>
      <c r="J74" s="177" t="s">
        <v>224</v>
      </c>
      <c r="K74" s="177" t="s">
        <v>224</v>
      </c>
      <c r="L74" s="62"/>
    </row>
    <row r="75" spans="1:12" ht="24.95" customHeight="1" x14ac:dyDescent="0.25">
      <c r="A75" s="187" t="s">
        <v>109</v>
      </c>
      <c r="B75" s="188">
        <v>362</v>
      </c>
      <c r="C75" s="189" t="s">
        <v>211</v>
      </c>
      <c r="D75" s="157" t="str">
        <f t="shared" si="1"/>
        <v/>
      </c>
      <c r="E75" s="177" t="s">
        <v>224</v>
      </c>
      <c r="F75" s="177" t="s">
        <v>224</v>
      </c>
      <c r="G75" s="177" t="s">
        <v>224</v>
      </c>
      <c r="H75" s="177" t="s">
        <v>224</v>
      </c>
      <c r="I75" s="177" t="s">
        <v>224</v>
      </c>
      <c r="J75" s="177" t="s">
        <v>224</v>
      </c>
      <c r="K75" s="177" t="s">
        <v>224</v>
      </c>
      <c r="L75" s="62"/>
    </row>
    <row r="76" spans="1:12" ht="24.95" customHeight="1" x14ac:dyDescent="0.25">
      <c r="A76" s="187" t="s">
        <v>110</v>
      </c>
      <c r="B76" s="188">
        <v>364</v>
      </c>
      <c r="C76" s="189" t="s">
        <v>200</v>
      </c>
      <c r="D76" s="157" t="str">
        <f t="shared" si="1"/>
        <v/>
      </c>
      <c r="E76" s="177" t="s">
        <v>224</v>
      </c>
      <c r="F76" s="177" t="s">
        <v>224</v>
      </c>
      <c r="G76" s="177" t="s">
        <v>224</v>
      </c>
      <c r="H76" s="177" t="s">
        <v>224</v>
      </c>
      <c r="I76" s="177" t="s">
        <v>224</v>
      </c>
      <c r="J76" s="177" t="s">
        <v>224</v>
      </c>
      <c r="K76" s="177" t="s">
        <v>224</v>
      </c>
      <c r="L76" s="62"/>
    </row>
    <row r="77" spans="1:12" ht="24.95" customHeight="1" x14ac:dyDescent="0.25">
      <c r="A77" s="187" t="s">
        <v>111</v>
      </c>
      <c r="B77" s="188">
        <v>365</v>
      </c>
      <c r="C77" s="189" t="s">
        <v>112</v>
      </c>
      <c r="D77" s="157" t="str">
        <f t="shared" si="1"/>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1"/>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1"/>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c r="B81" s="172"/>
      <c r="C81" s="171"/>
      <c r="D81" s="157" t="str">
        <f t="shared" ref="D81:D94" si="2">IF(SUM(E81:K81)&gt;0,(SUM(E81:K81)),"")</f>
        <v/>
      </c>
      <c r="E81" s="177"/>
      <c r="F81" s="177"/>
      <c r="G81" s="177"/>
      <c r="H81" s="177"/>
      <c r="I81" s="177"/>
      <c r="J81" s="177"/>
      <c r="K81" s="177"/>
      <c r="L81" s="62"/>
    </row>
    <row r="82" spans="1:12" ht="24.95" customHeight="1" x14ac:dyDescent="0.25">
      <c r="A82" s="170"/>
      <c r="B82" s="172"/>
      <c r="C82" s="171"/>
      <c r="D82" s="157" t="str">
        <f t="shared" si="2"/>
        <v/>
      </c>
      <c r="E82" s="177"/>
      <c r="F82" s="177"/>
      <c r="G82" s="177"/>
      <c r="H82" s="177"/>
      <c r="I82" s="177"/>
      <c r="J82" s="177"/>
      <c r="K82" s="177"/>
      <c r="L82" s="62"/>
    </row>
    <row r="83" spans="1:12" ht="24.95" customHeight="1" x14ac:dyDescent="0.25">
      <c r="A83" s="170"/>
      <c r="B83" s="172"/>
      <c r="C83" s="171"/>
      <c r="D83" s="157" t="str">
        <f t="shared" si="2"/>
        <v/>
      </c>
      <c r="E83" s="177"/>
      <c r="F83" s="177"/>
      <c r="G83" s="177"/>
      <c r="H83" s="177"/>
      <c r="I83" s="177"/>
      <c r="J83" s="177"/>
      <c r="K83" s="177"/>
      <c r="L83" s="62"/>
    </row>
    <row r="84" spans="1:12" ht="24.95" customHeight="1" x14ac:dyDescent="0.25">
      <c r="A84" s="170"/>
      <c r="B84" s="172"/>
      <c r="C84" s="171"/>
      <c r="D84" s="157" t="str">
        <f t="shared" si="2"/>
        <v/>
      </c>
      <c r="E84" s="177"/>
      <c r="F84" s="177"/>
      <c r="G84" s="177"/>
      <c r="H84" s="177"/>
      <c r="I84" s="177"/>
      <c r="J84" s="177"/>
      <c r="K84" s="177"/>
      <c r="L84" s="62"/>
    </row>
    <row r="85" spans="1:12" ht="46.5" customHeight="1" x14ac:dyDescent="0.25">
      <c r="A85" s="170"/>
      <c r="B85" s="172"/>
      <c r="C85" s="171"/>
      <c r="D85" s="157" t="str">
        <f t="shared" si="2"/>
        <v/>
      </c>
      <c r="E85" s="177"/>
      <c r="F85" s="177"/>
      <c r="G85" s="177"/>
      <c r="H85" s="177"/>
      <c r="I85" s="177"/>
      <c r="J85" s="177"/>
      <c r="K85" s="177"/>
      <c r="L85" s="62"/>
    </row>
    <row r="86" spans="1:12" ht="24.95" customHeight="1" x14ac:dyDescent="0.25">
      <c r="A86" s="170"/>
      <c r="B86" s="172"/>
      <c r="C86" s="171"/>
      <c r="D86" s="157" t="str">
        <f t="shared" si="2"/>
        <v/>
      </c>
      <c r="E86" s="177"/>
      <c r="F86" s="177"/>
      <c r="G86" s="177"/>
      <c r="H86" s="177"/>
      <c r="I86" s="177"/>
      <c r="J86" s="177"/>
      <c r="K86" s="177"/>
      <c r="L86" s="62"/>
    </row>
    <row r="87" spans="1:12" ht="24.95" customHeight="1" x14ac:dyDescent="0.25">
      <c r="A87" s="170"/>
      <c r="B87" s="172"/>
      <c r="C87" s="171"/>
      <c r="D87" s="157" t="str">
        <f t="shared" si="2"/>
        <v/>
      </c>
      <c r="E87" s="177"/>
      <c r="F87" s="177"/>
      <c r="G87" s="177"/>
      <c r="H87" s="177"/>
      <c r="I87" s="177"/>
      <c r="J87" s="177"/>
      <c r="K87" s="177"/>
      <c r="L87" s="62"/>
    </row>
    <row r="88" spans="1:12" ht="24.95" customHeight="1" x14ac:dyDescent="0.25">
      <c r="A88" s="170"/>
      <c r="B88" s="172"/>
      <c r="C88" s="171"/>
      <c r="D88" s="157" t="str">
        <f t="shared" si="2"/>
        <v/>
      </c>
      <c r="E88" s="177"/>
      <c r="F88" s="177"/>
      <c r="G88" s="177"/>
      <c r="H88" s="177"/>
      <c r="I88" s="177"/>
      <c r="J88" s="177"/>
      <c r="K88" s="177"/>
      <c r="L88" s="62"/>
    </row>
    <row r="89" spans="1:12" ht="24.95" customHeight="1" x14ac:dyDescent="0.25">
      <c r="A89" s="170"/>
      <c r="B89" s="172"/>
      <c r="C89" s="171"/>
      <c r="D89" s="157" t="str">
        <f t="shared" si="2"/>
        <v/>
      </c>
      <c r="E89" s="177"/>
      <c r="F89" s="177"/>
      <c r="G89" s="177"/>
      <c r="H89" s="177"/>
      <c r="I89" s="177"/>
      <c r="J89" s="177"/>
      <c r="K89" s="177"/>
      <c r="L89" s="62"/>
    </row>
    <row r="90" spans="1:12" ht="24.95" customHeight="1" x14ac:dyDescent="0.25">
      <c r="A90" s="170"/>
      <c r="B90" s="172"/>
      <c r="C90" s="171"/>
      <c r="D90" s="157" t="str">
        <f t="shared" si="2"/>
        <v/>
      </c>
      <c r="E90" s="177"/>
      <c r="F90" s="177"/>
      <c r="G90" s="177"/>
      <c r="H90" s="177"/>
      <c r="I90" s="177"/>
      <c r="J90" s="177"/>
      <c r="K90" s="177"/>
      <c r="L90" s="62"/>
    </row>
    <row r="91" spans="1:12" ht="24.95" customHeight="1" x14ac:dyDescent="0.25">
      <c r="A91" s="170"/>
      <c r="B91" s="172"/>
      <c r="C91" s="171"/>
      <c r="D91" s="157" t="str">
        <f t="shared" si="2"/>
        <v/>
      </c>
      <c r="E91" s="177"/>
      <c r="F91" s="177"/>
      <c r="G91" s="177"/>
      <c r="H91" s="177"/>
      <c r="I91" s="177"/>
      <c r="J91" s="177"/>
      <c r="K91" s="177"/>
      <c r="L91" s="62"/>
    </row>
    <row r="92" spans="1:12" ht="24.95" customHeight="1" x14ac:dyDescent="0.25">
      <c r="A92" s="170"/>
      <c r="B92" s="172"/>
      <c r="C92" s="171"/>
      <c r="D92" s="157" t="str">
        <f t="shared" si="2"/>
        <v/>
      </c>
      <c r="E92" s="177"/>
      <c r="F92" s="177"/>
      <c r="G92" s="177"/>
      <c r="H92" s="177"/>
      <c r="I92" s="177"/>
      <c r="J92" s="177"/>
      <c r="K92" s="177"/>
      <c r="L92" s="62"/>
    </row>
    <row r="93" spans="1:12" ht="24.95" customHeight="1" x14ac:dyDescent="0.25">
      <c r="A93" s="170"/>
      <c r="B93" s="172"/>
      <c r="C93" s="171"/>
      <c r="D93" s="157" t="str">
        <f t="shared" si="2"/>
        <v/>
      </c>
      <c r="E93" s="177"/>
      <c r="F93" s="177"/>
      <c r="G93" s="177"/>
      <c r="H93" s="177"/>
      <c r="I93" s="177"/>
      <c r="J93" s="177"/>
      <c r="K93" s="177"/>
      <c r="L93" s="62"/>
    </row>
    <row r="94" spans="1:12" ht="24.95" customHeight="1" thickBot="1" x14ac:dyDescent="0.3">
      <c r="A94" s="173"/>
      <c r="B94" s="174"/>
      <c r="C94" s="175"/>
      <c r="D94" s="158" t="str">
        <f t="shared" si="2"/>
        <v/>
      </c>
      <c r="E94" s="178"/>
      <c r="F94" s="178"/>
      <c r="G94" s="178"/>
      <c r="H94" s="178"/>
      <c r="I94" s="178"/>
      <c r="J94" s="178"/>
      <c r="K94" s="178"/>
      <c r="L94" s="62"/>
    </row>
    <row r="95" spans="1:12" ht="24.95" customHeight="1" thickBot="1" x14ac:dyDescent="0.3">
      <c r="A95" s="252" t="s">
        <v>213</v>
      </c>
      <c r="B95" s="253"/>
      <c r="C95" s="253"/>
      <c r="D95" s="159">
        <f>SUM(D17:D94)</f>
        <v>220528.99000000002</v>
      </c>
      <c r="E95" s="104">
        <f t="shared" ref="E95:K95" si="3">SUM(E17:E94)</f>
        <v>124414.45999999999</v>
      </c>
      <c r="F95" s="104">
        <f t="shared" si="3"/>
        <v>36672.439999999995</v>
      </c>
      <c r="G95" s="104">
        <f t="shared" si="3"/>
        <v>945</v>
      </c>
      <c r="H95" s="104">
        <f t="shared" si="3"/>
        <v>27078.739999999998</v>
      </c>
      <c r="I95" s="104">
        <f t="shared" si="3"/>
        <v>0</v>
      </c>
      <c r="J95" s="104">
        <f t="shared" si="3"/>
        <v>1500</v>
      </c>
      <c r="K95" s="104">
        <f t="shared" si="3"/>
        <v>29918.35</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topLeftCell="A10" zoomScale="65" zoomScaleNormal="65" zoomScaleSheetLayoutView="100" workbookViewId="0">
      <selection activeCell="F13" sqref="F1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929568.35999999987</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929568.35999999987</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929568.36</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252</v>
      </c>
      <c r="C11" s="255"/>
      <c r="D11" s="114">
        <v>100216</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166" t="s">
        <v>154</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t="str">
        <f t="shared" si="0"/>
        <v/>
      </c>
      <c r="E19" s="177" t="s">
        <v>224</v>
      </c>
      <c r="F19" s="177" t="s">
        <v>224</v>
      </c>
      <c r="G19" s="177" t="s">
        <v>224</v>
      </c>
      <c r="H19" s="177" t="s">
        <v>224</v>
      </c>
      <c r="I19" s="177" t="s">
        <v>224</v>
      </c>
      <c r="J19" s="177" t="s">
        <v>224</v>
      </c>
      <c r="K19" s="177" t="s">
        <v>224</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t="str">
        <f t="shared" si="0"/>
        <v/>
      </c>
      <c r="E27" s="177" t="s">
        <v>224</v>
      </c>
      <c r="F27" s="177" t="s">
        <v>224</v>
      </c>
      <c r="G27" s="177" t="s">
        <v>224</v>
      </c>
      <c r="H27" s="177" t="s">
        <v>224</v>
      </c>
      <c r="I27" s="177" t="s">
        <v>224</v>
      </c>
      <c r="J27" s="177" t="s">
        <v>224</v>
      </c>
      <c r="K27" s="177" t="s">
        <v>224</v>
      </c>
      <c r="M27" s="93"/>
      <c r="N27" s="205" t="s">
        <v>161</v>
      </c>
    </row>
    <row r="28" spans="1:14" s="90" customFormat="1" ht="24.95" customHeight="1" x14ac:dyDescent="0.25">
      <c r="A28" s="187" t="s">
        <v>33</v>
      </c>
      <c r="B28" s="188">
        <v>312</v>
      </c>
      <c r="C28" s="189" t="s">
        <v>34</v>
      </c>
      <c r="D28" s="157">
        <f t="shared" si="0"/>
        <v>210964.81000000003</v>
      </c>
      <c r="E28" s="177">
        <v>90165.97</v>
      </c>
      <c r="F28" s="177">
        <v>27096.19</v>
      </c>
      <c r="G28" s="177">
        <v>138.33000000000001</v>
      </c>
      <c r="H28" s="177">
        <v>32599.03</v>
      </c>
      <c r="I28" s="177">
        <v>47279.34</v>
      </c>
      <c r="J28" s="177" t="s">
        <v>224</v>
      </c>
      <c r="K28" s="177">
        <v>13685.95</v>
      </c>
      <c r="M28" s="93"/>
      <c r="N28" s="205"/>
    </row>
    <row r="29" spans="1:14" s="90" customFormat="1" ht="24.95" customHeight="1" x14ac:dyDescent="0.25">
      <c r="A29" s="187" t="s">
        <v>35</v>
      </c>
      <c r="B29" s="188">
        <v>313</v>
      </c>
      <c r="C29" s="189" t="s">
        <v>191</v>
      </c>
      <c r="D29" s="157">
        <f t="shared" si="0"/>
        <v>85425.23</v>
      </c>
      <c r="E29" s="177">
        <v>52021.72</v>
      </c>
      <c r="F29" s="177">
        <v>15966.42</v>
      </c>
      <c r="G29" s="177">
        <v>1233.6600000000001</v>
      </c>
      <c r="H29" s="177">
        <v>402.48</v>
      </c>
      <c r="I29" s="177" t="s">
        <v>224</v>
      </c>
      <c r="J29" s="177">
        <v>2115</v>
      </c>
      <c r="K29" s="177">
        <v>13685.95</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t="str">
        <f t="shared" si="0"/>
        <v/>
      </c>
      <c r="E36" s="177" t="s">
        <v>224</v>
      </c>
      <c r="F36" s="177" t="s">
        <v>224</v>
      </c>
      <c r="G36" s="177" t="s">
        <v>224</v>
      </c>
      <c r="H36" s="177" t="s">
        <v>224</v>
      </c>
      <c r="I36" s="177" t="s">
        <v>224</v>
      </c>
      <c r="J36" s="177" t="s">
        <v>224</v>
      </c>
      <c r="K36" s="177" t="s">
        <v>224</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90657.53</v>
      </c>
      <c r="E40" s="177">
        <v>51827.08</v>
      </c>
      <c r="F40" s="177">
        <v>15587.12</v>
      </c>
      <c r="G40" s="177">
        <v>275</v>
      </c>
      <c r="H40" s="177">
        <v>4007.8</v>
      </c>
      <c r="I40" s="177">
        <v>5274.58</v>
      </c>
      <c r="J40" s="177" t="s">
        <v>224</v>
      </c>
      <c r="K40" s="177">
        <v>13685.95</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t="str">
        <f t="shared" si="0"/>
        <v/>
      </c>
      <c r="E43" s="177" t="s">
        <v>224</v>
      </c>
      <c r="F43" s="177" t="s">
        <v>224</v>
      </c>
      <c r="G43" s="177" t="s">
        <v>224</v>
      </c>
      <c r="H43" s="177" t="s">
        <v>224</v>
      </c>
      <c r="I43" s="177" t="s">
        <v>224</v>
      </c>
      <c r="J43" s="177" t="s">
        <v>224</v>
      </c>
      <c r="K43" s="177" t="s">
        <v>224</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f t="shared" si="0"/>
        <v>89593.17</v>
      </c>
      <c r="E48" s="177">
        <v>54299.02</v>
      </c>
      <c r="F48" s="177">
        <v>15971.51</v>
      </c>
      <c r="G48" s="177">
        <v>663.36</v>
      </c>
      <c r="H48" s="177">
        <v>4746.33</v>
      </c>
      <c r="I48" s="177" t="s">
        <v>224</v>
      </c>
      <c r="J48" s="177">
        <v>227</v>
      </c>
      <c r="K48" s="177">
        <v>13685.95</v>
      </c>
      <c r="M48" s="93"/>
      <c r="N48" s="151"/>
    </row>
    <row r="49" spans="1:14" s="90" customFormat="1" ht="24.95" customHeight="1" x14ac:dyDescent="0.25">
      <c r="A49" s="187" t="s">
        <v>69</v>
      </c>
      <c r="B49" s="188">
        <v>333</v>
      </c>
      <c r="C49" s="189" t="s">
        <v>70</v>
      </c>
      <c r="D49" s="157" t="str">
        <f t="shared" si="0"/>
        <v/>
      </c>
      <c r="E49" s="177" t="s">
        <v>224</v>
      </c>
      <c r="F49" s="177" t="s">
        <v>224</v>
      </c>
      <c r="G49" s="177" t="s">
        <v>224</v>
      </c>
      <c r="H49" s="177" t="s">
        <v>224</v>
      </c>
      <c r="I49" s="177" t="s">
        <v>224</v>
      </c>
      <c r="J49" s="177" t="s">
        <v>224</v>
      </c>
      <c r="K49" s="177" t="s">
        <v>224</v>
      </c>
      <c r="M49" s="93"/>
      <c r="N49" s="152" t="s">
        <v>121</v>
      </c>
    </row>
    <row r="50" spans="1:14" s="90" customFormat="1" ht="24.95" customHeight="1" x14ac:dyDescent="0.25">
      <c r="A50" s="187" t="s">
        <v>71</v>
      </c>
      <c r="B50" s="188">
        <v>334</v>
      </c>
      <c r="C50" s="189" t="s">
        <v>202</v>
      </c>
      <c r="D50" s="157">
        <f t="shared" si="0"/>
        <v>78037.239999999991</v>
      </c>
      <c r="E50" s="177">
        <v>45207.21</v>
      </c>
      <c r="F50" s="177">
        <v>14020.08</v>
      </c>
      <c r="G50" s="177">
        <v>159.52000000000001</v>
      </c>
      <c r="H50" s="177">
        <v>2421.21</v>
      </c>
      <c r="I50" s="177">
        <v>2318.27</v>
      </c>
      <c r="J50" s="177">
        <v>225</v>
      </c>
      <c r="K50" s="177">
        <v>13685.95</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f t="shared" si="0"/>
        <v>101668.08</v>
      </c>
      <c r="E53" s="177">
        <v>59602.92</v>
      </c>
      <c r="F53" s="177">
        <v>17212.34</v>
      </c>
      <c r="G53" s="177">
        <v>2160.6</v>
      </c>
      <c r="H53" s="177">
        <v>6120.74</v>
      </c>
      <c r="I53" s="177">
        <v>883.53</v>
      </c>
      <c r="J53" s="177">
        <v>2002</v>
      </c>
      <c r="K53" s="177">
        <v>13685.95</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0"/>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t="str">
        <f t="shared" si="0"/>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f t="shared" si="0"/>
        <v>57784.92</v>
      </c>
      <c r="E74" s="177">
        <v>30375.54</v>
      </c>
      <c r="F74" s="177">
        <v>9463.77</v>
      </c>
      <c r="G74" s="177" t="s">
        <v>224</v>
      </c>
      <c r="H74" s="177">
        <v>4259.66</v>
      </c>
      <c r="I74" s="177" t="s">
        <v>224</v>
      </c>
      <c r="J74" s="177" t="s">
        <v>224</v>
      </c>
      <c r="K74" s="177">
        <v>13685.95</v>
      </c>
      <c r="L74" s="62"/>
    </row>
    <row r="75" spans="1:12" ht="24.95" customHeight="1" x14ac:dyDescent="0.25">
      <c r="A75" s="187" t="s">
        <v>109</v>
      </c>
      <c r="B75" s="188">
        <v>362</v>
      </c>
      <c r="C75" s="189" t="s">
        <v>211</v>
      </c>
      <c r="D75" s="157">
        <f t="shared" si="0"/>
        <v>114636.18</v>
      </c>
      <c r="E75" s="177">
        <v>59202.96</v>
      </c>
      <c r="F75" s="177">
        <v>17372.509999999998</v>
      </c>
      <c r="G75" s="177">
        <v>2650.67</v>
      </c>
      <c r="H75" s="177">
        <v>19944.09</v>
      </c>
      <c r="I75" s="177" t="s">
        <v>224</v>
      </c>
      <c r="J75" s="177">
        <v>1780</v>
      </c>
      <c r="K75" s="177">
        <v>13685.95</v>
      </c>
      <c r="L75" s="62"/>
    </row>
    <row r="76" spans="1:12" ht="24.95" customHeight="1" x14ac:dyDescent="0.25">
      <c r="A76" s="187" t="s">
        <v>110</v>
      </c>
      <c r="B76" s="188">
        <v>364</v>
      </c>
      <c r="C76" s="189" t="s">
        <v>200</v>
      </c>
      <c r="D76" s="157">
        <f t="shared" si="0"/>
        <v>100801.2</v>
      </c>
      <c r="E76" s="177">
        <v>60575.01</v>
      </c>
      <c r="F76" s="177">
        <v>17033.150000000001</v>
      </c>
      <c r="G76" s="177">
        <v>4324.08</v>
      </c>
      <c r="H76" s="177">
        <v>4199.51</v>
      </c>
      <c r="I76" s="177">
        <v>854.5</v>
      </c>
      <c r="J76" s="177">
        <v>129</v>
      </c>
      <c r="K76" s="177">
        <v>13685.95</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0"/>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c r="B81" s="172"/>
      <c r="C81" s="171"/>
      <c r="D81" s="157" t="str">
        <f t="shared" ref="D81:D94" si="1">IF(SUM(E81:K81)&gt;0,(SUM(E81:K81)),"")</f>
        <v/>
      </c>
      <c r="E81" s="177" t="s">
        <v>224</v>
      </c>
      <c r="F81" s="177" t="s">
        <v>224</v>
      </c>
      <c r="G81" s="177" t="s">
        <v>224</v>
      </c>
      <c r="H81" s="177" t="s">
        <v>224</v>
      </c>
      <c r="I81" s="177" t="s">
        <v>224</v>
      </c>
      <c r="J81" s="177" t="s">
        <v>224</v>
      </c>
      <c r="K81" s="177">
        <v>0</v>
      </c>
      <c r="L81" s="62"/>
    </row>
    <row r="82" spans="1:12" ht="24.95" customHeight="1" x14ac:dyDescent="0.25">
      <c r="A82" s="170"/>
      <c r="B82" s="172"/>
      <c r="C82" s="171"/>
      <c r="D82" s="157" t="str">
        <f t="shared" si="1"/>
        <v/>
      </c>
      <c r="E82" s="177" t="s">
        <v>224</v>
      </c>
      <c r="F82" s="177" t="s">
        <v>224</v>
      </c>
      <c r="G82" s="177" t="s">
        <v>224</v>
      </c>
      <c r="H82" s="177" t="s">
        <v>224</v>
      </c>
      <c r="I82" s="177" t="s">
        <v>224</v>
      </c>
      <c r="J82" s="177" t="s">
        <v>224</v>
      </c>
      <c r="K82" s="177" t="s">
        <v>224</v>
      </c>
      <c r="L82" s="62"/>
    </row>
    <row r="83" spans="1:12" ht="24.95" customHeight="1" x14ac:dyDescent="0.25">
      <c r="A83" s="170"/>
      <c r="B83" s="172"/>
      <c r="C83" s="171"/>
      <c r="D83" s="157" t="str">
        <f t="shared" si="1"/>
        <v/>
      </c>
      <c r="E83" s="177" t="s">
        <v>224</v>
      </c>
      <c r="F83" s="177" t="s">
        <v>224</v>
      </c>
      <c r="G83" s="177" t="s">
        <v>224</v>
      </c>
      <c r="H83" s="177" t="s">
        <v>224</v>
      </c>
      <c r="I83" s="177" t="s">
        <v>224</v>
      </c>
      <c r="J83" s="177" t="s">
        <v>224</v>
      </c>
      <c r="K83" s="177" t="s">
        <v>224</v>
      </c>
      <c r="L83" s="62"/>
    </row>
    <row r="84" spans="1:12" ht="24.95" customHeight="1" x14ac:dyDescent="0.25">
      <c r="A84" s="170"/>
      <c r="B84" s="172"/>
      <c r="C84" s="171"/>
      <c r="D84" s="157" t="str">
        <f t="shared" si="1"/>
        <v/>
      </c>
      <c r="E84" s="177"/>
      <c r="F84" s="177"/>
      <c r="G84" s="177"/>
      <c r="H84" s="177"/>
      <c r="I84" s="177"/>
      <c r="J84" s="177"/>
      <c r="K84" s="177"/>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929568.35999999987</v>
      </c>
      <c r="E95" s="159">
        <f t="shared" ref="E95:K95" si="2">SUM(E17:E94)</f>
        <v>503277.43</v>
      </c>
      <c r="F95" s="159">
        <f t="shared" si="2"/>
        <v>149723.09</v>
      </c>
      <c r="G95" s="159">
        <f t="shared" si="2"/>
        <v>11605.22</v>
      </c>
      <c r="H95" s="159">
        <f t="shared" si="2"/>
        <v>78700.849999999991</v>
      </c>
      <c r="I95" s="159">
        <f t="shared" si="2"/>
        <v>56610.219999999994</v>
      </c>
      <c r="J95" s="159">
        <f t="shared" si="2"/>
        <v>6478</v>
      </c>
      <c r="K95" s="159">
        <f t="shared" si="2"/>
        <v>123173.54999999999</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8" t="s">
        <v>134</v>
      </c>
      <c r="N1" s="218"/>
    </row>
    <row r="2" spans="1:25" ht="30" customHeight="1" x14ac:dyDescent="0.25">
      <c r="A2" s="240" t="s">
        <v>183</v>
      </c>
      <c r="B2" s="240"/>
      <c r="C2" s="240"/>
      <c r="D2" s="240"/>
      <c r="E2" s="240"/>
      <c r="F2" s="75"/>
      <c r="G2" s="262" t="s">
        <v>129</v>
      </c>
      <c r="H2" s="263"/>
      <c r="I2" s="263"/>
      <c r="J2" s="263"/>
      <c r="K2" s="163">
        <f>D95</f>
        <v>1644808.3499999999</v>
      </c>
      <c r="M2" s="205" t="s">
        <v>170</v>
      </c>
      <c r="N2" s="205"/>
    </row>
    <row r="3" spans="1:25" ht="30" customHeight="1" x14ac:dyDescent="0.25">
      <c r="A3" s="240"/>
      <c r="B3" s="240"/>
      <c r="C3" s="240"/>
      <c r="D3" s="240"/>
      <c r="E3" s="240"/>
      <c r="F3" s="75"/>
      <c r="G3" s="264" t="s">
        <v>171</v>
      </c>
      <c r="H3" s="265"/>
      <c r="I3" s="265"/>
      <c r="J3" s="265"/>
      <c r="K3" s="60"/>
      <c r="M3" s="235" t="s">
        <v>117</v>
      </c>
      <c r="N3" s="235"/>
    </row>
    <row r="4" spans="1:25" ht="30" customHeight="1" x14ac:dyDescent="0.25">
      <c r="A4" s="240"/>
      <c r="B4" s="240"/>
      <c r="C4" s="240"/>
      <c r="D4" s="240"/>
      <c r="E4" s="240"/>
      <c r="F4" s="75"/>
      <c r="G4" s="260" t="s">
        <v>172</v>
      </c>
      <c r="H4" s="261"/>
      <c r="I4" s="261"/>
      <c r="J4" s="261"/>
      <c r="K4" s="60"/>
      <c r="L4" s="65"/>
      <c r="M4" s="205" t="s">
        <v>173</v>
      </c>
      <c r="N4" s="205"/>
      <c r="O4" s="61"/>
      <c r="P4" s="61"/>
      <c r="Q4" s="61"/>
      <c r="R4" s="61"/>
      <c r="S4" s="61"/>
      <c r="T4" s="61"/>
      <c r="U4" s="61"/>
      <c r="V4" s="61"/>
      <c r="W4" s="61"/>
      <c r="X4" s="61"/>
      <c r="Y4" s="61"/>
    </row>
    <row r="5" spans="1:25" ht="48.75" customHeight="1" x14ac:dyDescent="0.25">
      <c r="A5" s="234"/>
      <c r="B5" s="234"/>
      <c r="C5" s="234"/>
      <c r="D5" s="234"/>
      <c r="E5" s="234"/>
      <c r="F5" s="75"/>
      <c r="G5" s="260" t="s">
        <v>243</v>
      </c>
      <c r="H5" s="261"/>
      <c r="I5" s="261"/>
      <c r="J5" s="261"/>
      <c r="K5" s="60"/>
      <c r="L5" s="59"/>
      <c r="M5" s="205" t="s">
        <v>244</v>
      </c>
      <c r="N5" s="205"/>
      <c r="O5" s="61"/>
      <c r="P5" s="61"/>
      <c r="Q5" s="61"/>
      <c r="R5" s="61"/>
      <c r="S5" s="61"/>
      <c r="T5" s="61"/>
      <c r="U5" s="61"/>
      <c r="V5" s="61"/>
      <c r="W5" s="61"/>
      <c r="X5" s="61"/>
      <c r="Y5" s="61"/>
    </row>
    <row r="6" spans="1:25" ht="43.5" customHeight="1" thickBot="1" x14ac:dyDescent="0.3">
      <c r="F6" s="75"/>
      <c r="G6" s="256" t="s">
        <v>130</v>
      </c>
      <c r="H6" s="257"/>
      <c r="I6" s="257"/>
      <c r="J6" s="257"/>
      <c r="K6" s="164">
        <f>SUM(K2:K5)</f>
        <v>1644808.3499999999</v>
      </c>
      <c r="L6" s="59"/>
      <c r="M6" s="205" t="s">
        <v>133</v>
      </c>
      <c r="N6" s="205"/>
      <c r="O6" s="68"/>
      <c r="P6" s="68"/>
      <c r="Q6" s="68"/>
      <c r="R6" s="68"/>
      <c r="S6" s="68"/>
      <c r="T6" s="68"/>
      <c r="U6" s="68"/>
      <c r="V6" s="68"/>
      <c r="W6" s="68"/>
      <c r="X6" s="68"/>
      <c r="Y6" s="68"/>
    </row>
    <row r="7" spans="1:25" ht="66" customHeight="1" thickBot="1" x14ac:dyDescent="0.3">
      <c r="A7" s="75"/>
      <c r="B7" s="75"/>
      <c r="D7" s="75" t="s">
        <v>214</v>
      </c>
      <c r="F7" s="75"/>
      <c r="G7" s="256" t="s">
        <v>131</v>
      </c>
      <c r="H7" s="257"/>
      <c r="I7" s="257"/>
      <c r="J7" s="257"/>
      <c r="K7" s="165">
        <v>1644808.35</v>
      </c>
      <c r="M7" s="205" t="s">
        <v>245</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8"/>
      <c r="B9" s="222" t="s">
        <v>136</v>
      </c>
      <c r="C9" s="223"/>
      <c r="D9" s="228" t="s">
        <v>5</v>
      </c>
      <c r="E9" s="71" t="s">
        <v>6</v>
      </c>
      <c r="F9" s="72"/>
      <c r="G9" s="72"/>
      <c r="H9" s="72"/>
      <c r="I9" s="72"/>
      <c r="J9" s="72"/>
      <c r="K9" s="73"/>
      <c r="L9" s="74"/>
      <c r="M9" s="218" t="s">
        <v>120</v>
      </c>
      <c r="N9" s="218"/>
      <c r="O9" s="69"/>
      <c r="P9" s="69"/>
      <c r="Q9" s="69"/>
      <c r="R9" s="69"/>
      <c r="S9" s="69"/>
      <c r="T9" s="69"/>
      <c r="U9" s="69"/>
      <c r="V9" s="69"/>
      <c r="W9" s="69"/>
      <c r="X9" s="69"/>
      <c r="Y9" s="69"/>
    </row>
    <row r="10" spans="1:25" s="75" customFormat="1" ht="24.95" customHeight="1" thickBot="1" x14ac:dyDescent="0.3">
      <c r="A10" s="259"/>
      <c r="B10" s="224"/>
      <c r="C10" s="225"/>
      <c r="D10" s="229"/>
      <c r="E10" s="76" t="s">
        <v>222</v>
      </c>
      <c r="F10" s="77"/>
      <c r="G10" s="77"/>
      <c r="H10" s="77"/>
      <c r="I10" s="77"/>
      <c r="J10" s="77"/>
      <c r="K10" s="78"/>
      <c r="L10" s="74"/>
      <c r="M10" s="231" t="s">
        <v>246</v>
      </c>
      <c r="N10" s="232"/>
      <c r="O10" s="79"/>
      <c r="P10" s="79"/>
      <c r="Q10" s="79"/>
      <c r="R10" s="79"/>
      <c r="S10" s="79"/>
      <c r="T10" s="79"/>
      <c r="U10" s="79"/>
      <c r="V10" s="79"/>
      <c r="W10" s="79"/>
      <c r="X10" s="79"/>
      <c r="Y10" s="79"/>
    </row>
    <row r="11" spans="1:25" s="75" customFormat="1" ht="30.75" customHeight="1" thickBot="1" x14ac:dyDescent="0.3">
      <c r="A11" s="106" t="s">
        <v>138</v>
      </c>
      <c r="B11" s="254" t="s">
        <v>226</v>
      </c>
      <c r="C11" s="255"/>
      <c r="D11" s="114">
        <v>100208</v>
      </c>
      <c r="E11" s="76" t="s">
        <v>154</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155</v>
      </c>
      <c r="B12" s="250" t="str">
        <f>Central!B12</f>
        <v>Pima County JTED</v>
      </c>
      <c r="C12" s="250"/>
      <c r="D12" s="199" t="str">
        <f>Central!D12</f>
        <v>100811</v>
      </c>
      <c r="E12" s="81" t="s">
        <v>132</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175</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7"/>
      <c r="M16" s="232"/>
      <c r="N16" s="232"/>
    </row>
    <row r="17" spans="1:14" s="90" customFormat="1" ht="24.95" customHeight="1" x14ac:dyDescent="0.25">
      <c r="A17" s="184" t="s">
        <v>15</v>
      </c>
      <c r="B17" s="185">
        <v>301</v>
      </c>
      <c r="C17" s="186" t="s">
        <v>201</v>
      </c>
      <c r="D17" s="156" t="str">
        <f t="shared" ref="D17:D79" si="0">IF(SUM(E17:K17)&gt;0,(SUM(E17:K17)),"")</f>
        <v/>
      </c>
      <c r="E17" s="176" t="s">
        <v>224</v>
      </c>
      <c r="F17" s="176" t="s">
        <v>224</v>
      </c>
      <c r="G17" s="176" t="s">
        <v>224</v>
      </c>
      <c r="H17" s="176" t="s">
        <v>224</v>
      </c>
      <c r="I17" s="176" t="s">
        <v>224</v>
      </c>
      <c r="J17" s="176" t="s">
        <v>224</v>
      </c>
      <c r="K17" s="176" t="s">
        <v>224</v>
      </c>
      <c r="M17" s="93"/>
      <c r="N17" s="152" t="s">
        <v>156</v>
      </c>
    </row>
    <row r="18" spans="1:14" s="90" customFormat="1" ht="24.95" customHeight="1" x14ac:dyDescent="0.25">
      <c r="A18" s="187" t="s">
        <v>16</v>
      </c>
      <c r="B18" s="188">
        <v>302</v>
      </c>
      <c r="C18" s="189" t="s">
        <v>17</v>
      </c>
      <c r="D18" s="157" t="str">
        <f t="shared" si="0"/>
        <v/>
      </c>
      <c r="E18" s="177" t="s">
        <v>224</v>
      </c>
      <c r="F18" s="177" t="s">
        <v>224</v>
      </c>
      <c r="G18" s="177" t="s">
        <v>224</v>
      </c>
      <c r="H18" s="177" t="s">
        <v>224</v>
      </c>
      <c r="I18" s="177" t="s">
        <v>224</v>
      </c>
      <c r="J18" s="177" t="s">
        <v>224</v>
      </c>
      <c r="K18" s="177" t="s">
        <v>224</v>
      </c>
      <c r="M18" s="151"/>
      <c r="N18" s="152" t="s">
        <v>157</v>
      </c>
    </row>
    <row r="19" spans="1:14" s="90" customFormat="1" ht="24.95" customHeight="1" x14ac:dyDescent="0.25">
      <c r="A19" s="187" t="s">
        <v>189</v>
      </c>
      <c r="B19" s="188">
        <v>376</v>
      </c>
      <c r="C19" s="189" t="s">
        <v>190</v>
      </c>
      <c r="D19" s="157">
        <f t="shared" si="0"/>
        <v>763727.70000000007</v>
      </c>
      <c r="E19" s="177">
        <v>157808.85999999999</v>
      </c>
      <c r="F19" s="177">
        <v>42829.08</v>
      </c>
      <c r="G19" s="177">
        <v>52842.32</v>
      </c>
      <c r="H19" s="177">
        <v>61836.37</v>
      </c>
      <c r="I19" s="177">
        <v>350855.28</v>
      </c>
      <c r="J19" s="177">
        <v>6490</v>
      </c>
      <c r="K19" s="177">
        <v>91065.79</v>
      </c>
      <c r="M19" s="151"/>
      <c r="N19" s="152"/>
    </row>
    <row r="20" spans="1:14" s="90" customFormat="1" ht="24.95" customHeight="1" x14ac:dyDescent="0.25">
      <c r="A20" s="187" t="s">
        <v>18</v>
      </c>
      <c r="B20" s="188">
        <v>303</v>
      </c>
      <c r="C20" s="189" t="s">
        <v>19</v>
      </c>
      <c r="D20" s="157" t="str">
        <f t="shared" si="0"/>
        <v/>
      </c>
      <c r="E20" s="177" t="s">
        <v>224</v>
      </c>
      <c r="F20" s="177" t="s">
        <v>224</v>
      </c>
      <c r="G20" s="177" t="s">
        <v>224</v>
      </c>
      <c r="H20" s="177" t="s">
        <v>224</v>
      </c>
      <c r="I20" s="177" t="s">
        <v>224</v>
      </c>
      <c r="J20" s="177" t="s">
        <v>224</v>
      </c>
      <c r="K20" s="177" t="s">
        <v>224</v>
      </c>
      <c r="M20" s="93"/>
      <c r="N20" s="205" t="s">
        <v>158</v>
      </c>
    </row>
    <row r="21" spans="1:14" s="90" customFormat="1" ht="24.95" customHeight="1" x14ac:dyDescent="0.25">
      <c r="A21" s="187" t="s">
        <v>20</v>
      </c>
      <c r="B21" s="188">
        <v>304</v>
      </c>
      <c r="C21" s="189" t="s">
        <v>21</v>
      </c>
      <c r="D21" s="157" t="str">
        <f t="shared" si="0"/>
        <v/>
      </c>
      <c r="E21" s="177" t="s">
        <v>224</v>
      </c>
      <c r="F21" s="177" t="s">
        <v>224</v>
      </c>
      <c r="G21" s="177" t="s">
        <v>224</v>
      </c>
      <c r="H21" s="177" t="s">
        <v>224</v>
      </c>
      <c r="I21" s="177" t="s">
        <v>224</v>
      </c>
      <c r="J21" s="177" t="s">
        <v>224</v>
      </c>
      <c r="K21" s="177" t="s">
        <v>224</v>
      </c>
      <c r="M21" s="93"/>
      <c r="N21" s="205"/>
    </row>
    <row r="22" spans="1:14" s="90" customFormat="1" ht="24.95" customHeight="1" x14ac:dyDescent="0.25">
      <c r="A22" s="187" t="s">
        <v>22</v>
      </c>
      <c r="B22" s="188">
        <v>305</v>
      </c>
      <c r="C22" s="189" t="s">
        <v>23</v>
      </c>
      <c r="D22" s="157" t="str">
        <f t="shared" si="0"/>
        <v/>
      </c>
      <c r="E22" s="177" t="s">
        <v>224</v>
      </c>
      <c r="F22" s="177" t="s">
        <v>224</v>
      </c>
      <c r="G22" s="177" t="s">
        <v>224</v>
      </c>
      <c r="H22" s="177" t="s">
        <v>224</v>
      </c>
      <c r="I22" s="177" t="s">
        <v>224</v>
      </c>
      <c r="J22" s="177" t="s">
        <v>224</v>
      </c>
      <c r="K22" s="177" t="s">
        <v>224</v>
      </c>
      <c r="M22" s="93"/>
      <c r="N22" s="205"/>
    </row>
    <row r="23" spans="1:14" s="90" customFormat="1" ht="24.95" customHeight="1" x14ac:dyDescent="0.25">
      <c r="A23" s="187" t="s">
        <v>24</v>
      </c>
      <c r="B23" s="188">
        <v>306</v>
      </c>
      <c r="C23" s="189" t="s">
        <v>25</v>
      </c>
      <c r="D23" s="157" t="str">
        <f t="shared" si="0"/>
        <v/>
      </c>
      <c r="E23" s="177" t="s">
        <v>224</v>
      </c>
      <c r="F23" s="177" t="s">
        <v>224</v>
      </c>
      <c r="G23" s="177" t="s">
        <v>224</v>
      </c>
      <c r="H23" s="177" t="s">
        <v>224</v>
      </c>
      <c r="I23" s="177" t="s">
        <v>224</v>
      </c>
      <c r="J23" s="177" t="s">
        <v>224</v>
      </c>
      <c r="K23" s="177" t="s">
        <v>224</v>
      </c>
      <c r="M23" s="93"/>
      <c r="N23" s="205" t="s">
        <v>159</v>
      </c>
    </row>
    <row r="24" spans="1:14" s="90" customFormat="1" ht="24.95" customHeight="1" x14ac:dyDescent="0.25">
      <c r="A24" s="187" t="s">
        <v>26</v>
      </c>
      <c r="B24" s="188">
        <v>307</v>
      </c>
      <c r="C24" s="189" t="s">
        <v>27</v>
      </c>
      <c r="D24" s="157" t="str">
        <f t="shared" si="0"/>
        <v/>
      </c>
      <c r="E24" s="177" t="s">
        <v>224</v>
      </c>
      <c r="F24" s="177" t="s">
        <v>224</v>
      </c>
      <c r="G24" s="177" t="s">
        <v>224</v>
      </c>
      <c r="H24" s="177" t="s">
        <v>224</v>
      </c>
      <c r="I24" s="177" t="s">
        <v>224</v>
      </c>
      <c r="J24" s="177" t="s">
        <v>224</v>
      </c>
      <c r="K24" s="177" t="s">
        <v>224</v>
      </c>
      <c r="M24" s="93"/>
      <c r="N24" s="205"/>
    </row>
    <row r="25" spans="1:14" s="90" customFormat="1" ht="24.95" customHeight="1" x14ac:dyDescent="0.25">
      <c r="A25" s="187" t="s">
        <v>28</v>
      </c>
      <c r="B25" s="188">
        <v>309</v>
      </c>
      <c r="C25" s="189" t="s">
        <v>204</v>
      </c>
      <c r="D25" s="157" t="str">
        <f t="shared" si="0"/>
        <v/>
      </c>
      <c r="E25" s="177" t="s">
        <v>224</v>
      </c>
      <c r="F25" s="177" t="s">
        <v>224</v>
      </c>
      <c r="G25" s="177" t="s">
        <v>224</v>
      </c>
      <c r="H25" s="177" t="s">
        <v>224</v>
      </c>
      <c r="I25" s="177" t="s">
        <v>224</v>
      </c>
      <c r="J25" s="177" t="s">
        <v>224</v>
      </c>
      <c r="K25" s="177" t="s">
        <v>224</v>
      </c>
      <c r="M25" s="93"/>
      <c r="N25" s="205" t="s">
        <v>160</v>
      </c>
    </row>
    <row r="26" spans="1:14" s="90" customFormat="1" ht="24.95" customHeight="1" x14ac:dyDescent="0.25">
      <c r="A26" s="187" t="s">
        <v>29</v>
      </c>
      <c r="B26" s="188">
        <v>310</v>
      </c>
      <c r="C26" s="189" t="s">
        <v>30</v>
      </c>
      <c r="D26" s="157" t="str">
        <f t="shared" si="0"/>
        <v/>
      </c>
      <c r="E26" s="177" t="s">
        <v>224</v>
      </c>
      <c r="F26" s="177" t="s">
        <v>224</v>
      </c>
      <c r="G26" s="177" t="s">
        <v>224</v>
      </c>
      <c r="H26" s="177" t="s">
        <v>224</v>
      </c>
      <c r="I26" s="177" t="s">
        <v>224</v>
      </c>
      <c r="J26" s="177" t="s">
        <v>224</v>
      </c>
      <c r="K26" s="177" t="s">
        <v>224</v>
      </c>
      <c r="M26" s="93"/>
      <c r="N26" s="205"/>
    </row>
    <row r="27" spans="1:14" s="90" customFormat="1" ht="24.95" customHeight="1" x14ac:dyDescent="0.25">
      <c r="A27" s="187" t="s">
        <v>31</v>
      </c>
      <c r="B27" s="188">
        <v>311</v>
      </c>
      <c r="C27" s="189" t="s">
        <v>32</v>
      </c>
      <c r="D27" s="157">
        <f t="shared" si="0"/>
        <v>117359.79999999999</v>
      </c>
      <c r="E27" s="177">
        <v>71703.44</v>
      </c>
      <c r="F27" s="177">
        <v>19804.39</v>
      </c>
      <c r="G27" s="177">
        <v>588.20000000000005</v>
      </c>
      <c r="H27" s="177">
        <v>6105.98</v>
      </c>
      <c r="I27" s="177">
        <v>3390.8</v>
      </c>
      <c r="J27" s="177">
        <v>1773.18</v>
      </c>
      <c r="K27" s="177">
        <v>13993.81</v>
      </c>
      <c r="M27" s="93"/>
      <c r="N27" s="205" t="s">
        <v>161</v>
      </c>
    </row>
    <row r="28" spans="1:14" s="90" customFormat="1" ht="24.95" customHeight="1" x14ac:dyDescent="0.25">
      <c r="A28" s="187" t="s">
        <v>33</v>
      </c>
      <c r="B28" s="188">
        <v>312</v>
      </c>
      <c r="C28" s="189" t="s">
        <v>34</v>
      </c>
      <c r="D28" s="157">
        <f t="shared" si="0"/>
        <v>267012.19</v>
      </c>
      <c r="E28" s="177">
        <v>164912.14000000001</v>
      </c>
      <c r="F28" s="177">
        <v>43520.09</v>
      </c>
      <c r="G28" s="177" t="s">
        <v>224</v>
      </c>
      <c r="H28" s="177">
        <v>6195.35</v>
      </c>
      <c r="I28" s="177">
        <v>20186.46</v>
      </c>
      <c r="J28" s="177">
        <v>360</v>
      </c>
      <c r="K28" s="177">
        <v>31838.15</v>
      </c>
      <c r="M28" s="93"/>
      <c r="N28" s="205"/>
    </row>
    <row r="29" spans="1:14" s="90" customFormat="1" ht="24.95" customHeight="1" x14ac:dyDescent="0.25">
      <c r="A29" s="187" t="s">
        <v>35</v>
      </c>
      <c r="B29" s="188">
        <v>313</v>
      </c>
      <c r="C29" s="189" t="s">
        <v>191</v>
      </c>
      <c r="D29" s="157" t="str">
        <f t="shared" si="0"/>
        <v/>
      </c>
      <c r="E29" s="177" t="s">
        <v>224</v>
      </c>
      <c r="F29" s="177" t="s">
        <v>224</v>
      </c>
      <c r="G29" s="177" t="s">
        <v>224</v>
      </c>
      <c r="H29" s="177" t="s">
        <v>224</v>
      </c>
      <c r="I29" s="177" t="s">
        <v>224</v>
      </c>
      <c r="J29" s="177" t="s">
        <v>224</v>
      </c>
      <c r="K29" s="177" t="s">
        <v>224</v>
      </c>
      <c r="M29" s="93"/>
      <c r="N29" s="205"/>
    </row>
    <row r="30" spans="1:14" s="90" customFormat="1" ht="24.95" customHeight="1" x14ac:dyDescent="0.25">
      <c r="A30" s="187" t="s">
        <v>36</v>
      </c>
      <c r="B30" s="188">
        <v>314</v>
      </c>
      <c r="C30" s="189" t="s">
        <v>192</v>
      </c>
      <c r="D30" s="157" t="str">
        <f t="shared" si="0"/>
        <v/>
      </c>
      <c r="E30" s="177" t="s">
        <v>224</v>
      </c>
      <c r="F30" s="177" t="s">
        <v>224</v>
      </c>
      <c r="G30" s="177" t="s">
        <v>224</v>
      </c>
      <c r="H30" s="177" t="s">
        <v>224</v>
      </c>
      <c r="I30" s="177" t="s">
        <v>224</v>
      </c>
      <c r="J30" s="177" t="s">
        <v>224</v>
      </c>
      <c r="K30" s="177" t="s">
        <v>224</v>
      </c>
      <c r="M30" s="205" t="s">
        <v>247</v>
      </c>
      <c r="N30" s="205"/>
    </row>
    <row r="31" spans="1:14" s="90" customFormat="1" ht="24.95" customHeight="1" x14ac:dyDescent="0.25">
      <c r="A31" s="187" t="s">
        <v>37</v>
      </c>
      <c r="B31" s="188">
        <v>315</v>
      </c>
      <c r="C31" s="189" t="s">
        <v>38</v>
      </c>
      <c r="D31" s="157" t="str">
        <f t="shared" si="0"/>
        <v/>
      </c>
      <c r="E31" s="177" t="s">
        <v>224</v>
      </c>
      <c r="F31" s="177" t="s">
        <v>224</v>
      </c>
      <c r="G31" s="177" t="s">
        <v>224</v>
      </c>
      <c r="H31" s="177" t="s">
        <v>224</v>
      </c>
      <c r="I31" s="177" t="s">
        <v>224</v>
      </c>
      <c r="J31" s="177" t="s">
        <v>224</v>
      </c>
      <c r="K31" s="177" t="s">
        <v>224</v>
      </c>
      <c r="M31" s="205"/>
      <c r="N31" s="205"/>
    </row>
    <row r="32" spans="1:14" s="90" customFormat="1" ht="24.95" customHeight="1" x14ac:dyDescent="0.25">
      <c r="A32" s="187" t="s">
        <v>39</v>
      </c>
      <c r="B32" s="188">
        <v>316</v>
      </c>
      <c r="C32" s="189" t="s">
        <v>40</v>
      </c>
      <c r="D32" s="157" t="str">
        <f t="shared" si="0"/>
        <v/>
      </c>
      <c r="E32" s="177" t="s">
        <v>224</v>
      </c>
      <c r="F32" s="177" t="s">
        <v>224</v>
      </c>
      <c r="G32" s="177" t="s">
        <v>224</v>
      </c>
      <c r="H32" s="177" t="s">
        <v>224</v>
      </c>
      <c r="I32" s="177" t="s">
        <v>224</v>
      </c>
      <c r="J32" s="177" t="s">
        <v>224</v>
      </c>
      <c r="K32" s="177" t="s">
        <v>224</v>
      </c>
      <c r="M32" s="205"/>
      <c r="N32" s="205"/>
    </row>
    <row r="33" spans="1:23" s="90" customFormat="1" ht="24.95" customHeight="1" x14ac:dyDescent="0.25">
      <c r="A33" s="187" t="s">
        <v>41</v>
      </c>
      <c r="B33" s="188">
        <v>317</v>
      </c>
      <c r="C33" s="189" t="s">
        <v>42</v>
      </c>
      <c r="D33" s="157" t="str">
        <f t="shared" si="0"/>
        <v/>
      </c>
      <c r="E33" s="177" t="s">
        <v>224</v>
      </c>
      <c r="F33" s="177" t="s">
        <v>224</v>
      </c>
      <c r="G33" s="177" t="s">
        <v>224</v>
      </c>
      <c r="H33" s="177" t="s">
        <v>224</v>
      </c>
      <c r="I33" s="177" t="s">
        <v>224</v>
      </c>
      <c r="J33" s="177" t="s">
        <v>224</v>
      </c>
      <c r="K33" s="177" t="s">
        <v>224</v>
      </c>
      <c r="M33" s="205"/>
      <c r="N33" s="205"/>
    </row>
    <row r="34" spans="1:23" s="90" customFormat="1" ht="24.95" customHeight="1" x14ac:dyDescent="0.25">
      <c r="A34" s="187" t="s">
        <v>43</v>
      </c>
      <c r="B34" s="188">
        <v>318</v>
      </c>
      <c r="C34" s="189" t="s">
        <v>44</v>
      </c>
      <c r="D34" s="157" t="str">
        <f t="shared" si="0"/>
        <v/>
      </c>
      <c r="E34" s="177" t="s">
        <v>224</v>
      </c>
      <c r="F34" s="177" t="s">
        <v>224</v>
      </c>
      <c r="G34" s="177" t="s">
        <v>224</v>
      </c>
      <c r="H34" s="177" t="s">
        <v>224</v>
      </c>
      <c r="I34" s="177" t="s">
        <v>224</v>
      </c>
      <c r="J34" s="177" t="s">
        <v>224</v>
      </c>
      <c r="K34" s="177" t="s">
        <v>224</v>
      </c>
      <c r="M34" s="205"/>
      <c r="N34" s="205"/>
    </row>
    <row r="35" spans="1:23" s="90" customFormat="1" ht="24.95" customHeight="1" x14ac:dyDescent="0.25">
      <c r="A35" s="187" t="s">
        <v>45</v>
      </c>
      <c r="B35" s="188">
        <v>319</v>
      </c>
      <c r="C35" s="189" t="s">
        <v>203</v>
      </c>
      <c r="D35" s="157" t="str">
        <f t="shared" si="0"/>
        <v/>
      </c>
      <c r="E35" s="177" t="s">
        <v>224</v>
      </c>
      <c r="F35" s="177" t="s">
        <v>224</v>
      </c>
      <c r="G35" s="177" t="s">
        <v>224</v>
      </c>
      <c r="H35" s="177" t="s">
        <v>224</v>
      </c>
      <c r="I35" s="177" t="s">
        <v>224</v>
      </c>
      <c r="J35" s="177" t="s">
        <v>224</v>
      </c>
      <c r="K35" s="177" t="s">
        <v>224</v>
      </c>
      <c r="M35" s="205"/>
      <c r="N35" s="205"/>
    </row>
    <row r="36" spans="1:23" s="90" customFormat="1" ht="24.95" customHeight="1" x14ac:dyDescent="0.25">
      <c r="A36" s="187" t="s">
        <v>46</v>
      </c>
      <c r="B36" s="188">
        <v>320</v>
      </c>
      <c r="C36" s="189" t="s">
        <v>47</v>
      </c>
      <c r="D36" s="157">
        <f t="shared" si="0"/>
        <v>110600.43999999999</v>
      </c>
      <c r="E36" s="177">
        <v>53150.99</v>
      </c>
      <c r="F36" s="177">
        <v>10869.64</v>
      </c>
      <c r="G36" s="177">
        <v>725.18</v>
      </c>
      <c r="H36" s="177">
        <v>25022.94</v>
      </c>
      <c r="I36" s="177">
        <v>6753.56</v>
      </c>
      <c r="J36" s="177">
        <v>890.29</v>
      </c>
      <c r="K36" s="177">
        <v>13187.84</v>
      </c>
      <c r="M36" s="205"/>
      <c r="N36" s="205"/>
      <c r="O36" s="88"/>
      <c r="P36" s="88"/>
      <c r="Q36" s="88"/>
      <c r="R36" s="88"/>
      <c r="S36" s="88"/>
      <c r="T36" s="88"/>
      <c r="U36" s="88"/>
      <c r="V36" s="88"/>
      <c r="W36" s="88"/>
    </row>
    <row r="37" spans="1:23" s="90" customFormat="1" ht="24.95" customHeight="1" x14ac:dyDescent="0.25">
      <c r="A37" s="187" t="s">
        <v>48</v>
      </c>
      <c r="B37" s="188">
        <v>321</v>
      </c>
      <c r="C37" s="189" t="s">
        <v>49</v>
      </c>
      <c r="D37" s="157" t="str">
        <f t="shared" si="0"/>
        <v/>
      </c>
      <c r="E37" s="177" t="s">
        <v>224</v>
      </c>
      <c r="F37" s="177" t="s">
        <v>224</v>
      </c>
      <c r="G37" s="177" t="s">
        <v>224</v>
      </c>
      <c r="H37" s="177" t="s">
        <v>224</v>
      </c>
      <c r="I37" s="177" t="s">
        <v>224</v>
      </c>
      <c r="J37" s="177" t="s">
        <v>224</v>
      </c>
      <c r="K37" s="177" t="s">
        <v>224</v>
      </c>
      <c r="M37" s="205"/>
      <c r="N37" s="205"/>
    </row>
    <row r="38" spans="1:23" s="90" customFormat="1" ht="24.95" customHeight="1" x14ac:dyDescent="0.25">
      <c r="A38" s="187" t="s">
        <v>50</v>
      </c>
      <c r="B38" s="188">
        <v>322</v>
      </c>
      <c r="C38" s="189" t="s">
        <v>51</v>
      </c>
      <c r="D38" s="157" t="str">
        <f t="shared" si="0"/>
        <v/>
      </c>
      <c r="E38" s="177" t="s">
        <v>224</v>
      </c>
      <c r="F38" s="177" t="s">
        <v>224</v>
      </c>
      <c r="G38" s="177" t="s">
        <v>224</v>
      </c>
      <c r="H38" s="177" t="s">
        <v>224</v>
      </c>
      <c r="I38" s="177" t="s">
        <v>224</v>
      </c>
      <c r="J38" s="177" t="s">
        <v>224</v>
      </c>
      <c r="K38" s="177" t="s">
        <v>224</v>
      </c>
      <c r="M38" s="205"/>
      <c r="N38" s="205"/>
    </row>
    <row r="39" spans="1:23" s="90" customFormat="1" ht="24.95" customHeight="1" x14ac:dyDescent="0.25">
      <c r="A39" s="187" t="s">
        <v>52</v>
      </c>
      <c r="B39" s="188">
        <v>345</v>
      </c>
      <c r="C39" s="189" t="s">
        <v>53</v>
      </c>
      <c r="D39" s="157" t="str">
        <f t="shared" si="0"/>
        <v/>
      </c>
      <c r="E39" s="177" t="s">
        <v>224</v>
      </c>
      <c r="F39" s="177" t="s">
        <v>224</v>
      </c>
      <c r="G39" s="177" t="s">
        <v>224</v>
      </c>
      <c r="H39" s="177" t="s">
        <v>224</v>
      </c>
      <c r="I39" s="177" t="s">
        <v>224</v>
      </c>
      <c r="J39" s="177" t="s">
        <v>224</v>
      </c>
      <c r="K39" s="177" t="s">
        <v>224</v>
      </c>
      <c r="M39" s="94"/>
      <c r="N39" s="94"/>
    </row>
    <row r="40" spans="1:23" s="90" customFormat="1" ht="24.95" customHeight="1" x14ac:dyDescent="0.25">
      <c r="A40" s="187" t="s">
        <v>54</v>
      </c>
      <c r="B40" s="188">
        <v>323</v>
      </c>
      <c r="C40" s="189" t="s">
        <v>55</v>
      </c>
      <c r="D40" s="157">
        <f t="shared" si="0"/>
        <v>55838.48</v>
      </c>
      <c r="E40" s="177">
        <v>31406.86</v>
      </c>
      <c r="F40" s="177">
        <v>9557.86</v>
      </c>
      <c r="G40" s="177">
        <v>978.36</v>
      </c>
      <c r="H40" s="177">
        <v>5906.55</v>
      </c>
      <c r="I40" s="177">
        <v>1223.75</v>
      </c>
      <c r="J40" s="177">
        <v>107</v>
      </c>
      <c r="K40" s="177">
        <v>6658.1</v>
      </c>
      <c r="M40" s="93"/>
      <c r="N40" s="205" t="s">
        <v>163</v>
      </c>
    </row>
    <row r="41" spans="1:23" s="90" customFormat="1" ht="24.95" customHeight="1" x14ac:dyDescent="0.25">
      <c r="A41" s="187" t="s">
        <v>56</v>
      </c>
      <c r="B41" s="188">
        <v>324</v>
      </c>
      <c r="C41" s="189" t="s">
        <v>57</v>
      </c>
      <c r="D41" s="157" t="str">
        <f t="shared" si="0"/>
        <v/>
      </c>
      <c r="E41" s="177" t="s">
        <v>224</v>
      </c>
      <c r="F41" s="177" t="s">
        <v>224</v>
      </c>
      <c r="G41" s="177" t="s">
        <v>224</v>
      </c>
      <c r="H41" s="177" t="s">
        <v>224</v>
      </c>
      <c r="I41" s="177" t="s">
        <v>224</v>
      </c>
      <c r="J41" s="177" t="s">
        <v>224</v>
      </c>
      <c r="K41" s="177" t="s">
        <v>224</v>
      </c>
      <c r="M41" s="93"/>
      <c r="N41" s="205"/>
    </row>
    <row r="42" spans="1:23" s="90" customFormat="1" ht="24.95" customHeight="1" x14ac:dyDescent="0.25">
      <c r="A42" s="187" t="s">
        <v>58</v>
      </c>
      <c r="B42" s="188">
        <v>325</v>
      </c>
      <c r="C42" s="189" t="s">
        <v>59</v>
      </c>
      <c r="D42" s="157" t="str">
        <f t="shared" si="0"/>
        <v/>
      </c>
      <c r="E42" s="177" t="s">
        <v>224</v>
      </c>
      <c r="F42" s="177" t="s">
        <v>224</v>
      </c>
      <c r="G42" s="177" t="s">
        <v>224</v>
      </c>
      <c r="H42" s="177" t="s">
        <v>224</v>
      </c>
      <c r="I42" s="177" t="s">
        <v>224</v>
      </c>
      <c r="J42" s="177" t="s">
        <v>224</v>
      </c>
      <c r="K42" s="177" t="s">
        <v>224</v>
      </c>
      <c r="M42" s="93"/>
      <c r="N42" s="205" t="s">
        <v>164</v>
      </c>
    </row>
    <row r="43" spans="1:23" s="90" customFormat="1" ht="24.95" customHeight="1" x14ac:dyDescent="0.25">
      <c r="A43" s="187" t="s">
        <v>60</v>
      </c>
      <c r="B43" s="188">
        <v>326</v>
      </c>
      <c r="C43" s="189" t="s">
        <v>61</v>
      </c>
      <c r="D43" s="157">
        <f t="shared" si="0"/>
        <v>26333.08</v>
      </c>
      <c r="E43" s="177">
        <v>16814.22</v>
      </c>
      <c r="F43" s="177">
        <v>4456.62</v>
      </c>
      <c r="G43" s="177">
        <v>50</v>
      </c>
      <c r="H43" s="177">
        <v>87.38</v>
      </c>
      <c r="I43" s="177">
        <v>1041.94</v>
      </c>
      <c r="J43" s="177">
        <v>743</v>
      </c>
      <c r="K43" s="177">
        <v>3139.92</v>
      </c>
      <c r="M43" s="93"/>
      <c r="N43" s="205"/>
    </row>
    <row r="44" spans="1:23" s="90" customFormat="1" ht="33" customHeight="1" x14ac:dyDescent="0.25">
      <c r="A44" s="187" t="s">
        <v>107</v>
      </c>
      <c r="B44" s="188">
        <v>359</v>
      </c>
      <c r="C44" s="189" t="s">
        <v>220</v>
      </c>
      <c r="D44" s="157" t="str">
        <f t="shared" si="0"/>
        <v/>
      </c>
      <c r="E44" s="177" t="s">
        <v>224</v>
      </c>
      <c r="F44" s="177" t="s">
        <v>224</v>
      </c>
      <c r="G44" s="177" t="s">
        <v>224</v>
      </c>
      <c r="H44" s="177" t="s">
        <v>224</v>
      </c>
      <c r="I44" s="177" t="s">
        <v>224</v>
      </c>
      <c r="J44" s="177" t="s">
        <v>224</v>
      </c>
      <c r="K44" s="177" t="s">
        <v>224</v>
      </c>
      <c r="M44" s="93"/>
      <c r="N44" s="205" t="s">
        <v>165</v>
      </c>
    </row>
    <row r="45" spans="1:23" s="90" customFormat="1" ht="24.95" customHeight="1" x14ac:dyDescent="0.25">
      <c r="A45" s="187" t="s">
        <v>62</v>
      </c>
      <c r="B45" s="188">
        <v>327</v>
      </c>
      <c r="C45" s="189" t="s">
        <v>63</v>
      </c>
      <c r="D45" s="157" t="str">
        <f t="shared" si="0"/>
        <v/>
      </c>
      <c r="E45" s="177" t="s">
        <v>224</v>
      </c>
      <c r="F45" s="177" t="s">
        <v>224</v>
      </c>
      <c r="G45" s="177" t="s">
        <v>224</v>
      </c>
      <c r="H45" s="177" t="s">
        <v>224</v>
      </c>
      <c r="I45" s="177" t="s">
        <v>224</v>
      </c>
      <c r="J45" s="177" t="s">
        <v>224</v>
      </c>
      <c r="K45" s="177" t="s">
        <v>224</v>
      </c>
      <c r="M45" s="93"/>
      <c r="N45" s="205"/>
    </row>
    <row r="46" spans="1:23" s="90" customFormat="1" ht="24.95" customHeight="1" x14ac:dyDescent="0.25">
      <c r="A46" s="187" t="s">
        <v>64</v>
      </c>
      <c r="B46" s="188">
        <v>328</v>
      </c>
      <c r="C46" s="189" t="s">
        <v>65</v>
      </c>
      <c r="D46" s="157" t="str">
        <f t="shared" si="0"/>
        <v/>
      </c>
      <c r="E46" s="177" t="s">
        <v>224</v>
      </c>
      <c r="F46" s="177" t="s">
        <v>224</v>
      </c>
      <c r="G46" s="177" t="s">
        <v>224</v>
      </c>
      <c r="H46" s="177" t="s">
        <v>224</v>
      </c>
      <c r="I46" s="177" t="s">
        <v>224</v>
      </c>
      <c r="J46" s="177" t="s">
        <v>224</v>
      </c>
      <c r="K46" s="177" t="s">
        <v>224</v>
      </c>
      <c r="M46" s="93"/>
      <c r="N46" s="205" t="s">
        <v>166</v>
      </c>
    </row>
    <row r="47" spans="1:23" s="90" customFormat="1" ht="24.95" customHeight="1" x14ac:dyDescent="0.25">
      <c r="A47" s="187" t="s">
        <v>66</v>
      </c>
      <c r="B47" s="188">
        <v>329</v>
      </c>
      <c r="C47" s="189" t="s">
        <v>67</v>
      </c>
      <c r="D47" s="157" t="str">
        <f t="shared" si="0"/>
        <v/>
      </c>
      <c r="E47" s="177" t="s">
        <v>224</v>
      </c>
      <c r="F47" s="177" t="s">
        <v>224</v>
      </c>
      <c r="G47" s="177" t="s">
        <v>224</v>
      </c>
      <c r="H47" s="177" t="s">
        <v>224</v>
      </c>
      <c r="I47" s="177" t="s">
        <v>224</v>
      </c>
      <c r="J47" s="177" t="s">
        <v>224</v>
      </c>
      <c r="K47" s="177" t="s">
        <v>224</v>
      </c>
      <c r="M47" s="93"/>
      <c r="N47" s="205"/>
    </row>
    <row r="48" spans="1:23" s="90" customFormat="1" ht="24.95" customHeight="1" x14ac:dyDescent="0.25">
      <c r="A48" s="187" t="s">
        <v>68</v>
      </c>
      <c r="B48" s="188">
        <v>330</v>
      </c>
      <c r="C48" s="189" t="s">
        <v>205</v>
      </c>
      <c r="D48" s="157">
        <f t="shared" si="0"/>
        <v>22469</v>
      </c>
      <c r="E48" s="177">
        <v>12289.46</v>
      </c>
      <c r="F48" s="177">
        <v>3368.44</v>
      </c>
      <c r="G48" s="177">
        <v>2480</v>
      </c>
      <c r="H48" s="177">
        <v>322.99</v>
      </c>
      <c r="I48" s="177">
        <v>1041.94</v>
      </c>
      <c r="J48" s="177">
        <v>287</v>
      </c>
      <c r="K48" s="177">
        <v>2679.17</v>
      </c>
      <c r="M48" s="93"/>
      <c r="N48" s="151"/>
    </row>
    <row r="49" spans="1:14" s="90" customFormat="1" ht="24.95" customHeight="1" x14ac:dyDescent="0.25">
      <c r="A49" s="187" t="s">
        <v>69</v>
      </c>
      <c r="B49" s="188">
        <v>333</v>
      </c>
      <c r="C49" s="189" t="s">
        <v>70</v>
      </c>
      <c r="D49" s="157">
        <f t="shared" si="0"/>
        <v>110044.33</v>
      </c>
      <c r="E49" s="177">
        <v>60396.12</v>
      </c>
      <c r="F49" s="177">
        <v>17013.990000000002</v>
      </c>
      <c r="G49" s="177">
        <v>100</v>
      </c>
      <c r="H49" s="177">
        <v>12001.95</v>
      </c>
      <c r="I49" s="177">
        <v>5905.74</v>
      </c>
      <c r="J49" s="177">
        <v>1505</v>
      </c>
      <c r="K49" s="177">
        <v>13121.53</v>
      </c>
      <c r="M49" s="93"/>
      <c r="N49" s="152" t="s">
        <v>121</v>
      </c>
    </row>
    <row r="50" spans="1:14" s="90" customFormat="1" ht="24.95" customHeight="1" x14ac:dyDescent="0.25">
      <c r="A50" s="187" t="s">
        <v>71</v>
      </c>
      <c r="B50" s="188">
        <v>334</v>
      </c>
      <c r="C50" s="189" t="s">
        <v>202</v>
      </c>
      <c r="D50" s="157">
        <f t="shared" si="0"/>
        <v>46937.25</v>
      </c>
      <c r="E50" s="177">
        <v>21462.82</v>
      </c>
      <c r="F50" s="177">
        <v>6479.16</v>
      </c>
      <c r="G50" s="177">
        <v>929.93</v>
      </c>
      <c r="H50" s="177">
        <v>5184</v>
      </c>
      <c r="I50" s="177">
        <v>7204.61</v>
      </c>
      <c r="J50" s="177">
        <v>80</v>
      </c>
      <c r="K50" s="177">
        <v>5596.73</v>
      </c>
      <c r="M50" s="93"/>
      <c r="N50" s="151"/>
    </row>
    <row r="51" spans="1:14" s="90" customFormat="1" ht="24.95" customHeight="1" x14ac:dyDescent="0.25">
      <c r="A51" s="187" t="s">
        <v>72</v>
      </c>
      <c r="B51" s="188">
        <v>335</v>
      </c>
      <c r="C51" s="189" t="s">
        <v>193</v>
      </c>
      <c r="D51" s="157" t="str">
        <f t="shared" si="0"/>
        <v/>
      </c>
      <c r="E51" s="177" t="s">
        <v>224</v>
      </c>
      <c r="F51" s="177" t="s">
        <v>224</v>
      </c>
      <c r="G51" s="177" t="s">
        <v>224</v>
      </c>
      <c r="H51" s="177" t="s">
        <v>224</v>
      </c>
      <c r="I51" s="177" t="s">
        <v>224</v>
      </c>
      <c r="J51" s="177" t="s">
        <v>224</v>
      </c>
      <c r="K51" s="177" t="s">
        <v>224</v>
      </c>
      <c r="M51" s="152" t="s">
        <v>75</v>
      </c>
      <c r="N51" s="93"/>
    </row>
    <row r="52" spans="1:14" s="90" customFormat="1" ht="24.95" customHeight="1" x14ac:dyDescent="0.25">
      <c r="A52" s="187" t="s">
        <v>73</v>
      </c>
      <c r="B52" s="188">
        <v>336</v>
      </c>
      <c r="C52" s="189" t="s">
        <v>74</v>
      </c>
      <c r="D52" s="157" t="str">
        <f t="shared" si="0"/>
        <v/>
      </c>
      <c r="E52" s="177" t="s">
        <v>224</v>
      </c>
      <c r="F52" s="177" t="s">
        <v>224</v>
      </c>
      <c r="G52" s="177" t="s">
        <v>224</v>
      </c>
      <c r="H52" s="177" t="s">
        <v>224</v>
      </c>
      <c r="I52" s="177" t="s">
        <v>224</v>
      </c>
      <c r="J52" s="177" t="s">
        <v>224</v>
      </c>
      <c r="K52" s="177" t="s">
        <v>224</v>
      </c>
      <c r="M52" s="152"/>
      <c r="N52" s="93"/>
    </row>
    <row r="53" spans="1:14" s="90" customFormat="1" ht="24.95" customHeight="1" x14ac:dyDescent="0.25">
      <c r="A53" s="187" t="s">
        <v>76</v>
      </c>
      <c r="B53" s="188">
        <v>337</v>
      </c>
      <c r="C53" s="189" t="s">
        <v>206</v>
      </c>
      <c r="D53" s="157" t="str">
        <f t="shared" si="0"/>
        <v/>
      </c>
      <c r="E53" s="177" t="s">
        <v>224</v>
      </c>
      <c r="F53" s="177" t="s">
        <v>224</v>
      </c>
      <c r="G53" s="177" t="s">
        <v>224</v>
      </c>
      <c r="H53" s="177" t="s">
        <v>224</v>
      </c>
      <c r="I53" s="177" t="s">
        <v>224</v>
      </c>
      <c r="J53" s="177" t="s">
        <v>224</v>
      </c>
      <c r="K53" s="177" t="s">
        <v>224</v>
      </c>
      <c r="M53" s="93"/>
      <c r="N53" s="93"/>
    </row>
    <row r="54" spans="1:14" s="90" customFormat="1" ht="24.95" customHeight="1" x14ac:dyDescent="0.25">
      <c r="A54" s="187" t="s">
        <v>78</v>
      </c>
      <c r="B54" s="188">
        <v>339</v>
      </c>
      <c r="C54" s="189" t="s">
        <v>79</v>
      </c>
      <c r="D54" s="157" t="str">
        <f t="shared" si="0"/>
        <v/>
      </c>
      <c r="E54" s="177" t="s">
        <v>224</v>
      </c>
      <c r="F54" s="177" t="s">
        <v>224</v>
      </c>
      <c r="G54" s="177" t="s">
        <v>224</v>
      </c>
      <c r="H54" s="177" t="s">
        <v>224</v>
      </c>
      <c r="I54" s="177" t="s">
        <v>224</v>
      </c>
      <c r="J54" s="177" t="s">
        <v>224</v>
      </c>
      <c r="K54" s="177" t="s">
        <v>224</v>
      </c>
      <c r="M54" s="93"/>
      <c r="N54" s="93"/>
    </row>
    <row r="55" spans="1:14" s="90" customFormat="1" ht="24.95" customHeight="1" x14ac:dyDescent="0.25">
      <c r="A55" s="187" t="s">
        <v>80</v>
      </c>
      <c r="B55" s="188">
        <v>340</v>
      </c>
      <c r="C55" s="189" t="s">
        <v>81</v>
      </c>
      <c r="D55" s="157" t="str">
        <f t="shared" si="0"/>
        <v/>
      </c>
      <c r="E55" s="177" t="s">
        <v>224</v>
      </c>
      <c r="F55" s="177" t="s">
        <v>224</v>
      </c>
      <c r="G55" s="177" t="s">
        <v>224</v>
      </c>
      <c r="H55" s="177" t="s">
        <v>224</v>
      </c>
      <c r="I55" s="177" t="s">
        <v>224</v>
      </c>
      <c r="J55" s="177" t="s">
        <v>224</v>
      </c>
      <c r="K55" s="177" t="s">
        <v>224</v>
      </c>
      <c r="M55" s="93"/>
      <c r="N55" s="93"/>
    </row>
    <row r="56" spans="1:14" s="90" customFormat="1" ht="24.95" customHeight="1" x14ac:dyDescent="0.25">
      <c r="A56" s="187" t="s">
        <v>194</v>
      </c>
      <c r="B56" s="188">
        <v>373</v>
      </c>
      <c r="C56" s="189" t="s">
        <v>195</v>
      </c>
      <c r="D56" s="157" t="str">
        <f t="shared" si="0"/>
        <v/>
      </c>
      <c r="E56" s="177" t="s">
        <v>224</v>
      </c>
      <c r="F56" s="177" t="s">
        <v>224</v>
      </c>
      <c r="G56" s="177" t="s">
        <v>224</v>
      </c>
      <c r="H56" s="177" t="s">
        <v>224</v>
      </c>
      <c r="I56" s="177" t="s">
        <v>224</v>
      </c>
      <c r="J56" s="177" t="s">
        <v>224</v>
      </c>
      <c r="K56" s="177" t="s">
        <v>224</v>
      </c>
      <c r="M56" s="93"/>
      <c r="N56" s="93"/>
    </row>
    <row r="57" spans="1:14" s="90" customFormat="1" ht="24.95" customHeight="1" x14ac:dyDescent="0.25">
      <c r="A57" s="187" t="s">
        <v>82</v>
      </c>
      <c r="B57" s="188">
        <v>342</v>
      </c>
      <c r="C57" s="189" t="s">
        <v>83</v>
      </c>
      <c r="D57" s="157" t="str">
        <f t="shared" si="0"/>
        <v/>
      </c>
      <c r="E57" s="177" t="s">
        <v>224</v>
      </c>
      <c r="F57" s="177" t="s">
        <v>224</v>
      </c>
      <c r="G57" s="177" t="s">
        <v>224</v>
      </c>
      <c r="H57" s="177" t="s">
        <v>224</v>
      </c>
      <c r="I57" s="177" t="s">
        <v>224</v>
      </c>
      <c r="J57" s="177" t="s">
        <v>224</v>
      </c>
      <c r="K57" s="177" t="s">
        <v>224</v>
      </c>
      <c r="M57" s="93"/>
      <c r="N57" s="93"/>
    </row>
    <row r="58" spans="1:14" s="90" customFormat="1" ht="24.95" customHeight="1" x14ac:dyDescent="0.25">
      <c r="A58" s="187" t="s">
        <v>84</v>
      </c>
      <c r="B58" s="188">
        <v>343</v>
      </c>
      <c r="C58" s="189" t="s">
        <v>85</v>
      </c>
      <c r="D58" s="157" t="str">
        <f t="shared" si="0"/>
        <v/>
      </c>
      <c r="E58" s="177" t="s">
        <v>224</v>
      </c>
      <c r="F58" s="177" t="s">
        <v>224</v>
      </c>
      <c r="G58" s="177" t="s">
        <v>224</v>
      </c>
      <c r="H58" s="177" t="s">
        <v>224</v>
      </c>
      <c r="I58" s="177" t="s">
        <v>224</v>
      </c>
      <c r="J58" s="177" t="s">
        <v>224</v>
      </c>
      <c r="K58" s="177" t="s">
        <v>224</v>
      </c>
      <c r="M58" s="93"/>
      <c r="N58" s="93"/>
    </row>
    <row r="59" spans="1:14" s="90" customFormat="1" ht="24.95" customHeight="1" x14ac:dyDescent="0.25">
      <c r="A59" s="187" t="s">
        <v>86</v>
      </c>
      <c r="B59" s="188">
        <v>344</v>
      </c>
      <c r="C59" s="189" t="s">
        <v>87</v>
      </c>
      <c r="D59" s="157" t="str">
        <f t="shared" si="0"/>
        <v/>
      </c>
      <c r="E59" s="177" t="s">
        <v>224</v>
      </c>
      <c r="F59" s="177" t="s">
        <v>224</v>
      </c>
      <c r="G59" s="177" t="s">
        <v>224</v>
      </c>
      <c r="H59" s="177" t="s">
        <v>224</v>
      </c>
      <c r="I59" s="177" t="s">
        <v>224</v>
      </c>
      <c r="J59" s="177" t="s">
        <v>224</v>
      </c>
      <c r="K59" s="177" t="s">
        <v>224</v>
      </c>
      <c r="M59" s="93"/>
      <c r="N59" s="93"/>
    </row>
    <row r="60" spans="1:14" s="89" customFormat="1" ht="24.95" customHeight="1" x14ac:dyDescent="0.25">
      <c r="A60" s="187" t="s">
        <v>88</v>
      </c>
      <c r="B60" s="188">
        <v>346</v>
      </c>
      <c r="C60" s="189" t="s">
        <v>89</v>
      </c>
      <c r="D60" s="157" t="str">
        <f t="shared" si="0"/>
        <v/>
      </c>
      <c r="E60" s="177" t="s">
        <v>224</v>
      </c>
      <c r="F60" s="177" t="s">
        <v>224</v>
      </c>
      <c r="G60" s="177" t="s">
        <v>224</v>
      </c>
      <c r="H60" s="177" t="s">
        <v>224</v>
      </c>
      <c r="I60" s="177" t="s">
        <v>224</v>
      </c>
      <c r="J60" s="177" t="s">
        <v>224</v>
      </c>
      <c r="K60" s="177" t="s">
        <v>224</v>
      </c>
      <c r="M60" s="93"/>
      <c r="N60" s="38"/>
    </row>
    <row r="61" spans="1:14" ht="24.95" customHeight="1" x14ac:dyDescent="0.25">
      <c r="A61" s="187" t="s">
        <v>90</v>
      </c>
      <c r="B61" s="188">
        <v>347</v>
      </c>
      <c r="C61" s="189" t="s">
        <v>207</v>
      </c>
      <c r="D61" s="157" t="str">
        <f t="shared" si="0"/>
        <v/>
      </c>
      <c r="E61" s="177" t="s">
        <v>224</v>
      </c>
      <c r="F61" s="177" t="s">
        <v>224</v>
      </c>
      <c r="G61" s="177" t="s">
        <v>224</v>
      </c>
      <c r="H61" s="177" t="s">
        <v>224</v>
      </c>
      <c r="I61" s="177" t="s">
        <v>224</v>
      </c>
      <c r="J61" s="177" t="s">
        <v>224</v>
      </c>
      <c r="K61" s="177" t="s">
        <v>224</v>
      </c>
      <c r="L61" s="62"/>
      <c r="M61" s="38"/>
    </row>
    <row r="62" spans="1:14" ht="24.95" customHeight="1" x14ac:dyDescent="0.25">
      <c r="A62" s="187" t="s">
        <v>106</v>
      </c>
      <c r="B62" s="188">
        <v>358</v>
      </c>
      <c r="C62" s="189" t="s">
        <v>196</v>
      </c>
      <c r="D62" s="157" t="str">
        <f t="shared" si="0"/>
        <v/>
      </c>
      <c r="E62" s="177" t="s">
        <v>224</v>
      </c>
      <c r="F62" s="177" t="s">
        <v>224</v>
      </c>
      <c r="G62" s="177" t="s">
        <v>224</v>
      </c>
      <c r="H62" s="177" t="s">
        <v>224</v>
      </c>
      <c r="I62" s="177" t="s">
        <v>224</v>
      </c>
      <c r="J62" s="177" t="s">
        <v>224</v>
      </c>
      <c r="K62" s="177" t="s">
        <v>224</v>
      </c>
      <c r="L62" s="62"/>
    </row>
    <row r="63" spans="1:14" ht="24.95" customHeight="1" x14ac:dyDescent="0.25">
      <c r="A63" s="187" t="s">
        <v>91</v>
      </c>
      <c r="B63" s="188">
        <v>348</v>
      </c>
      <c r="C63" s="189" t="s">
        <v>92</v>
      </c>
      <c r="D63" s="157" t="str">
        <f t="shared" si="0"/>
        <v/>
      </c>
      <c r="E63" s="177" t="s">
        <v>224</v>
      </c>
      <c r="F63" s="177" t="s">
        <v>224</v>
      </c>
      <c r="G63" s="177" t="s">
        <v>224</v>
      </c>
      <c r="H63" s="177" t="s">
        <v>224</v>
      </c>
      <c r="I63" s="177" t="s">
        <v>224</v>
      </c>
      <c r="J63" s="177" t="s">
        <v>224</v>
      </c>
      <c r="K63" s="177" t="s">
        <v>224</v>
      </c>
      <c r="L63" s="62"/>
    </row>
    <row r="64" spans="1:14" ht="24.95" customHeight="1" x14ac:dyDescent="0.25">
      <c r="A64" s="187" t="s">
        <v>93</v>
      </c>
      <c r="B64" s="188">
        <v>349</v>
      </c>
      <c r="C64" s="189" t="s">
        <v>94</v>
      </c>
      <c r="D64" s="157" t="str">
        <f t="shared" si="0"/>
        <v/>
      </c>
      <c r="E64" s="177" t="s">
        <v>224</v>
      </c>
      <c r="F64" s="177" t="s">
        <v>224</v>
      </c>
      <c r="G64" s="177" t="s">
        <v>224</v>
      </c>
      <c r="H64" s="177" t="s">
        <v>224</v>
      </c>
      <c r="I64" s="177" t="s">
        <v>224</v>
      </c>
      <c r="J64" s="177" t="s">
        <v>224</v>
      </c>
      <c r="K64" s="177" t="s">
        <v>224</v>
      </c>
      <c r="L64" s="62"/>
    </row>
    <row r="65" spans="1:12" ht="24.95" customHeight="1" x14ac:dyDescent="0.25">
      <c r="A65" s="187" t="s">
        <v>77</v>
      </c>
      <c r="B65" s="188">
        <v>338</v>
      </c>
      <c r="C65" s="189" t="s">
        <v>197</v>
      </c>
      <c r="D65" s="157" t="str">
        <f t="shared" si="0"/>
        <v/>
      </c>
      <c r="E65" s="177" t="s">
        <v>224</v>
      </c>
      <c r="F65" s="177" t="s">
        <v>224</v>
      </c>
      <c r="G65" s="177" t="s">
        <v>224</v>
      </c>
      <c r="H65" s="177" t="s">
        <v>224</v>
      </c>
      <c r="I65" s="177" t="s">
        <v>224</v>
      </c>
      <c r="J65" s="177" t="s">
        <v>224</v>
      </c>
      <c r="K65" s="177" t="s">
        <v>224</v>
      </c>
      <c r="L65" s="62"/>
    </row>
    <row r="66" spans="1:12" ht="24.95" customHeight="1" x14ac:dyDescent="0.25">
      <c r="A66" s="187" t="s">
        <v>95</v>
      </c>
      <c r="B66" s="188">
        <v>351</v>
      </c>
      <c r="C66" s="189" t="s">
        <v>198</v>
      </c>
      <c r="D66" s="157" t="str">
        <f t="shared" si="0"/>
        <v/>
      </c>
      <c r="E66" s="177" t="s">
        <v>224</v>
      </c>
      <c r="F66" s="177" t="s">
        <v>224</v>
      </c>
      <c r="G66" s="177" t="s">
        <v>224</v>
      </c>
      <c r="H66" s="177" t="s">
        <v>224</v>
      </c>
      <c r="I66" s="177" t="s">
        <v>224</v>
      </c>
      <c r="J66" s="177" t="s">
        <v>224</v>
      </c>
      <c r="K66" s="177" t="s">
        <v>224</v>
      </c>
      <c r="L66" s="62"/>
    </row>
    <row r="67" spans="1:12" ht="24.95" customHeight="1" x14ac:dyDescent="0.25">
      <c r="A67" s="187" t="s">
        <v>96</v>
      </c>
      <c r="B67" s="188">
        <v>352</v>
      </c>
      <c r="C67" s="189" t="s">
        <v>221</v>
      </c>
      <c r="D67" s="157" t="str">
        <f t="shared" si="0"/>
        <v/>
      </c>
      <c r="E67" s="177" t="s">
        <v>224</v>
      </c>
      <c r="F67" s="177" t="s">
        <v>224</v>
      </c>
      <c r="G67" s="177" t="s">
        <v>224</v>
      </c>
      <c r="H67" s="177" t="s">
        <v>224</v>
      </c>
      <c r="I67" s="177" t="s">
        <v>224</v>
      </c>
      <c r="J67" s="177" t="s">
        <v>224</v>
      </c>
      <c r="K67" s="177" t="s">
        <v>224</v>
      </c>
      <c r="L67" s="62"/>
    </row>
    <row r="68" spans="1:12" ht="24.95" customHeight="1" x14ac:dyDescent="0.25">
      <c r="A68" s="187" t="s">
        <v>97</v>
      </c>
      <c r="B68" s="188">
        <v>353</v>
      </c>
      <c r="C68" s="189" t="s">
        <v>208</v>
      </c>
      <c r="D68" s="157" t="str">
        <f t="shared" si="0"/>
        <v/>
      </c>
      <c r="E68" s="177" t="s">
        <v>224</v>
      </c>
      <c r="F68" s="177" t="s">
        <v>224</v>
      </c>
      <c r="G68" s="177" t="s">
        <v>224</v>
      </c>
      <c r="H68" s="177" t="s">
        <v>224</v>
      </c>
      <c r="I68" s="177" t="s">
        <v>224</v>
      </c>
      <c r="J68" s="177" t="s">
        <v>224</v>
      </c>
      <c r="K68" s="177" t="s">
        <v>224</v>
      </c>
      <c r="L68" s="62"/>
    </row>
    <row r="69" spans="1:12" ht="24.95" customHeight="1" x14ac:dyDescent="0.25">
      <c r="A69" s="187" t="s">
        <v>98</v>
      </c>
      <c r="B69" s="188">
        <v>354</v>
      </c>
      <c r="C69" s="189" t="s">
        <v>99</v>
      </c>
      <c r="D69" s="157" t="str">
        <f t="shared" si="0"/>
        <v/>
      </c>
      <c r="E69" s="177" t="s">
        <v>224</v>
      </c>
      <c r="F69" s="177" t="s">
        <v>224</v>
      </c>
      <c r="G69" s="177" t="s">
        <v>224</v>
      </c>
      <c r="H69" s="177" t="s">
        <v>224</v>
      </c>
      <c r="I69" s="177" t="s">
        <v>224</v>
      </c>
      <c r="J69" s="177" t="s">
        <v>224</v>
      </c>
      <c r="K69" s="177" t="s">
        <v>224</v>
      </c>
      <c r="L69" s="62"/>
    </row>
    <row r="70" spans="1:12" ht="24.95" customHeight="1" x14ac:dyDescent="0.25">
      <c r="A70" s="187" t="s">
        <v>100</v>
      </c>
      <c r="B70" s="188">
        <v>355</v>
      </c>
      <c r="C70" s="189" t="s">
        <v>101</v>
      </c>
      <c r="D70" s="157" t="str">
        <f t="shared" si="0"/>
        <v/>
      </c>
      <c r="E70" s="177" t="s">
        <v>224</v>
      </c>
      <c r="F70" s="177" t="s">
        <v>224</v>
      </c>
      <c r="G70" s="177" t="s">
        <v>224</v>
      </c>
      <c r="H70" s="177" t="s">
        <v>224</v>
      </c>
      <c r="I70" s="177" t="s">
        <v>224</v>
      </c>
      <c r="J70" s="177" t="s">
        <v>224</v>
      </c>
      <c r="K70" s="177" t="s">
        <v>224</v>
      </c>
      <c r="L70" s="62"/>
    </row>
    <row r="71" spans="1:12" ht="24.95" customHeight="1" x14ac:dyDescent="0.25">
      <c r="A71" s="187" t="s">
        <v>102</v>
      </c>
      <c r="B71" s="188">
        <v>356</v>
      </c>
      <c r="C71" s="189" t="s">
        <v>103</v>
      </c>
      <c r="D71" s="157" t="str">
        <f t="shared" si="0"/>
        <v/>
      </c>
      <c r="E71" s="177" t="s">
        <v>224</v>
      </c>
      <c r="F71" s="177" t="s">
        <v>224</v>
      </c>
      <c r="G71" s="177" t="s">
        <v>224</v>
      </c>
      <c r="H71" s="177" t="s">
        <v>224</v>
      </c>
      <c r="I71" s="177" t="s">
        <v>224</v>
      </c>
      <c r="J71" s="177" t="s">
        <v>224</v>
      </c>
      <c r="K71" s="177" t="s">
        <v>224</v>
      </c>
      <c r="L71" s="62"/>
    </row>
    <row r="72" spans="1:12" ht="24.95" customHeight="1" x14ac:dyDescent="0.25">
      <c r="A72" s="187" t="s">
        <v>209</v>
      </c>
      <c r="B72" s="188">
        <v>374</v>
      </c>
      <c r="C72" s="189" t="s">
        <v>210</v>
      </c>
      <c r="D72" s="157" t="str">
        <f t="shared" si="0"/>
        <v/>
      </c>
      <c r="E72" s="177" t="s">
        <v>224</v>
      </c>
      <c r="F72" s="177" t="s">
        <v>224</v>
      </c>
      <c r="G72" s="177" t="s">
        <v>224</v>
      </c>
      <c r="H72" s="177" t="s">
        <v>224</v>
      </c>
      <c r="I72" s="177" t="s">
        <v>224</v>
      </c>
      <c r="J72" s="177" t="s">
        <v>224</v>
      </c>
      <c r="K72" s="177" t="s">
        <v>224</v>
      </c>
      <c r="L72" s="62"/>
    </row>
    <row r="73" spans="1:12" ht="24.95" customHeight="1" x14ac:dyDescent="0.25">
      <c r="A73" s="187" t="s">
        <v>104</v>
      </c>
      <c r="B73" s="188">
        <v>357</v>
      </c>
      <c r="C73" s="189" t="s">
        <v>105</v>
      </c>
      <c r="D73" s="157" t="str">
        <f t="shared" si="0"/>
        <v/>
      </c>
      <c r="E73" s="177" t="s">
        <v>224</v>
      </c>
      <c r="F73" s="177" t="s">
        <v>224</v>
      </c>
      <c r="G73" s="177" t="s">
        <v>224</v>
      </c>
      <c r="H73" s="177" t="s">
        <v>224</v>
      </c>
      <c r="I73" s="177" t="s">
        <v>224</v>
      </c>
      <c r="J73" s="177" t="s">
        <v>224</v>
      </c>
      <c r="K73" s="177" t="s">
        <v>224</v>
      </c>
      <c r="L73" s="62"/>
    </row>
    <row r="74" spans="1:12" ht="24.95" customHeight="1" x14ac:dyDescent="0.25">
      <c r="A74" s="187" t="s">
        <v>108</v>
      </c>
      <c r="B74" s="188">
        <v>361</v>
      </c>
      <c r="C74" s="189" t="s">
        <v>199</v>
      </c>
      <c r="D74" s="157">
        <f t="shared" si="0"/>
        <v>18870.669999999998</v>
      </c>
      <c r="E74" s="177">
        <v>12081.47</v>
      </c>
      <c r="F74" s="177">
        <v>3472.15</v>
      </c>
      <c r="G74" s="177" t="s">
        <v>224</v>
      </c>
      <c r="H74" s="177" t="s">
        <v>224</v>
      </c>
      <c r="I74" s="177">
        <v>1041.94</v>
      </c>
      <c r="J74" s="177">
        <v>25</v>
      </c>
      <c r="K74" s="177">
        <v>2250.11</v>
      </c>
      <c r="L74" s="62"/>
    </row>
    <row r="75" spans="1:12" ht="24.95" customHeight="1" x14ac:dyDescent="0.25">
      <c r="A75" s="187" t="s">
        <v>109</v>
      </c>
      <c r="B75" s="188">
        <v>362</v>
      </c>
      <c r="C75" s="189" t="s">
        <v>211</v>
      </c>
      <c r="D75" s="157">
        <f t="shared" si="0"/>
        <v>38630.640000000007</v>
      </c>
      <c r="E75" s="177">
        <v>21107.86</v>
      </c>
      <c r="F75" s="177">
        <v>4276.79</v>
      </c>
      <c r="G75" s="177" t="s">
        <v>224</v>
      </c>
      <c r="H75" s="177">
        <v>3729.38</v>
      </c>
      <c r="I75" s="177">
        <v>4750.3500000000004</v>
      </c>
      <c r="J75" s="177">
        <v>160</v>
      </c>
      <c r="K75" s="177">
        <v>4606.26</v>
      </c>
      <c r="L75" s="62"/>
    </row>
    <row r="76" spans="1:12" ht="24.95" customHeight="1" x14ac:dyDescent="0.25">
      <c r="A76" s="187" t="s">
        <v>110</v>
      </c>
      <c r="B76" s="188">
        <v>364</v>
      </c>
      <c r="C76" s="189" t="s">
        <v>200</v>
      </c>
      <c r="D76" s="157">
        <f t="shared" si="0"/>
        <v>66984.77</v>
      </c>
      <c r="E76" s="177">
        <v>32733.42</v>
      </c>
      <c r="F76" s="177">
        <v>10354.68</v>
      </c>
      <c r="G76" s="177" t="s">
        <v>224</v>
      </c>
      <c r="H76" s="177">
        <v>5923.57</v>
      </c>
      <c r="I76" s="177">
        <v>9016.93</v>
      </c>
      <c r="J76" s="177">
        <v>969</v>
      </c>
      <c r="K76" s="177">
        <v>7987.17</v>
      </c>
      <c r="L76" s="62"/>
    </row>
    <row r="77" spans="1:12" ht="24.95" customHeight="1" x14ac:dyDescent="0.25">
      <c r="A77" s="187" t="s">
        <v>111</v>
      </c>
      <c r="B77" s="188">
        <v>365</v>
      </c>
      <c r="C77" s="189" t="s">
        <v>112</v>
      </c>
      <c r="D77" s="157" t="str">
        <f t="shared" si="0"/>
        <v/>
      </c>
      <c r="E77" s="177" t="s">
        <v>224</v>
      </c>
      <c r="F77" s="177" t="s">
        <v>224</v>
      </c>
      <c r="G77" s="177" t="s">
        <v>224</v>
      </c>
      <c r="H77" s="177" t="s">
        <v>224</v>
      </c>
      <c r="I77" s="177" t="s">
        <v>224</v>
      </c>
      <c r="J77" s="177" t="s">
        <v>224</v>
      </c>
      <c r="K77" s="177" t="s">
        <v>224</v>
      </c>
      <c r="L77" s="62"/>
    </row>
    <row r="78" spans="1:12" ht="24.95" customHeight="1" x14ac:dyDescent="0.25">
      <c r="A78" s="187" t="s">
        <v>113</v>
      </c>
      <c r="B78" s="188">
        <v>366</v>
      </c>
      <c r="C78" s="189" t="s">
        <v>212</v>
      </c>
      <c r="D78" s="157" t="str">
        <f t="shared" si="0"/>
        <v/>
      </c>
      <c r="E78" s="177" t="s">
        <v>224</v>
      </c>
      <c r="F78" s="177" t="s">
        <v>224</v>
      </c>
      <c r="G78" s="177" t="s">
        <v>224</v>
      </c>
      <c r="H78" s="177" t="s">
        <v>224</v>
      </c>
      <c r="I78" s="177" t="s">
        <v>224</v>
      </c>
      <c r="J78" s="177" t="s">
        <v>224</v>
      </c>
      <c r="K78" s="177" t="s">
        <v>224</v>
      </c>
      <c r="L78" s="62"/>
    </row>
    <row r="79" spans="1:12" ht="24.95" customHeight="1" x14ac:dyDescent="0.25">
      <c r="A79" s="187" t="s">
        <v>114</v>
      </c>
      <c r="B79" s="188">
        <v>368</v>
      </c>
      <c r="C79" s="189" t="s">
        <v>115</v>
      </c>
      <c r="D79" s="157" t="str">
        <f t="shared" si="0"/>
        <v/>
      </c>
      <c r="E79" s="177" t="s">
        <v>224</v>
      </c>
      <c r="F79" s="177" t="s">
        <v>224</v>
      </c>
      <c r="G79" s="177" t="s">
        <v>224</v>
      </c>
      <c r="H79" s="177" t="s">
        <v>224</v>
      </c>
      <c r="I79" s="177" t="s">
        <v>224</v>
      </c>
      <c r="J79" s="177" t="s">
        <v>224</v>
      </c>
      <c r="K79" s="177" t="s">
        <v>224</v>
      </c>
      <c r="L79" s="62"/>
    </row>
    <row r="80" spans="1:12" ht="41.25" customHeight="1" x14ac:dyDescent="0.25">
      <c r="A80" s="209" t="s">
        <v>167</v>
      </c>
      <c r="B80" s="210"/>
      <c r="C80" s="210"/>
      <c r="D80" s="157"/>
      <c r="E80" s="177" t="s">
        <v>224</v>
      </c>
      <c r="F80" s="177" t="s">
        <v>224</v>
      </c>
      <c r="G80" s="177" t="s">
        <v>224</v>
      </c>
      <c r="H80" s="177" t="s">
        <v>224</v>
      </c>
      <c r="I80" s="177" t="s">
        <v>224</v>
      </c>
      <c r="J80" s="177" t="s">
        <v>224</v>
      </c>
      <c r="K80" s="177" t="s">
        <v>224</v>
      </c>
      <c r="L80" s="62"/>
    </row>
    <row r="81" spans="1:12" ht="24.95" customHeight="1" x14ac:dyDescent="0.25">
      <c r="A81" s="170"/>
      <c r="B81" s="172"/>
      <c r="C81" s="171"/>
      <c r="D81" s="157" t="str">
        <f t="shared" ref="D81:D94" si="1">IF(SUM(E81:K81)&gt;0,(SUM(E81:K81)),"")</f>
        <v/>
      </c>
      <c r="E81" s="177" t="s">
        <v>224</v>
      </c>
      <c r="F81" s="177" t="s">
        <v>224</v>
      </c>
      <c r="G81" s="177" t="s">
        <v>224</v>
      </c>
      <c r="H81" s="177" t="s">
        <v>224</v>
      </c>
      <c r="I81" s="177" t="s">
        <v>224</v>
      </c>
      <c r="J81" s="177" t="s">
        <v>224</v>
      </c>
      <c r="K81" s="177" t="s">
        <v>224</v>
      </c>
      <c r="L81" s="62"/>
    </row>
    <row r="82" spans="1:12" ht="24.95" customHeight="1" x14ac:dyDescent="0.25">
      <c r="A82" s="170"/>
      <c r="B82" s="172"/>
      <c r="C82" s="171"/>
      <c r="D82" s="157" t="str">
        <f t="shared" si="1"/>
        <v/>
      </c>
      <c r="E82" s="177" t="s">
        <v>224</v>
      </c>
      <c r="F82" s="177" t="s">
        <v>224</v>
      </c>
      <c r="G82" s="177" t="s">
        <v>224</v>
      </c>
      <c r="H82" s="177" t="s">
        <v>224</v>
      </c>
      <c r="I82" s="177" t="s">
        <v>224</v>
      </c>
      <c r="J82" s="177" t="s">
        <v>224</v>
      </c>
      <c r="K82" s="177" t="s">
        <v>224</v>
      </c>
      <c r="L82" s="62"/>
    </row>
    <row r="83" spans="1:12" ht="24.95" customHeight="1" x14ac:dyDescent="0.25">
      <c r="A83" s="170"/>
      <c r="B83" s="172"/>
      <c r="C83" s="171"/>
      <c r="D83" s="157" t="str">
        <f t="shared" si="1"/>
        <v/>
      </c>
      <c r="E83" s="177" t="s">
        <v>224</v>
      </c>
      <c r="F83" s="177" t="s">
        <v>224</v>
      </c>
      <c r="G83" s="177" t="s">
        <v>224</v>
      </c>
      <c r="H83" s="177" t="s">
        <v>224</v>
      </c>
      <c r="I83" s="177" t="s">
        <v>224</v>
      </c>
      <c r="J83" s="177" t="s">
        <v>224</v>
      </c>
      <c r="K83" s="177" t="s">
        <v>224</v>
      </c>
      <c r="L83" s="62"/>
    </row>
    <row r="84" spans="1:12" ht="24.95" customHeight="1" x14ac:dyDescent="0.25">
      <c r="A84" s="170"/>
      <c r="B84" s="172"/>
      <c r="C84" s="171"/>
      <c r="D84" s="157" t="str">
        <f t="shared" si="1"/>
        <v/>
      </c>
      <c r="E84" s="177" t="s">
        <v>224</v>
      </c>
      <c r="F84" s="177" t="s">
        <v>224</v>
      </c>
      <c r="G84" s="177" t="s">
        <v>224</v>
      </c>
      <c r="H84" s="177" t="s">
        <v>224</v>
      </c>
      <c r="I84" s="177" t="s">
        <v>224</v>
      </c>
      <c r="J84" s="177" t="s">
        <v>224</v>
      </c>
      <c r="K84" s="177" t="s">
        <v>224</v>
      </c>
      <c r="L84" s="62"/>
    </row>
    <row r="85" spans="1:12" ht="46.5" customHeight="1" x14ac:dyDescent="0.25">
      <c r="A85" s="170"/>
      <c r="B85" s="172"/>
      <c r="C85" s="171"/>
      <c r="D85" s="157" t="str">
        <f t="shared" si="1"/>
        <v/>
      </c>
      <c r="E85" s="177"/>
      <c r="F85" s="177"/>
      <c r="G85" s="177"/>
      <c r="H85" s="177"/>
      <c r="I85" s="177"/>
      <c r="J85" s="177"/>
      <c r="K85" s="177"/>
      <c r="L85" s="62"/>
    </row>
    <row r="86" spans="1:12" ht="24.95" customHeight="1" x14ac:dyDescent="0.25">
      <c r="A86" s="170"/>
      <c r="B86" s="172"/>
      <c r="C86" s="171"/>
      <c r="D86" s="157" t="str">
        <f t="shared" si="1"/>
        <v/>
      </c>
      <c r="E86" s="177"/>
      <c r="F86" s="177"/>
      <c r="G86" s="177"/>
      <c r="H86" s="177"/>
      <c r="I86" s="177"/>
      <c r="J86" s="177"/>
      <c r="K86" s="177"/>
      <c r="L86" s="62"/>
    </row>
    <row r="87" spans="1:12" ht="24.95" customHeight="1" x14ac:dyDescent="0.25">
      <c r="A87" s="170"/>
      <c r="B87" s="172"/>
      <c r="C87" s="171"/>
      <c r="D87" s="157" t="str">
        <f t="shared" si="1"/>
        <v/>
      </c>
      <c r="E87" s="177"/>
      <c r="F87" s="177"/>
      <c r="G87" s="177"/>
      <c r="H87" s="177"/>
      <c r="I87" s="177"/>
      <c r="J87" s="177"/>
      <c r="K87" s="177"/>
      <c r="L87" s="62"/>
    </row>
    <row r="88" spans="1:12" ht="24.95" customHeight="1" x14ac:dyDescent="0.25">
      <c r="A88" s="170"/>
      <c r="B88" s="172"/>
      <c r="C88" s="171"/>
      <c r="D88" s="157" t="str">
        <f t="shared" si="1"/>
        <v/>
      </c>
      <c r="E88" s="177"/>
      <c r="F88" s="177"/>
      <c r="G88" s="177"/>
      <c r="H88" s="177"/>
      <c r="I88" s="177"/>
      <c r="J88" s="177"/>
      <c r="K88" s="177"/>
      <c r="L88" s="62"/>
    </row>
    <row r="89" spans="1:12" ht="24.95" customHeight="1" x14ac:dyDescent="0.25">
      <c r="A89" s="170"/>
      <c r="B89" s="172"/>
      <c r="C89" s="171"/>
      <c r="D89" s="157" t="str">
        <f t="shared" si="1"/>
        <v/>
      </c>
      <c r="E89" s="177"/>
      <c r="F89" s="177"/>
      <c r="G89" s="177"/>
      <c r="H89" s="177"/>
      <c r="I89" s="177"/>
      <c r="J89" s="177"/>
      <c r="K89" s="177"/>
      <c r="L89" s="62"/>
    </row>
    <row r="90" spans="1:12" ht="24.95" customHeight="1" x14ac:dyDescent="0.25">
      <c r="A90" s="170"/>
      <c r="B90" s="172"/>
      <c r="C90" s="171"/>
      <c r="D90" s="157" t="str">
        <f t="shared" si="1"/>
        <v/>
      </c>
      <c r="E90" s="177"/>
      <c r="F90" s="177"/>
      <c r="G90" s="177"/>
      <c r="H90" s="177"/>
      <c r="I90" s="177"/>
      <c r="J90" s="177"/>
      <c r="K90" s="177"/>
      <c r="L90" s="62"/>
    </row>
    <row r="91" spans="1:12" ht="24.95" customHeight="1" x14ac:dyDescent="0.25">
      <c r="A91" s="170"/>
      <c r="B91" s="172"/>
      <c r="C91" s="171"/>
      <c r="D91" s="157" t="str">
        <f t="shared" si="1"/>
        <v/>
      </c>
      <c r="E91" s="177"/>
      <c r="F91" s="177"/>
      <c r="G91" s="177"/>
      <c r="H91" s="177"/>
      <c r="I91" s="177"/>
      <c r="J91" s="177"/>
      <c r="K91" s="177"/>
      <c r="L91" s="62"/>
    </row>
    <row r="92" spans="1:12" ht="24.95" customHeight="1" x14ac:dyDescent="0.25">
      <c r="A92" s="170"/>
      <c r="B92" s="172"/>
      <c r="C92" s="171"/>
      <c r="D92" s="157" t="str">
        <f t="shared" si="1"/>
        <v/>
      </c>
      <c r="E92" s="177"/>
      <c r="F92" s="177"/>
      <c r="G92" s="177"/>
      <c r="H92" s="177"/>
      <c r="I92" s="177"/>
      <c r="J92" s="177"/>
      <c r="K92" s="177"/>
      <c r="L92" s="62"/>
    </row>
    <row r="93" spans="1:12" ht="24.95" customHeight="1" x14ac:dyDescent="0.25">
      <c r="A93" s="170"/>
      <c r="B93" s="172"/>
      <c r="C93" s="171"/>
      <c r="D93" s="157" t="str">
        <f t="shared" si="1"/>
        <v/>
      </c>
      <c r="E93" s="177"/>
      <c r="F93" s="177"/>
      <c r="G93" s="177"/>
      <c r="H93" s="177"/>
      <c r="I93" s="177"/>
      <c r="J93" s="177"/>
      <c r="K93" s="177"/>
      <c r="L93" s="62"/>
    </row>
    <row r="94" spans="1:12" ht="24.95" customHeight="1" thickBot="1" x14ac:dyDescent="0.3">
      <c r="A94" s="173"/>
      <c r="B94" s="174"/>
      <c r="C94" s="175"/>
      <c r="D94" s="158" t="str">
        <f t="shared" si="1"/>
        <v/>
      </c>
      <c r="E94" s="178"/>
      <c r="F94" s="178"/>
      <c r="G94" s="178"/>
      <c r="H94" s="178"/>
      <c r="I94" s="178"/>
      <c r="J94" s="178"/>
      <c r="K94" s="178"/>
      <c r="L94" s="62"/>
    </row>
    <row r="95" spans="1:12" ht="24.95" customHeight="1" thickBot="1" x14ac:dyDescent="0.3">
      <c r="A95" s="252" t="s">
        <v>213</v>
      </c>
      <c r="B95" s="253"/>
      <c r="C95" s="253"/>
      <c r="D95" s="159">
        <f>SUM(D17:D94)</f>
        <v>1644808.3499999999</v>
      </c>
      <c r="E95" s="104">
        <f t="shared" ref="E95:K95" si="2">SUM(E17:E94)</f>
        <v>655867.66</v>
      </c>
      <c r="F95" s="104">
        <f t="shared" si="2"/>
        <v>176002.88999999998</v>
      </c>
      <c r="G95" s="104">
        <f t="shared" si="2"/>
        <v>58693.99</v>
      </c>
      <c r="H95" s="104">
        <f t="shared" si="2"/>
        <v>132316.46000000002</v>
      </c>
      <c r="I95" s="104">
        <f t="shared" si="2"/>
        <v>412413.3</v>
      </c>
      <c r="J95" s="104">
        <f t="shared" si="2"/>
        <v>13389.470000000001</v>
      </c>
      <c r="K95" s="104">
        <f t="shared" si="2"/>
        <v>196124.58000000005</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13</vt:lpstr>
      <vt:lpstr> Member District 14</vt:lpstr>
      <vt:lpstr>' Member District 1'!Print_Area</vt:lpstr>
      <vt:lpstr>' Member District 10'!Print_Area</vt:lpstr>
      <vt:lpstr>' Member District 11'!Print_Area</vt:lpstr>
      <vt:lpstr>' Member District 12'!Print_Area</vt:lpstr>
      <vt:lpstr>' Member District 13'!Print_Area</vt:lpstr>
      <vt:lpstr>' Member District 14'!Print_Area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2022-02-16T00:40:56Z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