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F\FISCAL OPERATIONS\PAYMENT\Unorg Territory\FY2022\"/>
    </mc:Choice>
  </mc:AlternateContent>
  <xr:revisionPtr revIDLastSave="0" documentId="13_ncr:1_{B12C35A7-3B0F-4C68-8044-5492BB5AA26D}" xr6:coauthVersionLast="47" xr6:coauthVersionMax="47" xr10:uidLastSave="{00000000-0000-0000-0000-000000000000}"/>
  <bookViews>
    <workbookView xWindow="-120" yWindow="-120" windowWidth="20730" windowHeight="11160" xr2:uid="{C2131164-F803-4CB0-B33D-A7F619425B36}"/>
  </bookViews>
  <sheets>
    <sheet name="FY 2022 Unorganized Territo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D35" i="2"/>
  <c r="G34" i="2"/>
  <c r="D34" i="2"/>
  <c r="G31" i="2"/>
  <c r="D31" i="2"/>
  <c r="G30" i="2"/>
  <c r="D30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3" i="2"/>
  <c r="D13" i="2"/>
  <c r="G12" i="2"/>
  <c r="D12" i="2"/>
  <c r="G11" i="2"/>
  <c r="D11" i="2"/>
  <c r="G10" i="2"/>
  <c r="D10" i="2"/>
  <c r="G8" i="2"/>
  <c r="D8" i="2"/>
  <c r="H7" i="2"/>
  <c r="H8" i="2" s="1"/>
  <c r="G7" i="2"/>
  <c r="D7" i="2"/>
  <c r="B7" i="2"/>
  <c r="B8" i="2" s="1"/>
  <c r="G6" i="2"/>
  <c r="D6" i="2"/>
  <c r="H4" i="2"/>
  <c r="G4" i="2"/>
  <c r="E4" i="2"/>
  <c r="E7" i="2" s="1"/>
  <c r="E8" i="2" s="1"/>
  <c r="D4" i="2"/>
  <c r="B4" i="2"/>
  <c r="G3" i="2"/>
  <c r="D3" i="2"/>
  <c r="G2" i="2"/>
  <c r="D2" i="2"/>
  <c r="E12" i="2" l="1"/>
  <c r="E11" i="2"/>
  <c r="E10" i="2"/>
  <c r="E13" i="2"/>
  <c r="B10" i="2"/>
  <c r="B13" i="2"/>
  <c r="B12" i="2"/>
  <c r="B11" i="2"/>
  <c r="H10" i="2"/>
  <c r="H13" i="2"/>
  <c r="H12" i="2"/>
  <c r="H11" i="2"/>
  <c r="E15" i="2" l="1"/>
  <c r="H15" i="2"/>
  <c r="B15" i="2"/>
</calcChain>
</file>

<file path=xl/sharedStrings.xml><?xml version="1.0" encoding="utf-8"?>
<sst xmlns="http://schemas.openxmlformats.org/spreadsheetml/2006/main" count="43" uniqueCount="36">
  <si>
    <t>Maricopa County</t>
  </si>
  <si>
    <t>Navajo County</t>
  </si>
  <si>
    <t>Pima County</t>
  </si>
  <si>
    <t>2020-2021  Allocation</t>
  </si>
  <si>
    <t>Less Actual Cost</t>
  </si>
  <si>
    <t>FY2021 Adjustment</t>
  </si>
  <si>
    <t>FY2022 Estimated Cost</t>
  </si>
  <si>
    <t>Prior Year Adjustment of Under/Over Payment</t>
  </si>
  <si>
    <t>FY2022Total Payment</t>
  </si>
  <si>
    <t>September 2021*</t>
  </si>
  <si>
    <t>December 2021</t>
  </si>
  <si>
    <t>March 2022</t>
  </si>
  <si>
    <t>June 2022</t>
  </si>
  <si>
    <t>FY2022 Total Payment</t>
  </si>
  <si>
    <t>FY03 Reported Daily Rte Miles</t>
  </si>
  <si>
    <t>FY04 Reported Daily Rte Miles</t>
  </si>
  <si>
    <t>FY05 Reported Daily Rte Miles</t>
  </si>
  <si>
    <t>FY06 Reported Daily Rte Miles</t>
  </si>
  <si>
    <t>FY07 Reported Daily Rte Miles</t>
  </si>
  <si>
    <t>FY08 Reported Daily Rte Miles</t>
  </si>
  <si>
    <t>FY09 Reported Daily Rte Miles</t>
  </si>
  <si>
    <t>FY10 Reported Daily Rte Miles</t>
  </si>
  <si>
    <t>FY11 Reported Daily Rte Miles</t>
  </si>
  <si>
    <t>FY12 Reported Daily Rte Miles</t>
  </si>
  <si>
    <t>FY13 Reported Daily Rte Miles</t>
  </si>
  <si>
    <t>FY14 Reported Daily Rte Miles</t>
  </si>
  <si>
    <t>Retro Payment 353</t>
  </si>
  <si>
    <t>FY15 Reported Daily Rte Miles</t>
  </si>
  <si>
    <t>FY16 Reported Daily Rte Miles</t>
  </si>
  <si>
    <t>FY17 Reported Daily Rte Miles</t>
  </si>
  <si>
    <t>FY18 Reported Daily Rte Miles</t>
  </si>
  <si>
    <t>FY19 Reported Daily Rte Miles</t>
  </si>
  <si>
    <t>FY20 Reported Daily Rte Miles</t>
  </si>
  <si>
    <t>FY21 Reported Daily Rte Miles</t>
  </si>
  <si>
    <t>FY22 Reported Daily Rte Miles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</si>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</sst>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/>
    <xf numFmtId="44" fontId="1" fillId="3" borderId="3" xfId="2" applyFill="1" applyBorder="1"/>
    <xf numFmtId="0" fontId="0" fillId="0" borderId="1" xfId="0" applyBorder="1"/>
    <xf numFmtId="8" fontId="3" fillId="3" borderId="3" xfId="2" applyNumberFormat="1" applyFont="1" applyFill="1" applyBorder="1"/>
    <xf numFmtId="0" fontId="3" fillId="0" borderId="4" xfId="0" applyFont="1" applyBorder="1"/>
    <xf numFmtId="44" fontId="1" fillId="0" borderId="5" xfId="2" applyFill="1" applyBorder="1"/>
    <xf numFmtId="0" fontId="0" fillId="0" borderId="4" xfId="0" applyBorder="1"/>
    <xf numFmtId="44" fontId="3" fillId="0" borderId="5" xfId="2" applyFont="1" applyFill="1" applyBorder="1"/>
    <xf numFmtId="44" fontId="0" fillId="0" borderId="5" xfId="0" applyNumberFormat="1" applyBorder="1"/>
    <xf numFmtId="44" fontId="3" fillId="0" borderId="5" xfId="0" applyNumberFormat="1" applyFont="1" applyBorder="1"/>
    <xf numFmtId="0" fontId="0" fillId="0" borderId="5" xfId="0" applyBorder="1"/>
    <xf numFmtId="0" fontId="3" fillId="0" borderId="5" xfId="0" applyFont="1" applyBorder="1"/>
    <xf numFmtId="0" fontId="3" fillId="0" borderId="4" xfId="0" applyFont="1" applyBorder="1" applyAlignment="1">
      <alignment wrapText="1"/>
    </xf>
    <xf numFmtId="44" fontId="1" fillId="0" borderId="5" xfId="2" applyFill="1" applyBorder="1" applyAlignment="1">
      <alignment vertical="center"/>
    </xf>
    <xf numFmtId="0" fontId="0" fillId="0" borderId="4" xfId="0" applyBorder="1" applyAlignment="1">
      <alignment wrapText="1"/>
    </xf>
    <xf numFmtId="44" fontId="3" fillId="0" borderId="5" xfId="2" applyFont="1" applyFill="1" applyBorder="1" applyAlignment="1">
      <alignment vertical="center"/>
    </xf>
    <xf numFmtId="0" fontId="2" fillId="4" borderId="6" xfId="0" applyFont="1" applyFill="1" applyBorder="1"/>
    <xf numFmtId="44" fontId="2" fillId="4" borderId="7" xfId="0" applyNumberFormat="1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0" fillId="5" borderId="8" xfId="0" applyFill="1" applyBorder="1"/>
    <xf numFmtId="0" fontId="0" fillId="6" borderId="9" xfId="0" applyFill="1" applyBorder="1"/>
    <xf numFmtId="0" fontId="3" fillId="6" borderId="9" xfId="0" applyFont="1" applyFill="1" applyBorder="1"/>
    <xf numFmtId="49" fontId="3" fillId="0" borderId="1" xfId="0" applyNumberFormat="1" applyFont="1" applyBorder="1"/>
    <xf numFmtId="44" fontId="3" fillId="0" borderId="3" xfId="2" applyFont="1" applyFill="1" applyBorder="1"/>
    <xf numFmtId="44" fontId="1" fillId="0" borderId="3" xfId="2" applyFill="1" applyBorder="1"/>
    <xf numFmtId="49" fontId="3" fillId="0" borderId="4" xfId="0" applyNumberFormat="1" applyFont="1" applyBorder="1"/>
    <xf numFmtId="0" fontId="0" fillId="7" borderId="0" xfId="0" applyFill="1"/>
    <xf numFmtId="49" fontId="3" fillId="0" borderId="10" xfId="0" applyNumberFormat="1" applyFont="1" applyBorder="1"/>
    <xf numFmtId="49" fontId="3" fillId="0" borderId="5" xfId="0" applyNumberFormat="1" applyFont="1" applyBorder="1"/>
    <xf numFmtId="0" fontId="4" fillId="0" borderId="11" xfId="0" applyFont="1" applyBorder="1"/>
    <xf numFmtId="44" fontId="4" fillId="8" borderId="11" xfId="2" applyFont="1" applyFill="1" applyBorder="1"/>
    <xf numFmtId="2" fontId="3" fillId="0" borderId="3" xfId="0" applyNumberFormat="1" applyFont="1" applyBorder="1"/>
    <xf numFmtId="2" fontId="3" fillId="9" borderId="3" xfId="0" applyNumberFormat="1" applyFont="1" applyFill="1" applyBorder="1"/>
    <xf numFmtId="2" fontId="0" fillId="0" borderId="0" xfId="0" applyNumberFormat="1"/>
    <xf numFmtId="2" fontId="0" fillId="9" borderId="3" xfId="0" applyNumberFormat="1" applyFill="1" applyBorder="1"/>
    <xf numFmtId="2" fontId="3" fillId="0" borderId="0" xfId="0" applyNumberFormat="1" applyFont="1"/>
    <xf numFmtId="2" fontId="3" fillId="10" borderId="3" xfId="0" applyNumberFormat="1" applyFont="1" applyFill="1" applyBorder="1"/>
    <xf numFmtId="2" fontId="3" fillId="0" borderId="5" xfId="0" applyNumberFormat="1" applyFont="1" applyBorder="1"/>
    <xf numFmtId="2" fontId="3" fillId="9" borderId="5" xfId="0" applyNumberFormat="1" applyFont="1" applyFill="1" applyBorder="1"/>
    <xf numFmtId="2" fontId="0" fillId="9" borderId="5" xfId="0" applyNumberFormat="1" applyFill="1" applyBorder="1"/>
    <xf numFmtId="2" fontId="3" fillId="10" borderId="5" xfId="0" applyNumberFormat="1" applyFont="1" applyFill="1" applyBorder="1"/>
    <xf numFmtId="2" fontId="3" fillId="0" borderId="4" xfId="0" applyNumberFormat="1" applyFont="1" applyBorder="1"/>
    <xf numFmtId="2" fontId="0" fillId="10" borderId="5" xfId="0" applyNumberFormat="1" applyFill="1" applyBorder="1"/>
    <xf numFmtId="0" fontId="3" fillId="2" borderId="0" xfId="0" applyFont="1" applyFill="1"/>
    <xf numFmtId="0" fontId="3" fillId="0" borderId="0" xfId="0" applyFont="1"/>
    <xf numFmtId="2" fontId="0" fillId="10" borderId="5" xfId="0" applyNumberFormat="1" applyFill="1" applyBorder="1" applyAlignment="1">
      <alignment horizontal="right"/>
    </xf>
    <xf numFmtId="0" fontId="3" fillId="10" borderId="4" xfId="0" applyFont="1" applyFill="1" applyBorder="1"/>
    <xf numFmtId="2" fontId="3" fillId="10" borderId="4" xfId="0" applyNumberFormat="1" applyFont="1" applyFill="1" applyBorder="1"/>
    <xf numFmtId="0" fontId="5" fillId="10" borderId="0" xfId="0" applyFont="1" applyFill="1"/>
    <xf numFmtId="0" fontId="3" fillId="10" borderId="0" xfId="0" applyFont="1" applyFill="1"/>
    <xf numFmtId="0" fontId="5" fillId="0" borderId="0" xfId="0" applyFont="1"/>
    <xf numFmtId="43" fontId="0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1BBF-90D9-4A83-93F0-D734DCC63902}">
  <dimension ref="A1:O39"/>
  <sheetViews>
    <sheetView tabSelected="1" workbookViewId="0">
      <selection activeCell="K11" sqref="K11"/>
    </sheetView>
  </sheetViews>
  <sheetFormatPr defaultRowHeight="15" x14ac:dyDescent="0.25"/>
  <cols>
    <col min="1" max="1" width="27" style="55" customWidth="1"/>
    <col min="2" max="2" width="17.28515625" style="55" bestFit="1" customWidth="1"/>
    <col min="3" max="3" width="1.85546875" customWidth="1"/>
    <col min="4" max="4" width="27.140625" bestFit="1" customWidth="1"/>
    <col min="5" max="5" width="17" bestFit="1" customWidth="1"/>
    <col min="6" max="6" width="1.85546875" customWidth="1"/>
    <col min="7" max="7" width="27.140625" bestFit="1" customWidth="1"/>
    <col min="8" max="8" width="17.7109375" bestFit="1" customWidth="1"/>
    <col min="250" max="250" width="27" customWidth="1"/>
    <col min="251" max="251" width="17.28515625" bestFit="1" customWidth="1"/>
    <col min="252" max="252" width="1.85546875" customWidth="1"/>
    <col min="253" max="253" width="27.140625" bestFit="1" customWidth="1"/>
    <col min="254" max="254" width="17" bestFit="1" customWidth="1"/>
    <col min="255" max="255" width="1.85546875" customWidth="1"/>
    <col min="256" max="256" width="27.140625" bestFit="1" customWidth="1"/>
    <col min="257" max="257" width="17.7109375" bestFit="1" customWidth="1"/>
    <col min="258" max="264" width="0" hidden="1" customWidth="1"/>
    <col min="506" max="506" width="27" customWidth="1"/>
    <col min="507" max="507" width="17.28515625" bestFit="1" customWidth="1"/>
    <col min="508" max="508" width="1.85546875" customWidth="1"/>
    <col min="509" max="509" width="27.140625" bestFit="1" customWidth="1"/>
    <col min="510" max="510" width="17" bestFit="1" customWidth="1"/>
    <col min="511" max="511" width="1.85546875" customWidth="1"/>
    <col min="512" max="512" width="27.140625" bestFit="1" customWidth="1"/>
    <col min="513" max="513" width="17.7109375" bestFit="1" customWidth="1"/>
    <col min="514" max="520" width="0" hidden="1" customWidth="1"/>
    <col min="762" max="762" width="27" customWidth="1"/>
    <col min="763" max="763" width="17.28515625" bestFit="1" customWidth="1"/>
    <col min="764" max="764" width="1.85546875" customWidth="1"/>
    <col min="765" max="765" width="27.140625" bestFit="1" customWidth="1"/>
    <col min="766" max="766" width="17" bestFit="1" customWidth="1"/>
    <col min="767" max="767" width="1.85546875" customWidth="1"/>
    <col min="768" max="768" width="27.140625" bestFit="1" customWidth="1"/>
    <col min="769" max="769" width="17.7109375" bestFit="1" customWidth="1"/>
    <col min="770" max="776" width="0" hidden="1" customWidth="1"/>
    <col min="1018" max="1018" width="27" customWidth="1"/>
    <col min="1019" max="1019" width="17.28515625" bestFit="1" customWidth="1"/>
    <col min="1020" max="1020" width="1.85546875" customWidth="1"/>
    <col min="1021" max="1021" width="27.140625" bestFit="1" customWidth="1"/>
    <col min="1022" max="1022" width="17" bestFit="1" customWidth="1"/>
    <col min="1023" max="1023" width="1.85546875" customWidth="1"/>
    <col min="1024" max="1024" width="27.140625" bestFit="1" customWidth="1"/>
    <col min="1025" max="1025" width="17.7109375" bestFit="1" customWidth="1"/>
    <col min="1026" max="1032" width="0" hidden="1" customWidth="1"/>
    <col min="1274" max="1274" width="27" customWidth="1"/>
    <col min="1275" max="1275" width="17.28515625" bestFit="1" customWidth="1"/>
    <col min="1276" max="1276" width="1.85546875" customWidth="1"/>
    <col min="1277" max="1277" width="27.140625" bestFit="1" customWidth="1"/>
    <col min="1278" max="1278" width="17" bestFit="1" customWidth="1"/>
    <col min="1279" max="1279" width="1.85546875" customWidth="1"/>
    <col min="1280" max="1280" width="27.140625" bestFit="1" customWidth="1"/>
    <col min="1281" max="1281" width="17.7109375" bestFit="1" customWidth="1"/>
    <col min="1282" max="1288" width="0" hidden="1" customWidth="1"/>
    <col min="1530" max="1530" width="27" customWidth="1"/>
    <col min="1531" max="1531" width="17.28515625" bestFit="1" customWidth="1"/>
    <col min="1532" max="1532" width="1.85546875" customWidth="1"/>
    <col min="1533" max="1533" width="27.140625" bestFit="1" customWidth="1"/>
    <col min="1534" max="1534" width="17" bestFit="1" customWidth="1"/>
    <col min="1535" max="1535" width="1.85546875" customWidth="1"/>
    <col min="1536" max="1536" width="27.140625" bestFit="1" customWidth="1"/>
    <col min="1537" max="1537" width="17.7109375" bestFit="1" customWidth="1"/>
    <col min="1538" max="1544" width="0" hidden="1" customWidth="1"/>
    <col min="1786" max="1786" width="27" customWidth="1"/>
    <col min="1787" max="1787" width="17.28515625" bestFit="1" customWidth="1"/>
    <col min="1788" max="1788" width="1.85546875" customWidth="1"/>
    <col min="1789" max="1789" width="27.140625" bestFit="1" customWidth="1"/>
    <col min="1790" max="1790" width="17" bestFit="1" customWidth="1"/>
    <col min="1791" max="1791" width="1.85546875" customWidth="1"/>
    <col min="1792" max="1792" width="27.140625" bestFit="1" customWidth="1"/>
    <col min="1793" max="1793" width="17.7109375" bestFit="1" customWidth="1"/>
    <col min="1794" max="1800" width="0" hidden="1" customWidth="1"/>
    <col min="2042" max="2042" width="27" customWidth="1"/>
    <col min="2043" max="2043" width="17.28515625" bestFit="1" customWidth="1"/>
    <col min="2044" max="2044" width="1.85546875" customWidth="1"/>
    <col min="2045" max="2045" width="27.140625" bestFit="1" customWidth="1"/>
    <col min="2046" max="2046" width="17" bestFit="1" customWidth="1"/>
    <col min="2047" max="2047" width="1.85546875" customWidth="1"/>
    <col min="2048" max="2048" width="27.140625" bestFit="1" customWidth="1"/>
    <col min="2049" max="2049" width="17.7109375" bestFit="1" customWidth="1"/>
    <col min="2050" max="2056" width="0" hidden="1" customWidth="1"/>
    <col min="2298" max="2298" width="27" customWidth="1"/>
    <col min="2299" max="2299" width="17.28515625" bestFit="1" customWidth="1"/>
    <col min="2300" max="2300" width="1.85546875" customWidth="1"/>
    <col min="2301" max="2301" width="27.140625" bestFit="1" customWidth="1"/>
    <col min="2302" max="2302" width="17" bestFit="1" customWidth="1"/>
    <col min="2303" max="2303" width="1.85546875" customWidth="1"/>
    <col min="2304" max="2304" width="27.140625" bestFit="1" customWidth="1"/>
    <col min="2305" max="2305" width="17.7109375" bestFit="1" customWidth="1"/>
    <col min="2306" max="2312" width="0" hidden="1" customWidth="1"/>
    <col min="2554" max="2554" width="27" customWidth="1"/>
    <col min="2555" max="2555" width="17.28515625" bestFit="1" customWidth="1"/>
    <col min="2556" max="2556" width="1.85546875" customWidth="1"/>
    <col min="2557" max="2557" width="27.140625" bestFit="1" customWidth="1"/>
    <col min="2558" max="2558" width="17" bestFit="1" customWidth="1"/>
    <col min="2559" max="2559" width="1.85546875" customWidth="1"/>
    <col min="2560" max="2560" width="27.140625" bestFit="1" customWidth="1"/>
    <col min="2561" max="2561" width="17.7109375" bestFit="1" customWidth="1"/>
    <col min="2562" max="2568" width="0" hidden="1" customWidth="1"/>
    <col min="2810" max="2810" width="27" customWidth="1"/>
    <col min="2811" max="2811" width="17.28515625" bestFit="1" customWidth="1"/>
    <col min="2812" max="2812" width="1.85546875" customWidth="1"/>
    <col min="2813" max="2813" width="27.140625" bestFit="1" customWidth="1"/>
    <col min="2814" max="2814" width="17" bestFit="1" customWidth="1"/>
    <col min="2815" max="2815" width="1.85546875" customWidth="1"/>
    <col min="2816" max="2816" width="27.140625" bestFit="1" customWidth="1"/>
    <col min="2817" max="2817" width="17.7109375" bestFit="1" customWidth="1"/>
    <col min="2818" max="2824" width="0" hidden="1" customWidth="1"/>
    <col min="3066" max="3066" width="27" customWidth="1"/>
    <col min="3067" max="3067" width="17.28515625" bestFit="1" customWidth="1"/>
    <col min="3068" max="3068" width="1.85546875" customWidth="1"/>
    <col min="3069" max="3069" width="27.140625" bestFit="1" customWidth="1"/>
    <col min="3070" max="3070" width="17" bestFit="1" customWidth="1"/>
    <col min="3071" max="3071" width="1.85546875" customWidth="1"/>
    <col min="3072" max="3072" width="27.140625" bestFit="1" customWidth="1"/>
    <col min="3073" max="3073" width="17.7109375" bestFit="1" customWidth="1"/>
    <col min="3074" max="3080" width="0" hidden="1" customWidth="1"/>
    <col min="3322" max="3322" width="27" customWidth="1"/>
    <col min="3323" max="3323" width="17.28515625" bestFit="1" customWidth="1"/>
    <col min="3324" max="3324" width="1.85546875" customWidth="1"/>
    <col min="3325" max="3325" width="27.140625" bestFit="1" customWidth="1"/>
    <col min="3326" max="3326" width="17" bestFit="1" customWidth="1"/>
    <col min="3327" max="3327" width="1.85546875" customWidth="1"/>
    <col min="3328" max="3328" width="27.140625" bestFit="1" customWidth="1"/>
    <col min="3329" max="3329" width="17.7109375" bestFit="1" customWidth="1"/>
    <col min="3330" max="3336" width="0" hidden="1" customWidth="1"/>
    <col min="3578" max="3578" width="27" customWidth="1"/>
    <col min="3579" max="3579" width="17.28515625" bestFit="1" customWidth="1"/>
    <col min="3580" max="3580" width="1.85546875" customWidth="1"/>
    <col min="3581" max="3581" width="27.140625" bestFit="1" customWidth="1"/>
    <col min="3582" max="3582" width="17" bestFit="1" customWidth="1"/>
    <col min="3583" max="3583" width="1.85546875" customWidth="1"/>
    <col min="3584" max="3584" width="27.140625" bestFit="1" customWidth="1"/>
    <col min="3585" max="3585" width="17.7109375" bestFit="1" customWidth="1"/>
    <col min="3586" max="3592" width="0" hidden="1" customWidth="1"/>
    <col min="3834" max="3834" width="27" customWidth="1"/>
    <col min="3835" max="3835" width="17.28515625" bestFit="1" customWidth="1"/>
    <col min="3836" max="3836" width="1.85546875" customWidth="1"/>
    <col min="3837" max="3837" width="27.140625" bestFit="1" customWidth="1"/>
    <col min="3838" max="3838" width="17" bestFit="1" customWidth="1"/>
    <col min="3839" max="3839" width="1.85546875" customWidth="1"/>
    <col min="3840" max="3840" width="27.140625" bestFit="1" customWidth="1"/>
    <col min="3841" max="3841" width="17.7109375" bestFit="1" customWidth="1"/>
    <col min="3842" max="3848" width="0" hidden="1" customWidth="1"/>
    <col min="4090" max="4090" width="27" customWidth="1"/>
    <col min="4091" max="4091" width="17.28515625" bestFit="1" customWidth="1"/>
    <col min="4092" max="4092" width="1.85546875" customWidth="1"/>
    <col min="4093" max="4093" width="27.140625" bestFit="1" customWidth="1"/>
    <col min="4094" max="4094" width="17" bestFit="1" customWidth="1"/>
    <col min="4095" max="4095" width="1.85546875" customWidth="1"/>
    <col min="4096" max="4096" width="27.140625" bestFit="1" customWidth="1"/>
    <col min="4097" max="4097" width="17.7109375" bestFit="1" customWidth="1"/>
    <col min="4098" max="4104" width="0" hidden="1" customWidth="1"/>
    <col min="4346" max="4346" width="27" customWidth="1"/>
    <col min="4347" max="4347" width="17.28515625" bestFit="1" customWidth="1"/>
    <col min="4348" max="4348" width="1.85546875" customWidth="1"/>
    <col min="4349" max="4349" width="27.140625" bestFit="1" customWidth="1"/>
    <col min="4350" max="4350" width="17" bestFit="1" customWidth="1"/>
    <col min="4351" max="4351" width="1.85546875" customWidth="1"/>
    <col min="4352" max="4352" width="27.140625" bestFit="1" customWidth="1"/>
    <col min="4353" max="4353" width="17.7109375" bestFit="1" customWidth="1"/>
    <col min="4354" max="4360" width="0" hidden="1" customWidth="1"/>
    <col min="4602" max="4602" width="27" customWidth="1"/>
    <col min="4603" max="4603" width="17.28515625" bestFit="1" customWidth="1"/>
    <col min="4604" max="4604" width="1.85546875" customWidth="1"/>
    <col min="4605" max="4605" width="27.140625" bestFit="1" customWidth="1"/>
    <col min="4606" max="4606" width="17" bestFit="1" customWidth="1"/>
    <col min="4607" max="4607" width="1.85546875" customWidth="1"/>
    <col min="4608" max="4608" width="27.140625" bestFit="1" customWidth="1"/>
    <col min="4609" max="4609" width="17.7109375" bestFit="1" customWidth="1"/>
    <col min="4610" max="4616" width="0" hidden="1" customWidth="1"/>
    <col min="4858" max="4858" width="27" customWidth="1"/>
    <col min="4859" max="4859" width="17.28515625" bestFit="1" customWidth="1"/>
    <col min="4860" max="4860" width="1.85546875" customWidth="1"/>
    <col min="4861" max="4861" width="27.140625" bestFit="1" customWidth="1"/>
    <col min="4862" max="4862" width="17" bestFit="1" customWidth="1"/>
    <col min="4863" max="4863" width="1.85546875" customWidth="1"/>
    <col min="4864" max="4864" width="27.140625" bestFit="1" customWidth="1"/>
    <col min="4865" max="4865" width="17.7109375" bestFit="1" customWidth="1"/>
    <col min="4866" max="4872" width="0" hidden="1" customWidth="1"/>
    <col min="5114" max="5114" width="27" customWidth="1"/>
    <col min="5115" max="5115" width="17.28515625" bestFit="1" customWidth="1"/>
    <col min="5116" max="5116" width="1.85546875" customWidth="1"/>
    <col min="5117" max="5117" width="27.140625" bestFit="1" customWidth="1"/>
    <col min="5118" max="5118" width="17" bestFit="1" customWidth="1"/>
    <col min="5119" max="5119" width="1.85546875" customWidth="1"/>
    <col min="5120" max="5120" width="27.140625" bestFit="1" customWidth="1"/>
    <col min="5121" max="5121" width="17.7109375" bestFit="1" customWidth="1"/>
    <col min="5122" max="5128" width="0" hidden="1" customWidth="1"/>
    <col min="5370" max="5370" width="27" customWidth="1"/>
    <col min="5371" max="5371" width="17.28515625" bestFit="1" customWidth="1"/>
    <col min="5372" max="5372" width="1.85546875" customWidth="1"/>
    <col min="5373" max="5373" width="27.140625" bestFit="1" customWidth="1"/>
    <col min="5374" max="5374" width="17" bestFit="1" customWidth="1"/>
    <col min="5375" max="5375" width="1.85546875" customWidth="1"/>
    <col min="5376" max="5376" width="27.140625" bestFit="1" customWidth="1"/>
    <col min="5377" max="5377" width="17.7109375" bestFit="1" customWidth="1"/>
    <col min="5378" max="5384" width="0" hidden="1" customWidth="1"/>
    <col min="5626" max="5626" width="27" customWidth="1"/>
    <col min="5627" max="5627" width="17.28515625" bestFit="1" customWidth="1"/>
    <col min="5628" max="5628" width="1.85546875" customWidth="1"/>
    <col min="5629" max="5629" width="27.140625" bestFit="1" customWidth="1"/>
    <col min="5630" max="5630" width="17" bestFit="1" customWidth="1"/>
    <col min="5631" max="5631" width="1.85546875" customWidth="1"/>
    <col min="5632" max="5632" width="27.140625" bestFit="1" customWidth="1"/>
    <col min="5633" max="5633" width="17.7109375" bestFit="1" customWidth="1"/>
    <col min="5634" max="5640" width="0" hidden="1" customWidth="1"/>
    <col min="5882" max="5882" width="27" customWidth="1"/>
    <col min="5883" max="5883" width="17.28515625" bestFit="1" customWidth="1"/>
    <col min="5884" max="5884" width="1.85546875" customWidth="1"/>
    <col min="5885" max="5885" width="27.140625" bestFit="1" customWidth="1"/>
    <col min="5886" max="5886" width="17" bestFit="1" customWidth="1"/>
    <col min="5887" max="5887" width="1.85546875" customWidth="1"/>
    <col min="5888" max="5888" width="27.140625" bestFit="1" customWidth="1"/>
    <col min="5889" max="5889" width="17.7109375" bestFit="1" customWidth="1"/>
    <col min="5890" max="5896" width="0" hidden="1" customWidth="1"/>
    <col min="6138" max="6138" width="27" customWidth="1"/>
    <col min="6139" max="6139" width="17.28515625" bestFit="1" customWidth="1"/>
    <col min="6140" max="6140" width="1.85546875" customWidth="1"/>
    <col min="6141" max="6141" width="27.140625" bestFit="1" customWidth="1"/>
    <col min="6142" max="6142" width="17" bestFit="1" customWidth="1"/>
    <col min="6143" max="6143" width="1.85546875" customWidth="1"/>
    <col min="6144" max="6144" width="27.140625" bestFit="1" customWidth="1"/>
    <col min="6145" max="6145" width="17.7109375" bestFit="1" customWidth="1"/>
    <col min="6146" max="6152" width="0" hidden="1" customWidth="1"/>
    <col min="6394" max="6394" width="27" customWidth="1"/>
    <col min="6395" max="6395" width="17.28515625" bestFit="1" customWidth="1"/>
    <col min="6396" max="6396" width="1.85546875" customWidth="1"/>
    <col min="6397" max="6397" width="27.140625" bestFit="1" customWidth="1"/>
    <col min="6398" max="6398" width="17" bestFit="1" customWidth="1"/>
    <col min="6399" max="6399" width="1.85546875" customWidth="1"/>
    <col min="6400" max="6400" width="27.140625" bestFit="1" customWidth="1"/>
    <col min="6401" max="6401" width="17.7109375" bestFit="1" customWidth="1"/>
    <col min="6402" max="6408" width="0" hidden="1" customWidth="1"/>
    <col min="6650" max="6650" width="27" customWidth="1"/>
    <col min="6651" max="6651" width="17.28515625" bestFit="1" customWidth="1"/>
    <col min="6652" max="6652" width="1.85546875" customWidth="1"/>
    <col min="6653" max="6653" width="27.140625" bestFit="1" customWidth="1"/>
    <col min="6654" max="6654" width="17" bestFit="1" customWidth="1"/>
    <col min="6655" max="6655" width="1.85546875" customWidth="1"/>
    <col min="6656" max="6656" width="27.140625" bestFit="1" customWidth="1"/>
    <col min="6657" max="6657" width="17.7109375" bestFit="1" customWidth="1"/>
    <col min="6658" max="6664" width="0" hidden="1" customWidth="1"/>
    <col min="6906" max="6906" width="27" customWidth="1"/>
    <col min="6907" max="6907" width="17.28515625" bestFit="1" customWidth="1"/>
    <col min="6908" max="6908" width="1.85546875" customWidth="1"/>
    <col min="6909" max="6909" width="27.140625" bestFit="1" customWidth="1"/>
    <col min="6910" max="6910" width="17" bestFit="1" customWidth="1"/>
    <col min="6911" max="6911" width="1.85546875" customWidth="1"/>
    <col min="6912" max="6912" width="27.140625" bestFit="1" customWidth="1"/>
    <col min="6913" max="6913" width="17.7109375" bestFit="1" customWidth="1"/>
    <col min="6914" max="6920" width="0" hidden="1" customWidth="1"/>
    <col min="7162" max="7162" width="27" customWidth="1"/>
    <col min="7163" max="7163" width="17.28515625" bestFit="1" customWidth="1"/>
    <col min="7164" max="7164" width="1.85546875" customWidth="1"/>
    <col min="7165" max="7165" width="27.140625" bestFit="1" customWidth="1"/>
    <col min="7166" max="7166" width="17" bestFit="1" customWidth="1"/>
    <col min="7167" max="7167" width="1.85546875" customWidth="1"/>
    <col min="7168" max="7168" width="27.140625" bestFit="1" customWidth="1"/>
    <col min="7169" max="7169" width="17.7109375" bestFit="1" customWidth="1"/>
    <col min="7170" max="7176" width="0" hidden="1" customWidth="1"/>
    <col min="7418" max="7418" width="27" customWidth="1"/>
    <col min="7419" max="7419" width="17.28515625" bestFit="1" customWidth="1"/>
    <col min="7420" max="7420" width="1.85546875" customWidth="1"/>
    <col min="7421" max="7421" width="27.140625" bestFit="1" customWidth="1"/>
    <col min="7422" max="7422" width="17" bestFit="1" customWidth="1"/>
    <col min="7423" max="7423" width="1.85546875" customWidth="1"/>
    <col min="7424" max="7424" width="27.140625" bestFit="1" customWidth="1"/>
    <col min="7425" max="7425" width="17.7109375" bestFit="1" customWidth="1"/>
    <col min="7426" max="7432" width="0" hidden="1" customWidth="1"/>
    <col min="7674" max="7674" width="27" customWidth="1"/>
    <col min="7675" max="7675" width="17.28515625" bestFit="1" customWidth="1"/>
    <col min="7676" max="7676" width="1.85546875" customWidth="1"/>
    <col min="7677" max="7677" width="27.140625" bestFit="1" customWidth="1"/>
    <col min="7678" max="7678" width="17" bestFit="1" customWidth="1"/>
    <col min="7679" max="7679" width="1.85546875" customWidth="1"/>
    <col min="7680" max="7680" width="27.140625" bestFit="1" customWidth="1"/>
    <col min="7681" max="7681" width="17.7109375" bestFit="1" customWidth="1"/>
    <col min="7682" max="7688" width="0" hidden="1" customWidth="1"/>
    <col min="7930" max="7930" width="27" customWidth="1"/>
    <col min="7931" max="7931" width="17.28515625" bestFit="1" customWidth="1"/>
    <col min="7932" max="7932" width="1.85546875" customWidth="1"/>
    <col min="7933" max="7933" width="27.140625" bestFit="1" customWidth="1"/>
    <col min="7934" max="7934" width="17" bestFit="1" customWidth="1"/>
    <col min="7935" max="7935" width="1.85546875" customWidth="1"/>
    <col min="7936" max="7936" width="27.140625" bestFit="1" customWidth="1"/>
    <col min="7937" max="7937" width="17.7109375" bestFit="1" customWidth="1"/>
    <col min="7938" max="7944" width="0" hidden="1" customWidth="1"/>
    <col min="8186" max="8186" width="27" customWidth="1"/>
    <col min="8187" max="8187" width="17.28515625" bestFit="1" customWidth="1"/>
    <col min="8188" max="8188" width="1.85546875" customWidth="1"/>
    <col min="8189" max="8189" width="27.140625" bestFit="1" customWidth="1"/>
    <col min="8190" max="8190" width="17" bestFit="1" customWidth="1"/>
    <col min="8191" max="8191" width="1.85546875" customWidth="1"/>
    <col min="8192" max="8192" width="27.140625" bestFit="1" customWidth="1"/>
    <col min="8193" max="8193" width="17.7109375" bestFit="1" customWidth="1"/>
    <col min="8194" max="8200" width="0" hidden="1" customWidth="1"/>
    <col min="8442" max="8442" width="27" customWidth="1"/>
    <col min="8443" max="8443" width="17.28515625" bestFit="1" customWidth="1"/>
    <col min="8444" max="8444" width="1.85546875" customWidth="1"/>
    <col min="8445" max="8445" width="27.140625" bestFit="1" customWidth="1"/>
    <col min="8446" max="8446" width="17" bestFit="1" customWidth="1"/>
    <col min="8447" max="8447" width="1.85546875" customWidth="1"/>
    <col min="8448" max="8448" width="27.140625" bestFit="1" customWidth="1"/>
    <col min="8449" max="8449" width="17.7109375" bestFit="1" customWidth="1"/>
    <col min="8450" max="8456" width="0" hidden="1" customWidth="1"/>
    <col min="8698" max="8698" width="27" customWidth="1"/>
    <col min="8699" max="8699" width="17.28515625" bestFit="1" customWidth="1"/>
    <col min="8700" max="8700" width="1.85546875" customWidth="1"/>
    <col min="8701" max="8701" width="27.140625" bestFit="1" customWidth="1"/>
    <col min="8702" max="8702" width="17" bestFit="1" customWidth="1"/>
    <col min="8703" max="8703" width="1.85546875" customWidth="1"/>
    <col min="8704" max="8704" width="27.140625" bestFit="1" customWidth="1"/>
    <col min="8705" max="8705" width="17.7109375" bestFit="1" customWidth="1"/>
    <col min="8706" max="8712" width="0" hidden="1" customWidth="1"/>
    <col min="8954" max="8954" width="27" customWidth="1"/>
    <col min="8955" max="8955" width="17.28515625" bestFit="1" customWidth="1"/>
    <col min="8956" max="8956" width="1.85546875" customWidth="1"/>
    <col min="8957" max="8957" width="27.140625" bestFit="1" customWidth="1"/>
    <col min="8958" max="8958" width="17" bestFit="1" customWidth="1"/>
    <col min="8959" max="8959" width="1.85546875" customWidth="1"/>
    <col min="8960" max="8960" width="27.140625" bestFit="1" customWidth="1"/>
    <col min="8961" max="8961" width="17.7109375" bestFit="1" customWidth="1"/>
    <col min="8962" max="8968" width="0" hidden="1" customWidth="1"/>
    <col min="9210" max="9210" width="27" customWidth="1"/>
    <col min="9211" max="9211" width="17.28515625" bestFit="1" customWidth="1"/>
    <col min="9212" max="9212" width="1.85546875" customWidth="1"/>
    <col min="9213" max="9213" width="27.140625" bestFit="1" customWidth="1"/>
    <col min="9214" max="9214" width="17" bestFit="1" customWidth="1"/>
    <col min="9215" max="9215" width="1.85546875" customWidth="1"/>
    <col min="9216" max="9216" width="27.140625" bestFit="1" customWidth="1"/>
    <col min="9217" max="9217" width="17.7109375" bestFit="1" customWidth="1"/>
    <col min="9218" max="9224" width="0" hidden="1" customWidth="1"/>
    <col min="9466" max="9466" width="27" customWidth="1"/>
    <col min="9467" max="9467" width="17.28515625" bestFit="1" customWidth="1"/>
    <col min="9468" max="9468" width="1.85546875" customWidth="1"/>
    <col min="9469" max="9469" width="27.140625" bestFit="1" customWidth="1"/>
    <col min="9470" max="9470" width="17" bestFit="1" customWidth="1"/>
    <col min="9471" max="9471" width="1.85546875" customWidth="1"/>
    <col min="9472" max="9472" width="27.140625" bestFit="1" customWidth="1"/>
    <col min="9473" max="9473" width="17.7109375" bestFit="1" customWidth="1"/>
    <col min="9474" max="9480" width="0" hidden="1" customWidth="1"/>
    <col min="9722" max="9722" width="27" customWidth="1"/>
    <col min="9723" max="9723" width="17.28515625" bestFit="1" customWidth="1"/>
    <col min="9724" max="9724" width="1.85546875" customWidth="1"/>
    <col min="9725" max="9725" width="27.140625" bestFit="1" customWidth="1"/>
    <col min="9726" max="9726" width="17" bestFit="1" customWidth="1"/>
    <col min="9727" max="9727" width="1.85546875" customWidth="1"/>
    <col min="9728" max="9728" width="27.140625" bestFit="1" customWidth="1"/>
    <col min="9729" max="9729" width="17.7109375" bestFit="1" customWidth="1"/>
    <col min="9730" max="9736" width="0" hidden="1" customWidth="1"/>
    <col min="9978" max="9978" width="27" customWidth="1"/>
    <col min="9979" max="9979" width="17.28515625" bestFit="1" customWidth="1"/>
    <col min="9980" max="9980" width="1.85546875" customWidth="1"/>
    <col min="9981" max="9981" width="27.140625" bestFit="1" customWidth="1"/>
    <col min="9982" max="9982" width="17" bestFit="1" customWidth="1"/>
    <col min="9983" max="9983" width="1.85546875" customWidth="1"/>
    <col min="9984" max="9984" width="27.140625" bestFit="1" customWidth="1"/>
    <col min="9985" max="9985" width="17.7109375" bestFit="1" customWidth="1"/>
    <col min="9986" max="9992" width="0" hidden="1" customWidth="1"/>
    <col min="10234" max="10234" width="27" customWidth="1"/>
    <col min="10235" max="10235" width="17.28515625" bestFit="1" customWidth="1"/>
    <col min="10236" max="10236" width="1.85546875" customWidth="1"/>
    <col min="10237" max="10237" width="27.140625" bestFit="1" customWidth="1"/>
    <col min="10238" max="10238" width="17" bestFit="1" customWidth="1"/>
    <col min="10239" max="10239" width="1.85546875" customWidth="1"/>
    <col min="10240" max="10240" width="27.140625" bestFit="1" customWidth="1"/>
    <col min="10241" max="10241" width="17.7109375" bestFit="1" customWidth="1"/>
    <col min="10242" max="10248" width="0" hidden="1" customWidth="1"/>
    <col min="10490" max="10490" width="27" customWidth="1"/>
    <col min="10491" max="10491" width="17.28515625" bestFit="1" customWidth="1"/>
    <col min="10492" max="10492" width="1.85546875" customWidth="1"/>
    <col min="10493" max="10493" width="27.140625" bestFit="1" customWidth="1"/>
    <col min="10494" max="10494" width="17" bestFit="1" customWidth="1"/>
    <col min="10495" max="10495" width="1.85546875" customWidth="1"/>
    <col min="10496" max="10496" width="27.140625" bestFit="1" customWidth="1"/>
    <col min="10497" max="10497" width="17.7109375" bestFit="1" customWidth="1"/>
    <col min="10498" max="10504" width="0" hidden="1" customWidth="1"/>
    <col min="10746" max="10746" width="27" customWidth="1"/>
    <col min="10747" max="10747" width="17.28515625" bestFit="1" customWidth="1"/>
    <col min="10748" max="10748" width="1.85546875" customWidth="1"/>
    <col min="10749" max="10749" width="27.140625" bestFit="1" customWidth="1"/>
    <col min="10750" max="10750" width="17" bestFit="1" customWidth="1"/>
    <col min="10751" max="10751" width="1.85546875" customWidth="1"/>
    <col min="10752" max="10752" width="27.140625" bestFit="1" customWidth="1"/>
    <col min="10753" max="10753" width="17.7109375" bestFit="1" customWidth="1"/>
    <col min="10754" max="10760" width="0" hidden="1" customWidth="1"/>
    <col min="11002" max="11002" width="27" customWidth="1"/>
    <col min="11003" max="11003" width="17.28515625" bestFit="1" customWidth="1"/>
    <col min="11004" max="11004" width="1.85546875" customWidth="1"/>
    <col min="11005" max="11005" width="27.140625" bestFit="1" customWidth="1"/>
    <col min="11006" max="11006" width="17" bestFit="1" customWidth="1"/>
    <col min="11007" max="11007" width="1.85546875" customWidth="1"/>
    <col min="11008" max="11008" width="27.140625" bestFit="1" customWidth="1"/>
    <col min="11009" max="11009" width="17.7109375" bestFit="1" customWidth="1"/>
    <col min="11010" max="11016" width="0" hidden="1" customWidth="1"/>
    <col min="11258" max="11258" width="27" customWidth="1"/>
    <col min="11259" max="11259" width="17.28515625" bestFit="1" customWidth="1"/>
    <col min="11260" max="11260" width="1.85546875" customWidth="1"/>
    <col min="11261" max="11261" width="27.140625" bestFit="1" customWidth="1"/>
    <col min="11262" max="11262" width="17" bestFit="1" customWidth="1"/>
    <col min="11263" max="11263" width="1.85546875" customWidth="1"/>
    <col min="11264" max="11264" width="27.140625" bestFit="1" customWidth="1"/>
    <col min="11265" max="11265" width="17.7109375" bestFit="1" customWidth="1"/>
    <col min="11266" max="11272" width="0" hidden="1" customWidth="1"/>
    <col min="11514" max="11514" width="27" customWidth="1"/>
    <col min="11515" max="11515" width="17.28515625" bestFit="1" customWidth="1"/>
    <col min="11516" max="11516" width="1.85546875" customWidth="1"/>
    <col min="11517" max="11517" width="27.140625" bestFit="1" customWidth="1"/>
    <col min="11518" max="11518" width="17" bestFit="1" customWidth="1"/>
    <col min="11519" max="11519" width="1.85546875" customWidth="1"/>
    <col min="11520" max="11520" width="27.140625" bestFit="1" customWidth="1"/>
    <col min="11521" max="11521" width="17.7109375" bestFit="1" customWidth="1"/>
    <col min="11522" max="11528" width="0" hidden="1" customWidth="1"/>
    <col min="11770" max="11770" width="27" customWidth="1"/>
    <col min="11771" max="11771" width="17.28515625" bestFit="1" customWidth="1"/>
    <col min="11772" max="11772" width="1.85546875" customWidth="1"/>
    <col min="11773" max="11773" width="27.140625" bestFit="1" customWidth="1"/>
    <col min="11774" max="11774" width="17" bestFit="1" customWidth="1"/>
    <col min="11775" max="11775" width="1.85546875" customWidth="1"/>
    <col min="11776" max="11776" width="27.140625" bestFit="1" customWidth="1"/>
    <col min="11777" max="11777" width="17.7109375" bestFit="1" customWidth="1"/>
    <col min="11778" max="11784" width="0" hidden="1" customWidth="1"/>
    <col min="12026" max="12026" width="27" customWidth="1"/>
    <col min="12027" max="12027" width="17.28515625" bestFit="1" customWidth="1"/>
    <col min="12028" max="12028" width="1.85546875" customWidth="1"/>
    <col min="12029" max="12029" width="27.140625" bestFit="1" customWidth="1"/>
    <col min="12030" max="12030" width="17" bestFit="1" customWidth="1"/>
    <col min="12031" max="12031" width="1.85546875" customWidth="1"/>
    <col min="12032" max="12032" width="27.140625" bestFit="1" customWidth="1"/>
    <col min="12033" max="12033" width="17.7109375" bestFit="1" customWidth="1"/>
    <col min="12034" max="12040" width="0" hidden="1" customWidth="1"/>
    <col min="12282" max="12282" width="27" customWidth="1"/>
    <col min="12283" max="12283" width="17.28515625" bestFit="1" customWidth="1"/>
    <col min="12284" max="12284" width="1.85546875" customWidth="1"/>
    <col min="12285" max="12285" width="27.140625" bestFit="1" customWidth="1"/>
    <col min="12286" max="12286" width="17" bestFit="1" customWidth="1"/>
    <col min="12287" max="12287" width="1.85546875" customWidth="1"/>
    <col min="12288" max="12288" width="27.140625" bestFit="1" customWidth="1"/>
    <col min="12289" max="12289" width="17.7109375" bestFit="1" customWidth="1"/>
    <col min="12290" max="12296" width="0" hidden="1" customWidth="1"/>
    <col min="12538" max="12538" width="27" customWidth="1"/>
    <col min="12539" max="12539" width="17.28515625" bestFit="1" customWidth="1"/>
    <col min="12540" max="12540" width="1.85546875" customWidth="1"/>
    <col min="12541" max="12541" width="27.140625" bestFit="1" customWidth="1"/>
    <col min="12542" max="12542" width="17" bestFit="1" customWidth="1"/>
    <col min="12543" max="12543" width="1.85546875" customWidth="1"/>
    <col min="12544" max="12544" width="27.140625" bestFit="1" customWidth="1"/>
    <col min="12545" max="12545" width="17.7109375" bestFit="1" customWidth="1"/>
    <col min="12546" max="12552" width="0" hidden="1" customWidth="1"/>
    <col min="12794" max="12794" width="27" customWidth="1"/>
    <col min="12795" max="12795" width="17.28515625" bestFit="1" customWidth="1"/>
    <col min="12796" max="12796" width="1.85546875" customWidth="1"/>
    <col min="12797" max="12797" width="27.140625" bestFit="1" customWidth="1"/>
    <col min="12798" max="12798" width="17" bestFit="1" customWidth="1"/>
    <col min="12799" max="12799" width="1.85546875" customWidth="1"/>
    <col min="12800" max="12800" width="27.140625" bestFit="1" customWidth="1"/>
    <col min="12801" max="12801" width="17.7109375" bestFit="1" customWidth="1"/>
    <col min="12802" max="12808" width="0" hidden="1" customWidth="1"/>
    <col min="13050" max="13050" width="27" customWidth="1"/>
    <col min="13051" max="13051" width="17.28515625" bestFit="1" customWidth="1"/>
    <col min="13052" max="13052" width="1.85546875" customWidth="1"/>
    <col min="13053" max="13053" width="27.140625" bestFit="1" customWidth="1"/>
    <col min="13054" max="13054" width="17" bestFit="1" customWidth="1"/>
    <col min="13055" max="13055" width="1.85546875" customWidth="1"/>
    <col min="13056" max="13056" width="27.140625" bestFit="1" customWidth="1"/>
    <col min="13057" max="13057" width="17.7109375" bestFit="1" customWidth="1"/>
    <col min="13058" max="13064" width="0" hidden="1" customWidth="1"/>
    <col min="13306" max="13306" width="27" customWidth="1"/>
    <col min="13307" max="13307" width="17.28515625" bestFit="1" customWidth="1"/>
    <col min="13308" max="13308" width="1.85546875" customWidth="1"/>
    <col min="13309" max="13309" width="27.140625" bestFit="1" customWidth="1"/>
    <col min="13310" max="13310" width="17" bestFit="1" customWidth="1"/>
    <col min="13311" max="13311" width="1.85546875" customWidth="1"/>
    <col min="13312" max="13312" width="27.140625" bestFit="1" customWidth="1"/>
    <col min="13313" max="13313" width="17.7109375" bestFit="1" customWidth="1"/>
    <col min="13314" max="13320" width="0" hidden="1" customWidth="1"/>
    <col min="13562" max="13562" width="27" customWidth="1"/>
    <col min="13563" max="13563" width="17.28515625" bestFit="1" customWidth="1"/>
    <col min="13564" max="13564" width="1.85546875" customWidth="1"/>
    <col min="13565" max="13565" width="27.140625" bestFit="1" customWidth="1"/>
    <col min="13566" max="13566" width="17" bestFit="1" customWidth="1"/>
    <col min="13567" max="13567" width="1.85546875" customWidth="1"/>
    <col min="13568" max="13568" width="27.140625" bestFit="1" customWidth="1"/>
    <col min="13569" max="13569" width="17.7109375" bestFit="1" customWidth="1"/>
    <col min="13570" max="13576" width="0" hidden="1" customWidth="1"/>
    <col min="13818" max="13818" width="27" customWidth="1"/>
    <col min="13819" max="13819" width="17.28515625" bestFit="1" customWidth="1"/>
    <col min="13820" max="13820" width="1.85546875" customWidth="1"/>
    <col min="13821" max="13821" width="27.140625" bestFit="1" customWidth="1"/>
    <col min="13822" max="13822" width="17" bestFit="1" customWidth="1"/>
    <col min="13823" max="13823" width="1.85546875" customWidth="1"/>
    <col min="13824" max="13824" width="27.140625" bestFit="1" customWidth="1"/>
    <col min="13825" max="13825" width="17.7109375" bestFit="1" customWidth="1"/>
    <col min="13826" max="13832" width="0" hidden="1" customWidth="1"/>
    <col min="14074" max="14074" width="27" customWidth="1"/>
    <col min="14075" max="14075" width="17.28515625" bestFit="1" customWidth="1"/>
    <col min="14076" max="14076" width="1.85546875" customWidth="1"/>
    <col min="14077" max="14077" width="27.140625" bestFit="1" customWidth="1"/>
    <col min="14078" max="14078" width="17" bestFit="1" customWidth="1"/>
    <col min="14079" max="14079" width="1.85546875" customWidth="1"/>
    <col min="14080" max="14080" width="27.140625" bestFit="1" customWidth="1"/>
    <col min="14081" max="14081" width="17.7109375" bestFit="1" customWidth="1"/>
    <col min="14082" max="14088" width="0" hidden="1" customWidth="1"/>
    <col min="14330" max="14330" width="27" customWidth="1"/>
    <col min="14331" max="14331" width="17.28515625" bestFit="1" customWidth="1"/>
    <col min="14332" max="14332" width="1.85546875" customWidth="1"/>
    <col min="14333" max="14333" width="27.140625" bestFit="1" customWidth="1"/>
    <col min="14334" max="14334" width="17" bestFit="1" customWidth="1"/>
    <col min="14335" max="14335" width="1.85546875" customWidth="1"/>
    <col min="14336" max="14336" width="27.140625" bestFit="1" customWidth="1"/>
    <col min="14337" max="14337" width="17.7109375" bestFit="1" customWidth="1"/>
    <col min="14338" max="14344" width="0" hidden="1" customWidth="1"/>
    <col min="14586" max="14586" width="27" customWidth="1"/>
    <col min="14587" max="14587" width="17.28515625" bestFit="1" customWidth="1"/>
    <col min="14588" max="14588" width="1.85546875" customWidth="1"/>
    <col min="14589" max="14589" width="27.140625" bestFit="1" customWidth="1"/>
    <col min="14590" max="14590" width="17" bestFit="1" customWidth="1"/>
    <col min="14591" max="14591" width="1.85546875" customWidth="1"/>
    <col min="14592" max="14592" width="27.140625" bestFit="1" customWidth="1"/>
    <col min="14593" max="14593" width="17.7109375" bestFit="1" customWidth="1"/>
    <col min="14594" max="14600" width="0" hidden="1" customWidth="1"/>
    <col min="14842" max="14842" width="27" customWidth="1"/>
    <col min="14843" max="14843" width="17.28515625" bestFit="1" customWidth="1"/>
    <col min="14844" max="14844" width="1.85546875" customWidth="1"/>
    <col min="14845" max="14845" width="27.140625" bestFit="1" customWidth="1"/>
    <col min="14846" max="14846" width="17" bestFit="1" customWidth="1"/>
    <col min="14847" max="14847" width="1.85546875" customWidth="1"/>
    <col min="14848" max="14848" width="27.140625" bestFit="1" customWidth="1"/>
    <col min="14849" max="14849" width="17.7109375" bestFit="1" customWidth="1"/>
    <col min="14850" max="14856" width="0" hidden="1" customWidth="1"/>
    <col min="15098" max="15098" width="27" customWidth="1"/>
    <col min="15099" max="15099" width="17.28515625" bestFit="1" customWidth="1"/>
    <col min="15100" max="15100" width="1.85546875" customWidth="1"/>
    <col min="15101" max="15101" width="27.140625" bestFit="1" customWidth="1"/>
    <col min="15102" max="15102" width="17" bestFit="1" customWidth="1"/>
    <col min="15103" max="15103" width="1.85546875" customWidth="1"/>
    <col min="15104" max="15104" width="27.140625" bestFit="1" customWidth="1"/>
    <col min="15105" max="15105" width="17.7109375" bestFit="1" customWidth="1"/>
    <col min="15106" max="15112" width="0" hidden="1" customWidth="1"/>
    <col min="15354" max="15354" width="27" customWidth="1"/>
    <col min="15355" max="15355" width="17.28515625" bestFit="1" customWidth="1"/>
    <col min="15356" max="15356" width="1.85546875" customWidth="1"/>
    <col min="15357" max="15357" width="27.140625" bestFit="1" customWidth="1"/>
    <col min="15358" max="15358" width="17" bestFit="1" customWidth="1"/>
    <col min="15359" max="15359" width="1.85546875" customWidth="1"/>
    <col min="15360" max="15360" width="27.140625" bestFit="1" customWidth="1"/>
    <col min="15361" max="15361" width="17.7109375" bestFit="1" customWidth="1"/>
    <col min="15362" max="15368" width="0" hidden="1" customWidth="1"/>
    <col min="15610" max="15610" width="27" customWidth="1"/>
    <col min="15611" max="15611" width="17.28515625" bestFit="1" customWidth="1"/>
    <col min="15612" max="15612" width="1.85546875" customWidth="1"/>
    <col min="15613" max="15613" width="27.140625" bestFit="1" customWidth="1"/>
    <col min="15614" max="15614" width="17" bestFit="1" customWidth="1"/>
    <col min="15615" max="15615" width="1.85546875" customWidth="1"/>
    <col min="15616" max="15616" width="27.140625" bestFit="1" customWidth="1"/>
    <col min="15617" max="15617" width="17.7109375" bestFit="1" customWidth="1"/>
    <col min="15618" max="15624" width="0" hidden="1" customWidth="1"/>
    <col min="15866" max="15866" width="27" customWidth="1"/>
    <col min="15867" max="15867" width="17.28515625" bestFit="1" customWidth="1"/>
    <col min="15868" max="15868" width="1.85546875" customWidth="1"/>
    <col min="15869" max="15869" width="27.140625" bestFit="1" customWidth="1"/>
    <col min="15870" max="15870" width="17" bestFit="1" customWidth="1"/>
    <col min="15871" max="15871" width="1.85546875" customWidth="1"/>
    <col min="15872" max="15872" width="27.140625" bestFit="1" customWidth="1"/>
    <col min="15873" max="15873" width="17.7109375" bestFit="1" customWidth="1"/>
    <col min="15874" max="15880" width="0" hidden="1" customWidth="1"/>
    <col min="16122" max="16122" width="27" customWidth="1"/>
    <col min="16123" max="16123" width="17.28515625" bestFit="1" customWidth="1"/>
    <col min="16124" max="16124" width="1.85546875" customWidth="1"/>
    <col min="16125" max="16125" width="27.140625" bestFit="1" customWidth="1"/>
    <col min="16126" max="16126" width="17" bestFit="1" customWidth="1"/>
    <col min="16127" max="16127" width="1.85546875" customWidth="1"/>
    <col min="16128" max="16128" width="27.140625" bestFit="1" customWidth="1"/>
    <col min="16129" max="16129" width="17.7109375" bestFit="1" customWidth="1"/>
    <col min="16130" max="16136" width="0" hidden="1" customWidth="1"/>
  </cols>
  <sheetData>
    <row r="1" spans="1:8" ht="18.75" customHeight="1" x14ac:dyDescent="0.25">
      <c r="A1" s="1" t="s">
        <v>0</v>
      </c>
      <c r="B1" s="2"/>
      <c r="C1" s="3"/>
      <c r="D1" s="1" t="s">
        <v>1</v>
      </c>
      <c r="E1" s="2"/>
      <c r="F1" s="3"/>
      <c r="G1" s="1" t="s">
        <v>2</v>
      </c>
      <c r="H1" s="2"/>
    </row>
    <row r="2" spans="1:8" x14ac:dyDescent="0.25">
      <c r="A2" s="4" t="s">
        <v>3</v>
      </c>
      <c r="B2" s="5">
        <v>0</v>
      </c>
      <c r="C2" s="3"/>
      <c r="D2" s="6" t="str">
        <f>A2</f>
        <v>2020-2021  Allocation</v>
      </c>
      <c r="E2" s="5">
        <v>2296.56</v>
      </c>
      <c r="F2" s="3"/>
      <c r="G2" s="4" t="str">
        <f>A2</f>
        <v>2020-2021  Allocation</v>
      </c>
      <c r="H2" s="7">
        <v>90594.32</v>
      </c>
    </row>
    <row r="3" spans="1:8" x14ac:dyDescent="0.25">
      <c r="A3" s="8" t="s">
        <v>4</v>
      </c>
      <c r="B3" s="9">
        <v>1419.15</v>
      </c>
      <c r="C3" s="3"/>
      <c r="D3" s="10" t="str">
        <f>A3</f>
        <v>Less Actual Cost</v>
      </c>
      <c r="E3" s="11">
        <v>118232.45</v>
      </c>
      <c r="F3" s="3"/>
      <c r="G3" s="8" t="str">
        <f>A3</f>
        <v>Less Actual Cost</v>
      </c>
      <c r="H3" s="11">
        <v>77929.919999999998</v>
      </c>
    </row>
    <row r="4" spans="1:8" x14ac:dyDescent="0.25">
      <c r="A4" s="8" t="s">
        <v>5</v>
      </c>
      <c r="B4" s="12">
        <f>B2-B3</f>
        <v>-1419.15</v>
      </c>
      <c r="C4" s="3"/>
      <c r="D4" s="10" t="str">
        <f>A4</f>
        <v>FY2021 Adjustment</v>
      </c>
      <c r="E4" s="12">
        <f>E2-E3</f>
        <v>-115935.89</v>
      </c>
      <c r="F4" s="3"/>
      <c r="G4" s="8" t="str">
        <f>A4</f>
        <v>FY2021 Adjustment</v>
      </c>
      <c r="H4" s="13">
        <f>H2-H3</f>
        <v>12664.400000000009</v>
      </c>
    </row>
    <row r="5" spans="1:8" x14ac:dyDescent="0.25">
      <c r="A5" s="8"/>
      <c r="B5" s="14"/>
      <c r="C5" s="3"/>
      <c r="D5" s="10"/>
      <c r="E5" s="14"/>
      <c r="F5" s="3"/>
      <c r="G5" s="8"/>
      <c r="H5" s="15"/>
    </row>
    <row r="6" spans="1:8" x14ac:dyDescent="0.25">
      <c r="A6" s="8" t="s">
        <v>6</v>
      </c>
      <c r="B6" s="9">
        <v>8391.43</v>
      </c>
      <c r="C6" s="3"/>
      <c r="D6" s="10" t="str">
        <f>A6</f>
        <v>FY2022 Estimated Cost</v>
      </c>
      <c r="E6" s="11">
        <v>122200</v>
      </c>
      <c r="F6" s="3"/>
      <c r="G6" s="8" t="str">
        <f>A6</f>
        <v>FY2022 Estimated Cost</v>
      </c>
      <c r="H6" s="11">
        <v>151574.39999999999</v>
      </c>
    </row>
    <row r="7" spans="1:8" ht="30" x14ac:dyDescent="0.25">
      <c r="A7" s="16" t="s">
        <v>7</v>
      </c>
      <c r="B7" s="17">
        <f>-(B4)</f>
        <v>1419.15</v>
      </c>
      <c r="C7" s="3"/>
      <c r="D7" s="18" t="str">
        <f>A7</f>
        <v>Prior Year Adjustment of Under/Over Payment</v>
      </c>
      <c r="E7" s="17">
        <f>-(E4)</f>
        <v>115935.89</v>
      </c>
      <c r="F7" s="3"/>
      <c r="G7" s="16" t="str">
        <f>A7</f>
        <v>Prior Year Adjustment of Under/Over Payment</v>
      </c>
      <c r="H7" s="19">
        <f>-(H4)</f>
        <v>-12664.400000000009</v>
      </c>
    </row>
    <row r="8" spans="1:8" ht="15.75" thickBot="1" x14ac:dyDescent="0.3">
      <c r="A8" s="20" t="s">
        <v>8</v>
      </c>
      <c r="B8" s="21">
        <f>SUM(B6:B7)</f>
        <v>9810.58</v>
      </c>
      <c r="C8" s="3"/>
      <c r="D8" s="20" t="str">
        <f>A8</f>
        <v>FY2022Total Payment</v>
      </c>
      <c r="E8" s="21">
        <f>SUM(E6:E7)</f>
        <v>238135.89</v>
      </c>
      <c r="F8" s="3"/>
      <c r="G8" s="20" t="str">
        <f>A8</f>
        <v>FY2022Total Payment</v>
      </c>
      <c r="H8" s="21">
        <f>SUM(H6:H7)</f>
        <v>138910</v>
      </c>
    </row>
    <row r="9" spans="1:8" ht="9" customHeight="1" thickTop="1" x14ac:dyDescent="0.25">
      <c r="A9" s="22"/>
      <c r="B9" s="23"/>
      <c r="C9" s="3"/>
      <c r="D9" s="24"/>
      <c r="E9" s="25"/>
      <c r="F9" s="3"/>
      <c r="G9" s="22"/>
      <c r="H9" s="26"/>
    </row>
    <row r="10" spans="1:8" s="31" customFormat="1" x14ac:dyDescent="0.25">
      <c r="A10" s="27" t="s">
        <v>9</v>
      </c>
      <c r="B10" s="28">
        <f>ROUND($B$8/4,2)</f>
        <v>2452.65</v>
      </c>
      <c r="C10" s="3"/>
      <c r="D10" s="27" t="str">
        <f>A10</f>
        <v>September 2021*</v>
      </c>
      <c r="E10" s="29">
        <f>E$8/4</f>
        <v>59533.972500000003</v>
      </c>
      <c r="F10" s="3"/>
      <c r="G10" s="30" t="str">
        <f>A10</f>
        <v>September 2021*</v>
      </c>
      <c r="H10" s="28">
        <f>ROUND(H$8/4,2)</f>
        <v>34727.5</v>
      </c>
    </row>
    <row r="11" spans="1:8" s="31" customFormat="1" x14ac:dyDescent="0.25">
      <c r="A11" s="30" t="s">
        <v>10</v>
      </c>
      <c r="B11" s="28">
        <f>ROUND($B$8/4,2)</f>
        <v>2452.65</v>
      </c>
      <c r="C11" s="3"/>
      <c r="D11" s="30" t="str">
        <f>A11</f>
        <v>December 2021</v>
      </c>
      <c r="E11" s="29">
        <f>E$8/4</f>
        <v>59533.972500000003</v>
      </c>
      <c r="F11" s="3"/>
      <c r="G11" s="30" t="str">
        <f>A11</f>
        <v>December 2021</v>
      </c>
      <c r="H11" s="28">
        <f>ROUND(H$8/4,2)</f>
        <v>34727.5</v>
      </c>
    </row>
    <row r="12" spans="1:8" s="31" customFormat="1" x14ac:dyDescent="0.25">
      <c r="A12" s="30" t="s">
        <v>11</v>
      </c>
      <c r="B12" s="28">
        <f>ROUND($B$8/4,2)</f>
        <v>2452.65</v>
      </c>
      <c r="C12" s="3"/>
      <c r="D12" s="30" t="str">
        <f>A12</f>
        <v>March 2022</v>
      </c>
      <c r="E12" s="29">
        <f>E$8/4</f>
        <v>59533.972500000003</v>
      </c>
      <c r="F12" s="3"/>
      <c r="G12" s="30" t="str">
        <f>A12</f>
        <v>March 2022</v>
      </c>
      <c r="H12" s="28">
        <f>ROUND(H$8/4,2)</f>
        <v>34727.5</v>
      </c>
    </row>
    <row r="13" spans="1:8" x14ac:dyDescent="0.25">
      <c r="A13" s="32" t="s">
        <v>12</v>
      </c>
      <c r="B13" s="28">
        <f>ROUND($B$8/4,2)</f>
        <v>2452.65</v>
      </c>
      <c r="C13" s="3"/>
      <c r="D13" s="32" t="str">
        <f>A13</f>
        <v>June 2022</v>
      </c>
      <c r="E13" s="29">
        <f>E$8/4</f>
        <v>59533.972500000003</v>
      </c>
      <c r="F13" s="3"/>
      <c r="G13" s="30" t="str">
        <f>A13</f>
        <v>June 2022</v>
      </c>
      <c r="H13" s="28">
        <f>ROUND(H$8/4,2)</f>
        <v>34727.5</v>
      </c>
    </row>
    <row r="14" spans="1:8" x14ac:dyDescent="0.25">
      <c r="A14" s="33"/>
      <c r="B14" s="29"/>
      <c r="C14" s="3"/>
      <c r="D14" s="33"/>
      <c r="E14" s="29"/>
      <c r="F14" s="3"/>
      <c r="G14" s="30"/>
      <c r="H14" s="28"/>
    </row>
    <row r="15" spans="1:8" ht="15.75" thickBot="1" x14ac:dyDescent="0.3">
      <c r="A15" s="34" t="s">
        <v>13</v>
      </c>
      <c r="B15" s="35">
        <f>SUM(B10:B14)</f>
        <v>9810.6</v>
      </c>
      <c r="C15" s="3"/>
      <c r="D15" s="34" t="str">
        <f>A15</f>
        <v>FY2022 Total Payment</v>
      </c>
      <c r="E15" s="35">
        <f>SUM(E10:E13)</f>
        <v>238135.89</v>
      </c>
      <c r="F15" s="3"/>
      <c r="G15" s="34" t="str">
        <f>A15</f>
        <v>FY2022 Total Payment</v>
      </c>
      <c r="H15" s="35">
        <f>SUM(H10:H13)</f>
        <v>138910</v>
      </c>
    </row>
    <row r="16" spans="1:8" s="38" customFormat="1" ht="15.75" thickTop="1" x14ac:dyDescent="0.25">
      <c r="A16" s="36" t="s">
        <v>14</v>
      </c>
      <c r="B16" s="37">
        <v>3678</v>
      </c>
      <c r="C16" s="3"/>
      <c r="D16" s="38" t="str">
        <f>A16</f>
        <v>FY03 Reported Daily Rte Miles</v>
      </c>
      <c r="E16" s="39">
        <v>403</v>
      </c>
      <c r="F16" s="3"/>
      <c r="G16" s="40" t="str">
        <f>A16</f>
        <v>FY03 Reported Daily Rte Miles</v>
      </c>
      <c r="H16" s="41">
        <v>407</v>
      </c>
    </row>
    <row r="17" spans="1:8" s="38" customFormat="1" x14ac:dyDescent="0.25">
      <c r="A17" s="42" t="s">
        <v>15</v>
      </c>
      <c r="B17" s="43">
        <v>3678</v>
      </c>
      <c r="C17" s="3"/>
      <c r="D17" s="38" t="str">
        <f t="shared" ref="D17:D29" si="0">A17</f>
        <v>FY04 Reported Daily Rte Miles</v>
      </c>
      <c r="E17" s="44">
        <v>327</v>
      </c>
      <c r="F17" s="3"/>
      <c r="G17" s="40" t="str">
        <f t="shared" ref="G17:G28" si="1">A17</f>
        <v>FY04 Reported Daily Rte Miles</v>
      </c>
      <c r="H17" s="45">
        <v>407</v>
      </c>
    </row>
    <row r="18" spans="1:8" s="38" customFormat="1" x14ac:dyDescent="0.25">
      <c r="A18" s="42" t="s">
        <v>16</v>
      </c>
      <c r="B18" s="43">
        <v>2887</v>
      </c>
      <c r="C18" s="3"/>
      <c r="D18" s="38" t="str">
        <f t="shared" si="0"/>
        <v>FY05 Reported Daily Rte Miles</v>
      </c>
      <c r="E18" s="44">
        <v>327</v>
      </c>
      <c r="F18" s="3"/>
      <c r="G18" s="40" t="str">
        <f t="shared" si="1"/>
        <v>FY05 Reported Daily Rte Miles</v>
      </c>
      <c r="H18" s="45">
        <v>407</v>
      </c>
    </row>
    <row r="19" spans="1:8" x14ac:dyDescent="0.25">
      <c r="A19" s="42" t="s">
        <v>17</v>
      </c>
      <c r="B19" s="43">
        <v>3100</v>
      </c>
      <c r="C19" s="3"/>
      <c r="D19" s="38" t="str">
        <f t="shared" si="0"/>
        <v>FY06 Reported Daily Rte Miles</v>
      </c>
      <c r="E19" s="44">
        <v>368</v>
      </c>
      <c r="F19" s="3"/>
      <c r="G19" s="40" t="str">
        <f t="shared" si="1"/>
        <v>FY06 Reported Daily Rte Miles</v>
      </c>
      <c r="H19" s="45">
        <v>407</v>
      </c>
    </row>
    <row r="20" spans="1:8" x14ac:dyDescent="0.25">
      <c r="A20" s="42" t="s">
        <v>18</v>
      </c>
      <c r="B20" s="43">
        <v>3165</v>
      </c>
      <c r="C20" s="3"/>
      <c r="D20" s="38" t="str">
        <f t="shared" si="0"/>
        <v>FY07 Reported Daily Rte Miles</v>
      </c>
      <c r="E20" s="44">
        <v>376</v>
      </c>
      <c r="F20" s="3"/>
      <c r="G20" s="40" t="str">
        <f t="shared" si="1"/>
        <v>FY07 Reported Daily Rte Miles</v>
      </c>
      <c r="H20" s="45">
        <v>407</v>
      </c>
    </row>
    <row r="21" spans="1:8" x14ac:dyDescent="0.25">
      <c r="A21" s="46" t="s">
        <v>19</v>
      </c>
      <c r="B21" s="43">
        <v>2100</v>
      </c>
      <c r="C21" s="3"/>
      <c r="D21" s="38" t="str">
        <f t="shared" si="0"/>
        <v>FY08 Reported Daily Rte Miles</v>
      </c>
      <c r="E21" s="47">
        <v>376</v>
      </c>
      <c r="F21" s="3"/>
      <c r="G21" s="40" t="str">
        <f t="shared" si="1"/>
        <v>FY08 Reported Daily Rte Miles</v>
      </c>
      <c r="H21" s="45">
        <v>297</v>
      </c>
    </row>
    <row r="22" spans="1:8" x14ac:dyDescent="0.25">
      <c r="A22" s="46" t="s">
        <v>20</v>
      </c>
      <c r="B22" s="45">
        <v>803</v>
      </c>
      <c r="C22" s="3"/>
      <c r="D22" s="38" t="str">
        <f t="shared" si="0"/>
        <v>FY09 Reported Daily Rte Miles</v>
      </c>
      <c r="E22" s="47">
        <v>377</v>
      </c>
      <c r="F22" s="3"/>
      <c r="G22" s="40" t="str">
        <f t="shared" si="1"/>
        <v>FY09 Reported Daily Rte Miles</v>
      </c>
      <c r="H22" s="45">
        <v>300</v>
      </c>
    </row>
    <row r="23" spans="1:8" x14ac:dyDescent="0.25">
      <c r="A23" s="46" t="s">
        <v>21</v>
      </c>
      <c r="B23" s="45">
        <v>570</v>
      </c>
      <c r="C23" s="3"/>
      <c r="D23" s="38" t="str">
        <f t="shared" si="0"/>
        <v>FY10 Reported Daily Rte Miles</v>
      </c>
      <c r="E23" s="47">
        <v>349</v>
      </c>
      <c r="F23" s="3"/>
      <c r="G23" s="40" t="str">
        <f t="shared" si="1"/>
        <v>FY10 Reported Daily Rte Miles</v>
      </c>
      <c r="H23" s="45">
        <v>296</v>
      </c>
    </row>
    <row r="24" spans="1:8" x14ac:dyDescent="0.25">
      <c r="A24" s="40" t="s">
        <v>22</v>
      </c>
      <c r="B24" s="45">
        <v>757.6</v>
      </c>
      <c r="C24" s="3"/>
      <c r="D24" s="38" t="str">
        <f t="shared" si="0"/>
        <v>FY11 Reported Daily Rte Miles</v>
      </c>
      <c r="E24" s="45">
        <v>451</v>
      </c>
      <c r="F24" s="3"/>
      <c r="G24" s="40" t="str">
        <f t="shared" si="1"/>
        <v>FY11 Reported Daily Rte Miles</v>
      </c>
      <c r="H24" s="45">
        <v>297</v>
      </c>
    </row>
    <row r="25" spans="1:8" x14ac:dyDescent="0.25">
      <c r="A25" s="46" t="s">
        <v>23</v>
      </c>
      <c r="B25" s="45">
        <v>730.3</v>
      </c>
      <c r="C25" s="3"/>
      <c r="D25" s="38" t="str">
        <f t="shared" si="0"/>
        <v>FY12 Reported Daily Rte Miles</v>
      </c>
      <c r="E25" s="47">
        <v>362</v>
      </c>
      <c r="F25" s="3"/>
      <c r="G25" s="40" t="str">
        <f t="shared" si="1"/>
        <v>FY12 Reported Daily Rte Miles</v>
      </c>
      <c r="H25" s="45">
        <v>304</v>
      </c>
    </row>
    <row r="26" spans="1:8" s="49" customFormat="1" x14ac:dyDescent="0.25">
      <c r="A26" s="40" t="s">
        <v>24</v>
      </c>
      <c r="B26" s="45">
        <v>769.5</v>
      </c>
      <c r="C26" s="48"/>
      <c r="D26" s="38" t="str">
        <f t="shared" si="0"/>
        <v>FY13 Reported Daily Rte Miles</v>
      </c>
      <c r="E26" s="47">
        <v>391</v>
      </c>
      <c r="F26" s="48"/>
      <c r="G26" s="40" t="str">
        <f t="shared" si="1"/>
        <v>FY13 Reported Daily Rte Miles</v>
      </c>
      <c r="H26" s="45">
        <v>304</v>
      </c>
    </row>
    <row r="27" spans="1:8" x14ac:dyDescent="0.25">
      <c r="A27" s="40" t="s">
        <v>25</v>
      </c>
      <c r="B27" s="45">
        <v>1309.3800000000001</v>
      </c>
      <c r="C27" s="48"/>
      <c r="D27" s="38" t="str">
        <f>A27</f>
        <v>FY14 Reported Daily Rte Miles</v>
      </c>
      <c r="E27" s="50" t="s">
        <v>26</v>
      </c>
      <c r="F27" s="48"/>
      <c r="G27" s="40" t="str">
        <f t="shared" si="1"/>
        <v>FY14 Reported Daily Rte Miles</v>
      </c>
      <c r="H27" s="45">
        <v>304</v>
      </c>
    </row>
    <row r="28" spans="1:8" x14ac:dyDescent="0.25">
      <c r="A28" s="40" t="s">
        <v>27</v>
      </c>
      <c r="B28" s="45">
        <v>1330.63</v>
      </c>
      <c r="C28" s="48"/>
      <c r="D28" s="38" t="str">
        <f t="shared" si="0"/>
        <v>FY15 Reported Daily Rte Miles</v>
      </c>
      <c r="E28" s="47">
        <v>417</v>
      </c>
      <c r="F28" s="48"/>
      <c r="G28" s="40" t="str">
        <f t="shared" si="1"/>
        <v>FY15 Reported Daily Rte Miles</v>
      </c>
      <c r="H28" s="45">
        <v>304</v>
      </c>
    </row>
    <row r="29" spans="1:8" x14ac:dyDescent="0.25">
      <c r="A29" s="40" t="s">
        <v>28</v>
      </c>
      <c r="B29" s="45">
        <v>568.1</v>
      </c>
      <c r="C29" s="48"/>
      <c r="D29" s="38" t="str">
        <f t="shared" si="0"/>
        <v>FY16 Reported Daily Rte Miles</v>
      </c>
      <c r="E29" s="45">
        <v>380</v>
      </c>
      <c r="F29" s="48"/>
      <c r="G29" s="40" t="s">
        <v>28</v>
      </c>
      <c r="H29" s="45">
        <v>304</v>
      </c>
    </row>
    <row r="30" spans="1:8" x14ac:dyDescent="0.25">
      <c r="A30" s="40" t="s">
        <v>29</v>
      </c>
      <c r="B30" s="51">
        <v>568.1</v>
      </c>
      <c r="C30" s="48"/>
      <c r="D30" s="38" t="str">
        <f>A30</f>
        <v>FY17 Reported Daily Rte Miles</v>
      </c>
      <c r="E30" s="52">
        <v>380</v>
      </c>
      <c r="F30" s="48"/>
      <c r="G30" s="38" t="str">
        <f>A30</f>
        <v>FY17 Reported Daily Rte Miles</v>
      </c>
      <c r="H30" s="52">
        <v>304</v>
      </c>
    </row>
    <row r="31" spans="1:8" x14ac:dyDescent="0.25">
      <c r="A31" s="49" t="s">
        <v>30</v>
      </c>
      <c r="B31" s="51">
        <v>1816</v>
      </c>
      <c r="C31" s="48"/>
      <c r="D31" t="str">
        <f>A31</f>
        <v>FY18 Reported Daily Rte Miles</v>
      </c>
      <c r="E31" s="52">
        <v>4202</v>
      </c>
      <c r="F31" s="48"/>
      <c r="G31" s="38" t="str">
        <f>A31</f>
        <v>FY18 Reported Daily Rte Miles</v>
      </c>
      <c r="H31" s="52">
        <v>304</v>
      </c>
    </row>
    <row r="32" spans="1:8" x14ac:dyDescent="0.25">
      <c r="A32" s="40" t="s">
        <v>31</v>
      </c>
      <c r="B32" s="45">
        <v>1199.3</v>
      </c>
      <c r="C32" s="48"/>
      <c r="D32" s="40" t="s">
        <v>31</v>
      </c>
      <c r="E32" s="52">
        <v>3546</v>
      </c>
      <c r="F32" s="48"/>
      <c r="G32" s="40" t="s">
        <v>31</v>
      </c>
      <c r="H32" s="52">
        <v>304</v>
      </c>
    </row>
    <row r="33" spans="1:8" x14ac:dyDescent="0.25">
      <c r="A33" s="40" t="s">
        <v>32</v>
      </c>
      <c r="B33" s="45">
        <v>1198.8</v>
      </c>
      <c r="C33" s="48"/>
      <c r="D33" s="40" t="s">
        <v>32</v>
      </c>
      <c r="E33" s="52">
        <v>269</v>
      </c>
      <c r="F33" s="48"/>
      <c r="G33" s="40" t="s">
        <v>32</v>
      </c>
      <c r="H33" s="52">
        <v>304</v>
      </c>
    </row>
    <row r="34" spans="1:8" x14ac:dyDescent="0.25">
      <c r="A34" s="40" t="s">
        <v>33</v>
      </c>
      <c r="B34" s="53"/>
      <c r="C34" s="48"/>
      <c r="D34" s="38" t="str">
        <f>A34</f>
        <v>FY21 Reported Daily Rte Miles</v>
      </c>
      <c r="E34" s="52">
        <v>259</v>
      </c>
      <c r="F34" s="48"/>
      <c r="G34" s="38" t="str">
        <f>A34</f>
        <v>FY21 Reported Daily Rte Miles</v>
      </c>
      <c r="H34" s="52">
        <v>304</v>
      </c>
    </row>
    <row r="35" spans="1:8" x14ac:dyDescent="0.25">
      <c r="A35" s="40" t="s">
        <v>34</v>
      </c>
      <c r="B35" s="54">
        <v>2508.1999999999998</v>
      </c>
      <c r="C35" s="48"/>
      <c r="D35" s="38" t="str">
        <f>A35</f>
        <v>FY22 Reported Daily Rte Miles</v>
      </c>
      <c r="E35" s="52">
        <v>356</v>
      </c>
      <c r="F35" s="48"/>
      <c r="G35" s="38" t="str">
        <f>A35</f>
        <v>FY22 Reported Daily Rte Miles</v>
      </c>
      <c r="H35" s="52">
        <v>304</v>
      </c>
    </row>
    <row r="36" spans="1:8" x14ac:dyDescent="0.25">
      <c r="D36" t="s">
        <v>35</v>
      </c>
    </row>
    <row r="38" spans="1:8" x14ac:dyDescent="0.25">
      <c r="D38" t="s">
        <v>35</v>
      </c>
    </row>
    <row r="39" spans="1:8" x14ac:dyDescent="0.25">
      <c r="D39" s="56" t="s">
        <v>35</v>
      </c>
    </row>
  </sheetData>
  <sheetProtection sheet="1" objects="1" scenarios="1"/>
  <mergeCells count="3">
    <mergeCell ref="A1:B1"/>
    <mergeCell ref="D1:E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 Unorganized Territory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Jemison, Chelsea</dc:creator>
  <cp:lastModifiedBy>Jemison, Chelsea</cp:lastModifiedBy>
  <dcterms:created xsi:type="dcterms:W3CDTF">2022-02-28T23:38:21Z</dcterms:created>
  <dcterms:modified xsi:type="dcterms:W3CDTF">2022-02-28T23:41:38Z</dcterms:modified>
</cp:coreProperties>
</file>