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martin2\OneDrive - Arizona Dept. of Education\EO Guidance 7-2020\ESG Calcluations and 40th Day\40th Day ADM\"/>
    </mc:Choice>
  </mc:AlternateContent>
  <xr:revisionPtr revIDLastSave="8" documentId="14_{C74D0FA1-88C1-45C1-8E36-ADB2517E37FD}" xr6:coauthVersionLast="45" xr6:coauthVersionMax="45" xr10:uidLastSave="{DF071CDD-5922-4517-944B-E5FFDA7246D7}"/>
  <bookViews>
    <workbookView xWindow="-120" yWindow="-120" windowWidth="29040" windowHeight="15840" tabRatio="840" xr2:uid="{00000000-000D-0000-FFFF-FFFF00000000}"/>
  </bookViews>
  <sheets>
    <sheet name="40th Day Non-AOI" sheetId="29" r:id="rId1"/>
    <sheet name="Weighted Counts by LEA" sheetId="5" state="hidden" r:id="rId2"/>
  </sheets>
  <definedNames>
    <definedName name="_xlnm._FilterDatabase" localSheetId="1" hidden="1">'Weighted Counts by LEA'!$B$2:$BR$680</definedName>
    <definedName name="_xlnm.Print_Area" localSheetId="0">'40th Day Non-AOI'!$A$1:$G$28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9" l="1"/>
  <c r="B12" i="29" l="1"/>
  <c r="B24" i="29" l="1"/>
  <c r="F24" i="29" s="1"/>
  <c r="B17" i="29"/>
  <c r="F17" i="29" s="1"/>
  <c r="B13" i="29"/>
  <c r="F13" i="29" s="1"/>
  <c r="B11" i="29"/>
  <c r="F11" i="29" s="1"/>
  <c r="B19" i="29"/>
  <c r="F19" i="29" s="1"/>
  <c r="B6" i="29"/>
  <c r="B7" i="29"/>
  <c r="B21" i="29"/>
  <c r="F21" i="29" s="1"/>
  <c r="B5" i="29"/>
  <c r="F5" i="29" s="1"/>
  <c r="F12" i="29"/>
  <c r="B20" i="29"/>
  <c r="F20" i="29" s="1"/>
  <c r="B23" i="29"/>
  <c r="F23" i="29" s="1"/>
  <c r="B14" i="29"/>
  <c r="F14" i="29" s="1"/>
  <c r="B18" i="29"/>
  <c r="F18" i="29" s="1"/>
  <c r="B22" i="29"/>
  <c r="F22" i="29" s="1"/>
  <c r="B16" i="29"/>
  <c r="F16" i="29" s="1"/>
  <c r="B15" i="29"/>
  <c r="F15" i="29" s="1"/>
  <c r="B8" i="29" l="1"/>
  <c r="F25" i="29"/>
  <c r="D6" i="29" l="1"/>
  <c r="F6" i="29" s="1"/>
  <c r="D7" i="29" l="1"/>
  <c r="F7" i="29" s="1"/>
  <c r="F8" i="29" s="1"/>
</calcChain>
</file>

<file path=xl/sharedStrings.xml><?xml version="1.0" encoding="utf-8"?>
<sst xmlns="http://schemas.openxmlformats.org/spreadsheetml/2006/main" count="4164" uniqueCount="1388">
  <si>
    <t>PSD</t>
  </si>
  <si>
    <t>K-8</t>
  </si>
  <si>
    <t>9-12</t>
  </si>
  <si>
    <t>PSD Weighted</t>
  </si>
  <si>
    <t>K-8 Weighted</t>
  </si>
  <si>
    <t>9-12 Weighted</t>
  </si>
  <si>
    <t>Group B Weighted</t>
  </si>
  <si>
    <t>Base Level</t>
  </si>
  <si>
    <t>TEI</t>
  </si>
  <si>
    <t>ELL</t>
  </si>
  <si>
    <t>Isolated Elem?</t>
  </si>
  <si>
    <t>Isolated HS?</t>
  </si>
  <si>
    <t>No</t>
  </si>
  <si>
    <t>Yes</t>
  </si>
  <si>
    <t>LEA K-8</t>
  </si>
  <si>
    <t>LEA 9-12</t>
  </si>
  <si>
    <t>K-8 Sup Weight</t>
  </si>
  <si>
    <t>9-12 Sup Weight</t>
  </si>
  <si>
    <t>A Center for Creative Education</t>
  </si>
  <si>
    <t>A+ Charter Schools</t>
  </si>
  <si>
    <t>Academy Del Sol, Inc.</t>
  </si>
  <si>
    <t>Academy of Building Industries, Inc.</t>
  </si>
  <si>
    <t>Academy of Mathematics and Science South, Inc.</t>
  </si>
  <si>
    <t>Academy of Mathematics and Science, Inc.</t>
  </si>
  <si>
    <t>Academy of Tucson, Inc.</t>
  </si>
  <si>
    <t>Academy with Community Partners  Inc</t>
  </si>
  <si>
    <t>Accelerated Elementary and Secondary Schools</t>
  </si>
  <si>
    <t>Accelerated Learning Center, Inc.</t>
  </si>
  <si>
    <t>Acclaim Charter School</t>
  </si>
  <si>
    <t>Acorn Montessori Charter School</t>
  </si>
  <si>
    <t>Agua Fria Union High School District</t>
  </si>
  <si>
    <t>Aguila Elementary District</t>
  </si>
  <si>
    <t>AIBT Non-Profit Charter High School - Phoenix</t>
  </si>
  <si>
    <t>AIBT Non-Profit Charter High School, Inc.</t>
  </si>
  <si>
    <t>Ajo Unified District</t>
  </si>
  <si>
    <t>Akimel O Otham Pee Posh Charter School, Inc.</t>
  </si>
  <si>
    <t>Akimel O'Otham Pee Posh Charter School, Inc.</t>
  </si>
  <si>
    <t>Alhambra Elementary District</t>
  </si>
  <si>
    <t>All Aboard Charter School</t>
  </si>
  <si>
    <t>Allen-Cochran Enterprises, Inc.</t>
  </si>
  <si>
    <t>Alpine Elementary District</t>
  </si>
  <si>
    <t>Altar Valley Elementary District</t>
  </si>
  <si>
    <t>American Basic Schools LLC</t>
  </si>
  <si>
    <t>American Charter Schools Foundation d.b.a. Alta Vista High School</t>
  </si>
  <si>
    <t>American Charter Schools Foundation d.b.a. Apache Trail High School</t>
  </si>
  <si>
    <t>American Charter Schools Foundation d.b.a. Crestview College Preparatory High Sc</t>
  </si>
  <si>
    <t>American Charter Schools Foundation d.b.a. Desert Hills High School</t>
  </si>
  <si>
    <t>American Charter Schools Foundation d.b.a. Estrella High School</t>
  </si>
  <si>
    <t>American Charter Schools Foundation d.b.a. Peoria Accelerated High School</t>
  </si>
  <si>
    <t>American Charter Schools Foundation d.b.a. South Pointe High School</t>
  </si>
  <si>
    <t>American Charter Schools Foundation d.b.a. South Ridge High School</t>
  </si>
  <si>
    <t>American Charter Schools Foundation d.b.a. Sun Valley High School</t>
  </si>
  <si>
    <t>American Charter Schools Foundation d.b.a. West Phoenix High School</t>
  </si>
  <si>
    <t>American Leadership Academy, Inc.</t>
  </si>
  <si>
    <t>American Virtual Academy</t>
  </si>
  <si>
    <t>Amphitheater Unified District</t>
  </si>
  <si>
    <t>Antelope Union High School District</t>
  </si>
  <si>
    <t>Anthem Preparatory Academy</t>
  </si>
  <si>
    <t>Apache Elementary District</t>
  </si>
  <si>
    <t>Apache Junction Unified District</t>
  </si>
  <si>
    <t>Aprender Tucson</t>
  </si>
  <si>
    <t>ARCHES Academy</t>
  </si>
  <si>
    <t>Archway Classical Academy Arete</t>
  </si>
  <si>
    <t>Archway Classical Academy Chandler</t>
  </si>
  <si>
    <t>Archway Classical Academy Cicero</t>
  </si>
  <si>
    <t>Archway Classical Academy Glendale</t>
  </si>
  <si>
    <t>Archway Classical Academy Lincoln</t>
  </si>
  <si>
    <t>Archway Classical Academy North Phoenix</t>
  </si>
  <si>
    <t>Archway Classical Academy Scottsdale</t>
  </si>
  <si>
    <t>Archway Classical Academy Trivium East</t>
  </si>
  <si>
    <t>Archway Classical Academy Trivium West</t>
  </si>
  <si>
    <t>Archway Classical Academy Veritas</t>
  </si>
  <si>
    <t>Arete Preparatory Academy</t>
  </si>
  <si>
    <t>Arizona Agribusiness &amp; Equine Center INC.</t>
  </si>
  <si>
    <t>Arizona Agribusiness &amp; Equine Center, Inc.</t>
  </si>
  <si>
    <t>Arizona Autism Charter Schools, Inc.</t>
  </si>
  <si>
    <t>Arizona Call-a-Teen Youth Resources, Inc.</t>
  </si>
  <si>
    <t>Arizona Community Development Corporation</t>
  </si>
  <si>
    <t>Arizona Connections Academy Charter School, Inc.</t>
  </si>
  <si>
    <t>Arizona Department of Corrections</t>
  </si>
  <si>
    <t>Arizona Department of Juvenile Corrections</t>
  </si>
  <si>
    <t>Arizona Education Solutions</t>
  </si>
  <si>
    <t>Arizona Language Preparatory</t>
  </si>
  <si>
    <t>Arizona Montessori Charter School at Anthem</t>
  </si>
  <si>
    <t>Arizona School For The Arts</t>
  </si>
  <si>
    <t>Arlington Elementary District</t>
  </si>
  <si>
    <t>Arts Academy at Scottsdale, Inc.</t>
  </si>
  <si>
    <t>Ash Creek Elementary District</t>
  </si>
  <si>
    <t>Ash Fork Joint Unified District</t>
  </si>
  <si>
    <t>ASU Preparatory Academy</t>
  </si>
  <si>
    <t>ASU Preparatory Academy - Casa Grande</t>
  </si>
  <si>
    <t>ASU Preparatory Academy Digital</t>
  </si>
  <si>
    <t>Avondale Elementary District</t>
  </si>
  <si>
    <t>Avondale Learning dba Precision Academy</t>
  </si>
  <si>
    <t>AZ Compass Schools, Inc.</t>
  </si>
  <si>
    <t>Az-Tec High School</t>
  </si>
  <si>
    <t>Baboquivari Unified School District #40</t>
  </si>
  <si>
    <t>Bagdad Unified District</t>
  </si>
  <si>
    <t>Ball Charter Schools (Dobson)</t>
  </si>
  <si>
    <t>Ball Charter Schools (Hearn)</t>
  </si>
  <si>
    <t>Ball Charter Schools (Val Vista)</t>
  </si>
  <si>
    <t>Balsz Elementary District</t>
  </si>
  <si>
    <t>BASIS Charter Schools, Inc.</t>
  </si>
  <si>
    <t>Beaver Creek Elementary District</t>
  </si>
  <si>
    <t>Bell Canyon Charter School, Inc</t>
  </si>
  <si>
    <t>Benchmark School, Inc.</t>
  </si>
  <si>
    <t>Benjamin Franklin Charter School - Queen Creek</t>
  </si>
  <si>
    <t>Benson Unified School District</t>
  </si>
  <si>
    <t>Bicentennial Union High School District</t>
  </si>
  <si>
    <t>Bisbee Unified District</t>
  </si>
  <si>
    <t>Blue Adobe Project</t>
  </si>
  <si>
    <t>Blue Elementary District</t>
  </si>
  <si>
    <t>Blue Ridge Unified School District No. 32</t>
  </si>
  <si>
    <t>Blueprint Education</t>
  </si>
  <si>
    <t>Bonita Elementary District</t>
  </si>
  <si>
    <t>Bouse Elementary District</t>
  </si>
  <si>
    <t>Bowie Unified District</t>
  </si>
  <si>
    <t>Boys &amp; Girls Clubs of the East Valley dba Mesa Arts Academy</t>
  </si>
  <si>
    <t>Bright Beginnings School, Inc.</t>
  </si>
  <si>
    <t>Buckeye Elementary District</t>
  </si>
  <si>
    <t>Buckeye Union High School District</t>
  </si>
  <si>
    <t>Bullhead City School District</t>
  </si>
  <si>
    <t>CAFA, Inc. dba Learning Foundation and Performing Arts Alta Mesa</t>
  </si>
  <si>
    <t>CAFA, Inc. dba Learning Foundation and Performing Arts Gilbert</t>
  </si>
  <si>
    <t>CAFA, Inc. dba Learning Foundation Performing Arts School</t>
  </si>
  <si>
    <t>Calibre Academy</t>
  </si>
  <si>
    <t>Cambridge Academy  East,  Inc</t>
  </si>
  <si>
    <t>Camelback Education, Inc</t>
  </si>
  <si>
    <t>Camp Verde Unified District</t>
  </si>
  <si>
    <t>Candeo Schools, Inc.</t>
  </si>
  <si>
    <t>Canon Elementary District</t>
  </si>
  <si>
    <t>Canyon Rose Academy, Inc.</t>
  </si>
  <si>
    <t>Carden of Tucson, Inc.</t>
  </si>
  <si>
    <t>Career Development, Inc.</t>
  </si>
  <si>
    <t>Career Success Schools</t>
  </si>
  <si>
    <t>Carpe Diem Collegiate High School</t>
  </si>
  <si>
    <t>Cartwright Elementary District</t>
  </si>
  <si>
    <t>CASA Academy</t>
  </si>
  <si>
    <t>Casa Grande Elementary District</t>
  </si>
  <si>
    <t>Casa Grande Union High School District</t>
  </si>
  <si>
    <t>Catalina Foothills Unified District</t>
  </si>
  <si>
    <t>Cave Creek Unified District</t>
  </si>
  <si>
    <t>Cedar Unified District</t>
  </si>
  <si>
    <t>Center for Academic Success, Inc.</t>
  </si>
  <si>
    <t>Central Arizona Valley Institute of Technology</t>
  </si>
  <si>
    <t>Challenge School, Inc.</t>
  </si>
  <si>
    <t>Challenger Basic School, Inc.</t>
  </si>
  <si>
    <t>Chandler Preparatory Academy</t>
  </si>
  <si>
    <t>Chandler Unified District #80</t>
  </si>
  <si>
    <t>Chevelon Butte School District</t>
  </si>
  <si>
    <t>Chinle Unified District</t>
  </si>
  <si>
    <t>Chino Valley Unified District</t>
  </si>
  <si>
    <t>Choice Academies, Inc.</t>
  </si>
  <si>
    <t>Cholla Academy</t>
  </si>
  <si>
    <t>Cicero Preparatory Academy</t>
  </si>
  <si>
    <t>CITY Center for Collaborative Learning</t>
  </si>
  <si>
    <t>Clarkdale-Jerome Elementary District</t>
  </si>
  <si>
    <t>Cobre Valley Institute of Technology District</t>
  </si>
  <si>
    <t>Cochise Community Development Corporation</t>
  </si>
  <si>
    <t>Cochise Elementary District</t>
  </si>
  <si>
    <t>Cochise Technology District</t>
  </si>
  <si>
    <t>Coconino Association for Vocation Industry and Technology</t>
  </si>
  <si>
    <t>Coconino County Accommodation School District</t>
  </si>
  <si>
    <t>Collaborative Pathways, Inc.</t>
  </si>
  <si>
    <t>Colorado City Unified District</t>
  </si>
  <si>
    <t>Colorado River Union High School District</t>
  </si>
  <si>
    <t>Compass High School, Inc.</t>
  </si>
  <si>
    <t>Compass Points International, Inc</t>
  </si>
  <si>
    <t>Concho Elementary District</t>
  </si>
  <si>
    <t>Concordia Charter School, Inc.</t>
  </si>
  <si>
    <t>Congress Elementary District</t>
  </si>
  <si>
    <t>Continental Elementary District</t>
  </si>
  <si>
    <t>Coolidge Unified District</t>
  </si>
  <si>
    <t>Cornerstone Charter School,Inc</t>
  </si>
  <si>
    <t>Cortez Park Charter Middle School, Inc.</t>
  </si>
  <si>
    <t>Cottonwood-Oak Creek Elementary District</t>
  </si>
  <si>
    <t>Country Gardens Charter Schools</t>
  </si>
  <si>
    <t>CPLC Community Schools dba Hiaki High School</t>
  </si>
  <si>
    <t>CPLC Community Schools dba Toltecalli High School</t>
  </si>
  <si>
    <t>Crane Elementary District</t>
  </si>
  <si>
    <t>Create Academy</t>
  </si>
  <si>
    <t>Creighton Elementary District</t>
  </si>
  <si>
    <t>Crown Charter School, Inc</t>
  </si>
  <si>
    <t>Crown King Elementary District</t>
  </si>
  <si>
    <t>Daisy Education Corporation dba Paragon Science Academy</t>
  </si>
  <si>
    <t>Daisy Education Corporation dba Sonoran Science Academy</t>
  </si>
  <si>
    <t>Daisy Education Corporation dba Sonoran Science Academy - Phoenix</t>
  </si>
  <si>
    <t>Daisy Education Corporation dba Sonoran Science Academy East</t>
  </si>
  <si>
    <t>Daisy Education Corporation dba. Sonoran Science Academy Davis Monthan</t>
  </si>
  <si>
    <t>Daisy Education Corporation dba. Sonoran Science Academy Peoria</t>
  </si>
  <si>
    <t>Deer Valley Charter Schools, Inc.</t>
  </si>
  <si>
    <t>Deer Valley Unified District</t>
  </si>
  <si>
    <t>Desert Heights Charter Schools</t>
  </si>
  <si>
    <t>Desert Rose Academy,Inc.</t>
  </si>
  <si>
    <t>Desert Sky Community School, Inc.</t>
  </si>
  <si>
    <t>Desert Star Academy</t>
  </si>
  <si>
    <t>Desert Star Community School, Inc.</t>
  </si>
  <si>
    <t>Destiny School, Inc.</t>
  </si>
  <si>
    <t>Discovery Plus Academy</t>
  </si>
  <si>
    <t>Double Adobe Elementary District</t>
  </si>
  <si>
    <t>Douglas Unified District</t>
  </si>
  <si>
    <t>Duncan Unified District</t>
  </si>
  <si>
    <t>Dysart Unified District</t>
  </si>
  <si>
    <t>EAGLE College Prep Harmony, LLC</t>
  </si>
  <si>
    <t>EAGLE College Prep Maryvale, LLC</t>
  </si>
  <si>
    <t>EAGLE College Prep Mesa, LLC.</t>
  </si>
  <si>
    <t>Eagle Elementary District</t>
  </si>
  <si>
    <t>EAGLE South Mountain Charter, Inc.</t>
  </si>
  <si>
    <t>East Mesa Charter Elementary School, Inc.</t>
  </si>
  <si>
    <t>East Valley Institute of Technology</t>
  </si>
  <si>
    <t>Eastpointe High School, Inc.</t>
  </si>
  <si>
    <t>Ed Ahead</t>
  </si>
  <si>
    <t>Edge School, Inc., The</t>
  </si>
  <si>
    <t>Edison Project</t>
  </si>
  <si>
    <t>Edkey Inc. dba American Heritage Academy</t>
  </si>
  <si>
    <t>Edkey, Inc. - Arizona Conservatory for Arts and Academics</t>
  </si>
  <si>
    <t>Edkey, Inc. - Pathfinder Academy</t>
  </si>
  <si>
    <t>Edkey, Inc. - Redwood Academy</t>
  </si>
  <si>
    <t>Edkey, Inc. - Sequoia Charter School</t>
  </si>
  <si>
    <t>Edkey, Inc. - Sequoia Choice Schools</t>
  </si>
  <si>
    <t>Edkey, Inc. - Sequoia Pathway Academy</t>
  </si>
  <si>
    <t>Edkey, Inc. - Sequoia Ranch School</t>
  </si>
  <si>
    <t>Edkey, Inc. - Sequoia School for the Deaf and Hard of Hearing</t>
  </si>
  <si>
    <t>Edkey, Inc. - Sequoia Village School</t>
  </si>
  <si>
    <t>Educational Impact, Inc.</t>
  </si>
  <si>
    <t>Educational Models for Learning, Inc.</t>
  </si>
  <si>
    <t>Educational Options Foundation</t>
  </si>
  <si>
    <t>EduPreneurship, Inc.</t>
  </si>
  <si>
    <t>Eduprize Schools, LLC</t>
  </si>
  <si>
    <t>E-Institute Charter Schools, Inc.</t>
  </si>
  <si>
    <t>Elfrida Elementary District</t>
  </si>
  <si>
    <t>Eloy Elementary District</t>
  </si>
  <si>
    <t>Empire Elementary District</t>
  </si>
  <si>
    <t>Empower College Prep</t>
  </si>
  <si>
    <t>Espiritu Community Development Corp.</t>
  </si>
  <si>
    <t>Espiritu Schools</t>
  </si>
  <si>
    <t>Estrella Educational Foundation</t>
  </si>
  <si>
    <t>Ethos Academy - A Challenge Foundation Academy</t>
  </si>
  <si>
    <t>Excalibur Charter Schools, Inc.</t>
  </si>
  <si>
    <t>Fit Kids, Inc. dba Champion Schools</t>
  </si>
  <si>
    <t>Flagstaff Arts And Leadership Academy</t>
  </si>
  <si>
    <t>Flagstaff Junior Academy</t>
  </si>
  <si>
    <t>Flagstaff Montessori, L.L.C.</t>
  </si>
  <si>
    <t>Flagstaff Unified District</t>
  </si>
  <si>
    <t>Florence Crittenton Services of Arizona, Inc.</t>
  </si>
  <si>
    <t>Florence Unified School District</t>
  </si>
  <si>
    <t>Flowing Wells Unified District</t>
  </si>
  <si>
    <t>Foothills Academy</t>
  </si>
  <si>
    <t>Fort Huachuca Accommodation District</t>
  </si>
  <si>
    <t>Fort Thomas Unified District</t>
  </si>
  <si>
    <t>Fountain Hills Charter School</t>
  </si>
  <si>
    <t>Fountain Hills Unified District</t>
  </si>
  <si>
    <t>Fowler Elementary District</t>
  </si>
  <si>
    <t>Franklin Phonetic Primary School, Inc.</t>
  </si>
  <si>
    <t>Fredonia-Moccasin Unified District</t>
  </si>
  <si>
    <t>Freedom Academy, Inc.</t>
  </si>
  <si>
    <t>Freedom Preparatory Academy</t>
  </si>
  <si>
    <t>Friendly House, Inc.</t>
  </si>
  <si>
    <t>Gadsden Elementary District</t>
  </si>
  <si>
    <t>Ganado Unified School District</t>
  </si>
  <si>
    <t>GAR, LLC dba Student Choice High School</t>
  </si>
  <si>
    <t>Gem Charter School, Inc.</t>
  </si>
  <si>
    <t>Genesis Program, Inc.</t>
  </si>
  <si>
    <t>George Gervin Youth Center, Inc.</t>
  </si>
  <si>
    <t>Gila Bend Unified District</t>
  </si>
  <si>
    <t>Gila County Regional School District</t>
  </si>
  <si>
    <t>Gila Institute for Technology</t>
  </si>
  <si>
    <t>Gilbert Unified District</t>
  </si>
  <si>
    <t>Glendale Elementary District</t>
  </si>
  <si>
    <t>Glendale Preparatory Academy</t>
  </si>
  <si>
    <t>Glendale Union High School District</t>
  </si>
  <si>
    <t>Globe Unified District</t>
  </si>
  <si>
    <t>Grand Canyon Unified District</t>
  </si>
  <si>
    <t>Great Expectations Academy</t>
  </si>
  <si>
    <t>Griffin Foundation, Inc. The</t>
  </si>
  <si>
    <t>Ha:san Educational Services</t>
  </si>
  <si>
    <t>Hackberry School District</t>
  </si>
  <si>
    <t>Happy Valley East</t>
  </si>
  <si>
    <t>Happy Valley School, Inc.</t>
  </si>
  <si>
    <t>Harvest Power Community Development Group, Inc.</t>
  </si>
  <si>
    <t>Haven Montessori Children's House, Inc.</t>
  </si>
  <si>
    <t>Hayden-Winkelman Unified District</t>
  </si>
  <si>
    <t>Heber-Overgaard Unified District</t>
  </si>
  <si>
    <t>Heritage Academy Laveen, Inc.</t>
  </si>
  <si>
    <t>Heritage Academy Queen Creek, Inc.</t>
  </si>
  <si>
    <t>Heritage Academy, Inc.</t>
  </si>
  <si>
    <t>Heritage Elementary School</t>
  </si>
  <si>
    <t>Hermosa Montessori Charter School</t>
  </si>
  <si>
    <t>Highland Free School</t>
  </si>
  <si>
    <t>Highland Prep</t>
  </si>
  <si>
    <t>Higley Unified School District</t>
  </si>
  <si>
    <t>Hillside Elementary District</t>
  </si>
  <si>
    <t>Hirsch Academy A Challenge Foundation</t>
  </si>
  <si>
    <t>Holbrook Unified District</t>
  </si>
  <si>
    <t>Horizon Community Learning Center, Inc.</t>
  </si>
  <si>
    <t>Humanities and Sciences Academy of the United States, Inc.</t>
  </si>
  <si>
    <t>Humboldt Unified District</t>
  </si>
  <si>
    <t>Hyder Elementary District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</si>
  <si>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</si>
  <si>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</si>
  <si>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</si>
  <si>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</si>
  <si>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</si>
  <si>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</si>
  <si>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>Imagine Desert West Middle, Inc.</t>
  </si>
  <si>
    <t>Imagine Middle at East Mesa, Inc.</t>
  </si>
  <si>
    <t>Imagine Middle at Surprise, Inc.</t>
  </si>
  <si>
    <t>Imagine Prep Coolidge, Inc.</t>
  </si>
  <si>
    <t>Imagine Prep Superstition, Inc.</t>
  </si>
  <si>
    <t>Imagine Prep Surprise, Inc.</t>
  </si>
  <si>
    <t>Imagine Superstition Middle, Inc.</t>
  </si>
  <si>
    <t>Incito Schools</t>
  </si>
  <si>
    <t>Institute for Transformative Education, Inc.</t>
  </si>
  <si>
    <t>Integrity Education Incorporated</t>
  </si>
  <si>
    <t>Intelli-School, Inc.</t>
  </si>
  <si>
    <t>International Commerce Secondary Schools, Inc.</t>
  </si>
  <si>
    <t>Isaac Elementary District</t>
  </si>
  <si>
    <t>J O Combs Unified School District</t>
  </si>
  <si>
    <t>James Madison Preparatory School</t>
  </si>
  <si>
    <t>James Sandoval Preparatory High School</t>
  </si>
  <si>
    <t>Joseph City Unified District</t>
  </si>
  <si>
    <t>Juniper Tree Academy</t>
  </si>
  <si>
    <t>Kaizen Education Foundation dba Advance U</t>
  </si>
  <si>
    <t>Kaizen Education Foundation dba Colegio Petite Phoenix</t>
  </si>
  <si>
    <t>Kaizen Education Foundation dba Discover U Elementary School</t>
  </si>
  <si>
    <t>Kaizen Education Foundation dba El Dorado High School</t>
  </si>
  <si>
    <t>Kaizen Education Foundation dba Gilbert Arts Academy</t>
  </si>
  <si>
    <t>Kaizen Education Foundation dba Havasu Preparatory Academy</t>
  </si>
  <si>
    <t>Kaizen Education Foundation dba Liberty Arts Academy</t>
  </si>
  <si>
    <t>Kaizen Education Foundation dba Maya High School</t>
  </si>
  <si>
    <t>Kaizen Education Foundation dba Mission Heights Preparatory High School</t>
  </si>
  <si>
    <t>Kaizen Education Foundation dba Skyview High School</t>
  </si>
  <si>
    <t>Kaizen Education Foundation dba South Pointe Elementary School</t>
  </si>
  <si>
    <t>Kaizen Education Foundation dba South Pointe Junior High School</t>
  </si>
  <si>
    <t>Kaizen Education Foundation dba Summit High School</t>
  </si>
  <si>
    <t>Kaizen Education Foundation dba Tempe Accelerated High School</t>
  </si>
  <si>
    <t>Kaizen Education Foundation dba Vista Grove Preparatory Academy Elementary</t>
  </si>
  <si>
    <t>Kaizen Education Foundation dba Vista Grove Preparatory Academy Middle School</t>
  </si>
  <si>
    <t>Kaleidoscope School</t>
  </si>
  <si>
    <t>Kayenta Unified School District #27</t>
  </si>
  <si>
    <t>Kestrel Schools, Inc.</t>
  </si>
  <si>
    <t>Keystone Montessori Charter School, Inc.</t>
  </si>
  <si>
    <t>Khalsa Family Services</t>
  </si>
  <si>
    <t>Khalsa Montessori Elementary Schools</t>
  </si>
  <si>
    <t>Kingman Academy Of Learning</t>
  </si>
  <si>
    <t>Kingman Unified School District</t>
  </si>
  <si>
    <t>Kirkland Elementary District</t>
  </si>
  <si>
    <t>Klondyke Elementary District</t>
  </si>
  <si>
    <t>Kyrene Elementary District</t>
  </si>
  <si>
    <t>La Tierra Community School, Inc</t>
  </si>
  <si>
    <t>Lake Havasu Unified District</t>
  </si>
  <si>
    <t>Laveen Elementary District</t>
  </si>
  <si>
    <t>LEAD Charter Schools</t>
  </si>
  <si>
    <t>Leading Edge Academy Maricopa</t>
  </si>
  <si>
    <t>Leading Edge Academy Queen Creek</t>
  </si>
  <si>
    <t>Legacy Education Group</t>
  </si>
  <si>
    <t>Legacy Traditional School - Avondale</t>
  </si>
  <si>
    <t>Legacy Traditional School - Casa Grande</t>
  </si>
  <si>
    <t>Legacy Traditional School - Chandler</t>
  </si>
  <si>
    <t>Legacy Traditional School - East Mesa</t>
  </si>
  <si>
    <t>Legacy Traditional School - Gilbert</t>
  </si>
  <si>
    <t>Legacy Traditional School - Glendale</t>
  </si>
  <si>
    <t>Legacy Traditional School - Goodyear</t>
  </si>
  <si>
    <t>Legacy Traditional School – Laveen Village</t>
  </si>
  <si>
    <t>Legacy Traditional School - Maricopa</t>
  </si>
  <si>
    <t>Legacy Traditional School - North Chandler</t>
  </si>
  <si>
    <t>Legacy Traditional School - North Phoenix</t>
  </si>
  <si>
    <t>Legacy Traditional School - Northwest Tucson</t>
  </si>
  <si>
    <t>Legacy Traditional School - Peoria</t>
  </si>
  <si>
    <t>Legacy Traditional School - Phoenix</t>
  </si>
  <si>
    <t>Legacy Traditional School - Queen Creek</t>
  </si>
  <si>
    <t>Legacy Traditional School - Surprise</t>
  </si>
  <si>
    <t>Legacy Traditional School - West Surprise</t>
  </si>
  <si>
    <t>Leman Academy of Excellence, Inc.</t>
  </si>
  <si>
    <t>Liberty Elementary District</t>
  </si>
  <si>
    <t>Liberty High School</t>
  </si>
  <si>
    <t>Liberty Traditional Charter School</t>
  </si>
  <si>
    <t>Lifelong Learning Research Institute, Inc.</t>
  </si>
  <si>
    <t>Lincoln Preparatory Academy</t>
  </si>
  <si>
    <t>Litchfield Elementary District</t>
  </si>
  <si>
    <t>Little Lamb Community School</t>
  </si>
  <si>
    <t>Littlefield Unified District</t>
  </si>
  <si>
    <t>Littleton Elementary District</t>
  </si>
  <si>
    <t>Madison Elementary District</t>
  </si>
  <si>
    <t>Madison Highland Prep</t>
  </si>
  <si>
    <t>Maine Consolidated School District</t>
  </si>
  <si>
    <t>Mammoth-San Manuel Unified District</t>
  </si>
  <si>
    <t>Marana Unified District</t>
  </si>
  <si>
    <t>Maricopa County Community College District dba Gateway Early College High School</t>
  </si>
  <si>
    <t>Maricopa County Regional School District</t>
  </si>
  <si>
    <t>Maricopa County Sheriffs Office</t>
  </si>
  <si>
    <t>Maricopa Unified School District</t>
  </si>
  <si>
    <t>Mary C O'Brien Accommodation District</t>
  </si>
  <si>
    <t>Mary Ellen Halvorson Educational Foundation. dba: Tri-City Prep High School</t>
  </si>
  <si>
    <t>Maryvale Preparatory Academy</t>
  </si>
  <si>
    <t>Masada Charter School, Inc.</t>
  </si>
  <si>
    <t>Math and Science Success Academy, Inc.</t>
  </si>
  <si>
    <t>Mayer Unified School District</t>
  </si>
  <si>
    <t>MCCCD on behalf of Phoenix College Preparatory Academy</t>
  </si>
  <si>
    <t>Mcnary Elementary District</t>
  </si>
  <si>
    <t>McNeal Elementary District</t>
  </si>
  <si>
    <t>Mesa Unified District</t>
  </si>
  <si>
    <t>Metropolitan Arts Institute, Inc.</t>
  </si>
  <si>
    <t>Mexicayotl Academy, Inc.</t>
  </si>
  <si>
    <t>Miami Unified District</t>
  </si>
  <si>
    <t>Midtown Primary School</t>
  </si>
  <si>
    <t>Milestones Charter School</t>
  </si>
  <si>
    <t>Mingus Springs Charter School</t>
  </si>
  <si>
    <t>Mingus Union High School District</t>
  </si>
  <si>
    <t>Mobile Elementary District</t>
  </si>
  <si>
    <t>Mohave Accelerated Elementary School, Inc.</t>
  </si>
  <si>
    <t>Mohave Accelerated Learning Center</t>
  </si>
  <si>
    <t>Mohave Valley Elementary District</t>
  </si>
  <si>
    <t>Mohawk Valley Elementary District</t>
  </si>
  <si>
    <t>Montessori Academy, Inc.</t>
  </si>
  <si>
    <t>Montessori Day Public Schools Chartered, Inc.</t>
  </si>
  <si>
    <t>Montessori Education Centre Charter School</t>
  </si>
  <si>
    <t>Montessori House, Inc. d.b.a. Lehi Montessori</t>
  </si>
  <si>
    <t>Montessori Schoolhouse of Tucson, Inc.</t>
  </si>
  <si>
    <t>Morenci Unified District</t>
  </si>
  <si>
    <t>Morrison Education Group, Inc.</t>
  </si>
  <si>
    <t>Morristown Elementary District</t>
  </si>
  <si>
    <t>Mountain Institute JTED</t>
  </si>
  <si>
    <t>Mountain Oak Charter School, Inc.</t>
  </si>
  <si>
    <t>Mountain Rose Academy, Inc.</t>
  </si>
  <si>
    <t>Mountain School, Inc.</t>
  </si>
  <si>
    <t>Murphy Elementary District</t>
  </si>
  <si>
    <t>Naco Elementary District</t>
  </si>
  <si>
    <t>Nadaburg Unified School District</t>
  </si>
  <si>
    <t>Navajo County Accommodation District #99</t>
  </si>
  <si>
    <t>New Horizon High School, Inc.</t>
  </si>
  <si>
    <t>New Horizon School for the Performing Arts</t>
  </si>
  <si>
    <t>New Learning Ventures, Inc.</t>
  </si>
  <si>
    <t>New School For The Arts</t>
  </si>
  <si>
    <t>New School for the Arts Middle School</t>
  </si>
  <si>
    <t>New World Educational Center</t>
  </si>
  <si>
    <t>Noah Webster Schools - Mesa</t>
  </si>
  <si>
    <t>Noah Webster Schools-Pima</t>
  </si>
  <si>
    <t>Nogales Unified District</t>
  </si>
  <si>
    <t>North Phoenix Preparatory Academy</t>
  </si>
  <si>
    <t>North Star Charter School, Inc.</t>
  </si>
  <si>
    <t>Northeast Arizona Technological Institute of Vocational Education</t>
  </si>
  <si>
    <t>Northern Arizona Vocational Institute of Technology</t>
  </si>
  <si>
    <t>Northland Preparatory Academy</t>
  </si>
  <si>
    <t>Nosotros, Inc</t>
  </si>
  <si>
    <t>Ombudsman Educational Services, Ltd.,a subsidiary of Educational Services of Ame</t>
  </si>
  <si>
    <t>Omega Alpha Academy</t>
  </si>
  <si>
    <t>Open Doors Community School, Inc.</t>
  </si>
  <si>
    <t>Oracle Elementary District</t>
  </si>
  <si>
    <t>Osborn Elementary District</t>
  </si>
  <si>
    <t>Owens School District No.6</t>
  </si>
  <si>
    <t>P.L.C. Charter Schools</t>
  </si>
  <si>
    <t>PACE Preparatory Academy, Inc.</t>
  </si>
  <si>
    <t>Page Unified District</t>
  </si>
  <si>
    <t>Painted Desert Demonstration Projects, Inc.</t>
  </si>
  <si>
    <t>Painted Desert Montessori, LLC</t>
  </si>
  <si>
    <t>Painted Pony Ranch Charter School</t>
  </si>
  <si>
    <t>Palo Verde Elementary District</t>
  </si>
  <si>
    <t>Paloma School District</t>
  </si>
  <si>
    <t>Palominas Elementary District</t>
  </si>
  <si>
    <t>Pan-American Elementary Charter</t>
  </si>
  <si>
    <t>Paradise Valley Unified District</t>
  </si>
  <si>
    <t>Paragon Management, Inc.</t>
  </si>
  <si>
    <t>Paramount Education Studies Inc</t>
  </si>
  <si>
    <t>Park View School, Inc.</t>
  </si>
  <si>
    <t>Parker Unified School District</t>
  </si>
  <si>
    <t>PAS Charter, Inc., dba Intelli-School</t>
  </si>
  <si>
    <t>Patagonia Elementary District</t>
  </si>
  <si>
    <t>Patagonia Montessori Elementary School</t>
  </si>
  <si>
    <t>Patagonia Union High School District</t>
  </si>
  <si>
    <t>Pathfinder Charter School Foundation</t>
  </si>
  <si>
    <t>Pathways In Education-Arizona, Inc.</t>
  </si>
  <si>
    <t>Payson Unified District</t>
  </si>
  <si>
    <t>Peach Springs Unified District</t>
  </si>
  <si>
    <t>PEAK School Inc., The</t>
  </si>
  <si>
    <t>Pearce Elementary District</t>
  </si>
  <si>
    <t>Pendergast Elementary District</t>
  </si>
  <si>
    <t>Pensar Academy</t>
  </si>
  <si>
    <t>Peoria Unified School District</t>
  </si>
  <si>
    <t>Phoenix Advantage Charter School, Inc.</t>
  </si>
  <si>
    <t>Phoenix Education Management, LLC,</t>
  </si>
  <si>
    <t>Phoenix Elementary District</t>
  </si>
  <si>
    <t>Phoenix International Academy</t>
  </si>
  <si>
    <t>Phoenix School of Academic Excellence The</t>
  </si>
  <si>
    <t>Phoenix Union High School District</t>
  </si>
  <si>
    <t>Picacho Elementary District</t>
  </si>
  <si>
    <t>Pillar Charter School</t>
  </si>
  <si>
    <t>Pima Accommodation District</t>
  </si>
  <si>
    <t>Pima County</t>
  </si>
  <si>
    <t>Pima County JTED</t>
  </si>
  <si>
    <t>Pima Prevention Partnership</t>
  </si>
  <si>
    <t>Pima Prevention Partnership dba Pima Partnership Academy</t>
  </si>
  <si>
    <t>Pima Prevention Partnership dba Pima Partnership School, The</t>
  </si>
  <si>
    <t>Pima Rose Academy, Inc.</t>
  </si>
  <si>
    <t>Pima Unified District</t>
  </si>
  <si>
    <t>Pine Forest Education Association, Inc.</t>
  </si>
  <si>
    <t>Pine Strawberry Elementary District</t>
  </si>
  <si>
    <t>Pinnacle Education-Casa Grande, Inc.</t>
  </si>
  <si>
    <t>Pinnacle Education-Kino, Inc.</t>
  </si>
  <si>
    <t>Pinnacle Education-Tempe, Inc.</t>
  </si>
  <si>
    <t>Pinnacle Education-WMCB, Inc.</t>
  </si>
  <si>
    <t>Pinon Unified District</t>
  </si>
  <si>
    <t>Pioneer Preparatory School</t>
  </si>
  <si>
    <t>Pointe Schools</t>
  </si>
  <si>
    <t>Pomerene Elementary District</t>
  </si>
  <si>
    <t>Portable Practical Educational Preparation, Inc. (PPEP, Inc.)</t>
  </si>
  <si>
    <t>Premier Charter High School</t>
  </si>
  <si>
    <t>Prescott Unified District</t>
  </si>
  <si>
    <t>Prescott Valley Charter School</t>
  </si>
  <si>
    <t>Presidio School</t>
  </si>
  <si>
    <t>Quartzsite Elementary District</t>
  </si>
  <si>
    <t>Queen Creek Unified District</t>
  </si>
  <si>
    <t>Ray Unified District</t>
  </si>
  <si>
    <t>Red Mesa Unified District</t>
  </si>
  <si>
    <t>Red Rock Elementary District</t>
  </si>
  <si>
    <t>Redington Elementary District</t>
  </si>
  <si>
    <t>Reid Traditional Schools' Painted Rock Academy Inc.</t>
  </si>
  <si>
    <t>Reid Traditional Schools' Valley Academy, Inc.</t>
  </si>
  <si>
    <t>Research Based Education Corporation</t>
  </si>
  <si>
    <t>Ridgeline Academy, Inc.</t>
  </si>
  <si>
    <t>Riverside Elementary District</t>
  </si>
  <si>
    <t>Roosevelt Elementary District</t>
  </si>
  <si>
    <t>Rosefield Charter Elementary School, Inc.</t>
  </si>
  <si>
    <t>Round Valley Unified District</t>
  </si>
  <si>
    <t>RSD Charter School, Inc.</t>
  </si>
  <si>
    <t>Sacaton Elementary District</t>
  </si>
  <si>
    <t>Saddle Mountain Unified School District</t>
  </si>
  <si>
    <t>Safford Unified District</t>
  </si>
  <si>
    <t>Sage Academy, Inc.</t>
  </si>
  <si>
    <t>Sahuarita Unified District</t>
  </si>
  <si>
    <t>Salome Consolidated Elementary District</t>
  </si>
  <si>
    <t>Salt River Pima-Maricopa  Community Schools</t>
  </si>
  <si>
    <t>San Carlos Unified District</t>
  </si>
  <si>
    <t>San Fernando Elementary District</t>
  </si>
  <si>
    <t>San Simon Unified District</t>
  </si>
  <si>
    <t>San Tan Montessori School, Inc.</t>
  </si>
  <si>
    <t>Sanders Unified District</t>
  </si>
  <si>
    <t>Santa Cruz Elementary District</t>
  </si>
  <si>
    <t>Santa Cruz Valley Opportunities in Education, Inc.</t>
  </si>
  <si>
    <t>Santa Cruz Valley Unified District</t>
  </si>
  <si>
    <t>Santa Cruz Valley Union High School District</t>
  </si>
  <si>
    <t>Satori, Inc.</t>
  </si>
  <si>
    <t>SC Jensen Corporation, Inc. dba Intelli-School</t>
  </si>
  <si>
    <t>Science Technology Engineering and Math Arizona</t>
  </si>
  <si>
    <t>Scottsdale Country Day School</t>
  </si>
  <si>
    <t>Scottsdale Preparatory Academy</t>
  </si>
  <si>
    <t>Scottsdale Unified District</t>
  </si>
  <si>
    <t>Sedona Charter School, Inc.</t>
  </si>
  <si>
    <t>Sedona-Oak Creek JUSD #9</t>
  </si>
  <si>
    <t>Self Development Academy-Phoenix</t>
  </si>
  <si>
    <t>Self Development Charter School</t>
  </si>
  <si>
    <t>Self Development Eastmark Academy</t>
  </si>
  <si>
    <t>Self Development Scottsdale Academy</t>
  </si>
  <si>
    <t>Seligman Unified District</t>
  </si>
  <si>
    <t>Sentinel Elementary District</t>
  </si>
  <si>
    <t>Shonto Governing Board of Education, Inc.</t>
  </si>
  <si>
    <t>Show Low Unified District</t>
  </si>
  <si>
    <t>Sierra Vista Unified District</t>
  </si>
  <si>
    <t>Skull Valley Elementary District</t>
  </si>
  <si>
    <t>Skyline Gila River Schools, LLC</t>
  </si>
  <si>
    <t>Skyline Schools, Inc.</t>
  </si>
  <si>
    <t>Skyview School, Inc.</t>
  </si>
  <si>
    <t>Snowflake Unified District</t>
  </si>
  <si>
    <t>Solomon Elementary District</t>
  </si>
  <si>
    <t>Somerset Academy Arizona, Inc.</t>
  </si>
  <si>
    <t>Somerton Elementary District</t>
  </si>
  <si>
    <t>Sonoita Elementary District</t>
  </si>
  <si>
    <t>South Phoenix Academy Inc.</t>
  </si>
  <si>
    <t>South Valley Academy, Inc.</t>
  </si>
  <si>
    <t>Southern Arizona Community Academy, Inc.</t>
  </si>
  <si>
    <t>Southgate Academy, Inc.</t>
  </si>
  <si>
    <t>Southwest Leadership Academy</t>
  </si>
  <si>
    <t>Southwest Technical Education District of Yuma (STEDY)</t>
  </si>
  <si>
    <t>St David Unified District</t>
  </si>
  <si>
    <t>St Johns Unified District</t>
  </si>
  <si>
    <t>Stanfield Elementary District</t>
  </si>
  <si>
    <t>STEP UP Schools, Inc.</t>
  </si>
  <si>
    <t>Stepping Stones Academy</t>
  </si>
  <si>
    <t>StrengthBuilding Partners</t>
  </si>
  <si>
    <t>Success School</t>
  </si>
  <si>
    <t>Sunnyside Unified District</t>
  </si>
  <si>
    <t>Superior Unified School District</t>
  </si>
  <si>
    <t>Synergy Public School, Inc.</t>
  </si>
  <si>
    <t>Tanque Verde Unified District</t>
  </si>
  <si>
    <t>Telesis Center for Learning, Inc.</t>
  </si>
  <si>
    <t>Tempe Preparatory Academy</t>
  </si>
  <si>
    <t>Tempe School District</t>
  </si>
  <si>
    <t>Tempe Union High School District</t>
  </si>
  <si>
    <t>Thatcher Unified District</t>
  </si>
  <si>
    <t>The Charter Foundation, Inc.</t>
  </si>
  <si>
    <t>The Farm at Mission Montessori Academy</t>
  </si>
  <si>
    <t>The French American School of Arizona</t>
  </si>
  <si>
    <t>The Grande Innovation Academy</t>
  </si>
  <si>
    <t>The Odyssey Preparatory Academy, Inc.</t>
  </si>
  <si>
    <t>The Paideia Academies, Inc</t>
  </si>
  <si>
    <t>Think Through Academy</t>
  </si>
  <si>
    <t>Tolleson Elementary District</t>
  </si>
  <si>
    <t>Tolleson Union High School District</t>
  </si>
  <si>
    <t>Toltec School District</t>
  </si>
  <si>
    <t>Tombstone Unified District</t>
  </si>
  <si>
    <t>Tonto Basin Elementary District</t>
  </si>
  <si>
    <t>Topock Elementary District</t>
  </si>
  <si>
    <t>Triumphant Learning Center</t>
  </si>
  <si>
    <t>Trivium Preparatory Academy</t>
  </si>
  <si>
    <t>Tuba City Unified School District #15</t>
  </si>
  <si>
    <t>Tucson Country Day School, Inc.</t>
  </si>
  <si>
    <t>Tucson International Academy, Inc.</t>
  </si>
  <si>
    <t>Tucson Preparatory School</t>
  </si>
  <si>
    <t>Tucson Unified District</t>
  </si>
  <si>
    <t>Tucson Youth Development/ACE Charter High School</t>
  </si>
  <si>
    <t>Twenty First Century Charter School, Inc. Bennett Academy</t>
  </si>
  <si>
    <t>Union Elementary District</t>
  </si>
  <si>
    <t>Vail Unified District</t>
  </si>
  <si>
    <t>Valentine Elementary District</t>
  </si>
  <si>
    <t>Valley Academy for Career and Technology Education</t>
  </si>
  <si>
    <t>Valley of the Sun Waldorf Education Association, dba Desert Marigold School</t>
  </si>
  <si>
    <t>Valley Union High School District</t>
  </si>
  <si>
    <t>Valor Preparatory Academy, LLC</t>
  </si>
  <si>
    <t>Vector School District, Inc.</t>
  </si>
  <si>
    <t>Veritas Preparatory Academy</t>
  </si>
  <si>
    <t>Vernon Elementary District</t>
  </si>
  <si>
    <t>Victory Collegiate Academy Corporation</t>
  </si>
  <si>
    <t>Victory High School, Inc.</t>
  </si>
  <si>
    <t>Villa Montessori Charter School</t>
  </si>
  <si>
    <t>Vision Charter School, Inc.</t>
  </si>
  <si>
    <t>Vista Charter School</t>
  </si>
  <si>
    <t>Vista College Preparatory, Inc.</t>
  </si>
  <si>
    <t>Walnut Grove Elementary District</t>
  </si>
  <si>
    <t>Washington Elementary School District</t>
  </si>
  <si>
    <t>Wellton Elementary District</t>
  </si>
  <si>
    <t>Wenden Elementary District</t>
  </si>
  <si>
    <t>West Gilbert Charter Elementary School, Inc.</t>
  </si>
  <si>
    <t>West Gilbert Charter Middle School, Inc.</t>
  </si>
  <si>
    <t>West Valley Arts and Technology Academy, Inc.</t>
  </si>
  <si>
    <t>Western Arizona Vocational District #50</t>
  </si>
  <si>
    <t>Western School of Science and Technology, Inc.</t>
  </si>
  <si>
    <t>West-MEC - Western Maricopa Education Center</t>
  </si>
  <si>
    <t>Whiteriver Unified District</t>
  </si>
  <si>
    <t>Wickenburg Unified District</t>
  </si>
  <si>
    <t>Willcox Unified District</t>
  </si>
  <si>
    <t>Williams Unified District</t>
  </si>
  <si>
    <t>Williamson Valley Elementary School District</t>
  </si>
  <si>
    <t>Wilson Elementary District</t>
  </si>
  <si>
    <t>Window Rock Unified District</t>
  </si>
  <si>
    <t>Winslow Unified District</t>
  </si>
  <si>
    <t>Yarnell Elementary District</t>
  </si>
  <si>
    <t>Yavapai Accommodation School District</t>
  </si>
  <si>
    <t>Young Elementary District</t>
  </si>
  <si>
    <t>Young Scholars Academy Charter School Corp.</t>
  </si>
  <si>
    <t>Yucca Elementary District</t>
  </si>
  <si>
    <t>Yuma Elementary District</t>
  </si>
  <si>
    <t>Yuma Private Industry Council, Inc.</t>
  </si>
  <si>
    <t>Yuma Union High School District</t>
  </si>
  <si>
    <t>FALSE</t>
  </si>
  <si>
    <t>TRUE</t>
  </si>
  <si>
    <t>K-3 R Elig?</t>
  </si>
  <si>
    <t>Regular ADM (Unweighted) AOI FT</t>
  </si>
  <si>
    <t>Regular ADM (Unweighted) AOI PT</t>
  </si>
  <si>
    <t>School District - Unified</t>
  </si>
  <si>
    <t>School District - Elementary Not In High School</t>
  </si>
  <si>
    <t>School District - Accommodation</t>
  </si>
  <si>
    <t>School District - Elementary In High School</t>
  </si>
  <si>
    <t>School District - High School</t>
  </si>
  <si>
    <t>Charter Holder-Charter Board</t>
  </si>
  <si>
    <t>School District - Vocational/Technical</t>
  </si>
  <si>
    <t>Juvenile Organization</t>
  </si>
  <si>
    <t>Charter Holder - University</t>
  </si>
  <si>
    <t>Sheriff's Office</t>
  </si>
  <si>
    <t>Group B (Unweighted) Non-AOI</t>
  </si>
  <si>
    <t>Group B (Unweighted) AOI FT</t>
  </si>
  <si>
    <t>Group B (Unweighted) AOI PT</t>
  </si>
  <si>
    <t>DOR LEA ID</t>
  </si>
  <si>
    <t>DOR LEA Name</t>
  </si>
  <si>
    <t>DOR LEA Type</t>
  </si>
  <si>
    <t>Regular ADM (Unweighted) Non-AOI</t>
  </si>
  <si>
    <t>Est. School BSL Revenue</t>
  </si>
  <si>
    <t>CTE</t>
  </si>
  <si>
    <t>School District - Elementary Not In High School (EXCEPTION)</t>
  </si>
  <si>
    <t>Add-Ons</t>
  </si>
  <si>
    <t>Student Count</t>
  </si>
  <si>
    <t>Support Level Weight</t>
  </si>
  <si>
    <t>Weighted Add-On Count</t>
  </si>
  <si>
    <t>x</t>
  </si>
  <si>
    <t>=</t>
  </si>
  <si>
    <t>Total Weighted Student Count Add-Ons</t>
  </si>
  <si>
    <t>Weighted Student Counts</t>
  </si>
  <si>
    <t>SubTotal</t>
  </si>
  <si>
    <t>K-3</t>
  </si>
  <si>
    <t>K-3 Reading</t>
  </si>
  <si>
    <t>DD*,ED,MIID,SLD,SLI*,OHI</t>
  </si>
  <si>
    <t>OI-R</t>
  </si>
  <si>
    <t>Weighted Student Count</t>
  </si>
  <si>
    <t>*School aged students only</t>
  </si>
  <si>
    <t>Non-AOI</t>
  </si>
  <si>
    <t>AOI PT</t>
  </si>
  <si>
    <t>AOI FT</t>
  </si>
  <si>
    <t>P-SD</t>
  </si>
  <si>
    <t>MOID</t>
  </si>
  <si>
    <t>HI</t>
  </si>
  <si>
    <t>VI</t>
  </si>
  <si>
    <t>ED-P</t>
  </si>
  <si>
    <t>MD-SC,A-SC,SID-SC</t>
  </si>
  <si>
    <t>MD-R,A-R,SID-R</t>
  </si>
  <si>
    <t>OI-SC</t>
  </si>
  <si>
    <t>MD-SSI</t>
  </si>
  <si>
    <t>Non-AOI Student Counts</t>
  </si>
  <si>
    <t>Non-AOI PT%</t>
  </si>
  <si>
    <t>Total Weighted (Not AOI Adjusted)</t>
  </si>
  <si>
    <t xml:space="preserve">&lt;----Select Distict/Charter </t>
  </si>
  <si>
    <t>Part-Time:</t>
  </si>
  <si>
    <t>40th Day - Execution ID 20996 (11/3/2020)</t>
  </si>
  <si>
    <t>Littlefield Unified District (4374)</t>
  </si>
  <si>
    <t>A Center for Creative Education (79457)</t>
  </si>
  <si>
    <t>A+ Charter Schools (1000166)</t>
  </si>
  <si>
    <t>Academy Del Sol, Inc. (90199)</t>
  </si>
  <si>
    <t>Academy of Building Industries, Inc. (85540)</t>
  </si>
  <si>
    <t>Academy of Mathematics and Science South, Inc. (90878)</t>
  </si>
  <si>
    <t>Academy of Mathematics and Science, Inc. (79961)</t>
  </si>
  <si>
    <t>Academy of Mathematics and Science, Inc. (92768)</t>
  </si>
  <si>
    <t>Academy of Tucson, Inc. (78897)</t>
  </si>
  <si>
    <t>Academy with Community Partners  Inc (79213)</t>
  </si>
  <si>
    <t>Accelerated Elementary and Secondary Schools (6364)</t>
  </si>
  <si>
    <t>Accelerated Learning Center, Inc. (4297)</t>
  </si>
  <si>
    <t>Acclaim Charter School (4325)</t>
  </si>
  <si>
    <t>Acorn Montessori Charter School (79437)</t>
  </si>
  <si>
    <t>Agua Fria Union High School District (4289)</t>
  </si>
  <si>
    <t>Aguila Elementary District (4249)</t>
  </si>
  <si>
    <t>AIBT Non-Profit Charter High School - Phoenix (79053)</t>
  </si>
  <si>
    <t>AIBT Non-Profit Charter High School, Inc. (449790)</t>
  </si>
  <si>
    <t>Ajo Unified District (4409)</t>
  </si>
  <si>
    <t>Akimel O Otham Pee Posh Charter School, Inc. (5978)</t>
  </si>
  <si>
    <t>Akimel O'Otham Pee Posh Charter School, Inc. (78966)</t>
  </si>
  <si>
    <t>Alhambra Elementary District (4280)</t>
  </si>
  <si>
    <t>All Aboard Charter School (79969)</t>
  </si>
  <si>
    <t>Allen-Cochran Enterprises, Inc. (4347)</t>
  </si>
  <si>
    <t>Alpine Elementary District (4161)</t>
  </si>
  <si>
    <t>Altar Valley Elementary District (4418)</t>
  </si>
  <si>
    <t>American Basic Schools LLC (79215)</t>
  </si>
  <si>
    <t>American Charter Schools Foundation d.b.a. Alta Vista High School (80995)</t>
  </si>
  <si>
    <t>American Charter Schools Foundation d.b.a. Apache Trail High School (79883)</t>
  </si>
  <si>
    <t>American Charter Schools Foundation d.b.a. Crestview College Preparatory High Sc (79874)</t>
  </si>
  <si>
    <t>American Charter Schools Foundation d.b.a. Desert Hills High School (79872)</t>
  </si>
  <si>
    <t>American Charter Schools Foundation d.b.a. Estrella High School (79873)</t>
  </si>
  <si>
    <t>American Charter Schools Foundation d.b.a. Peoria Accelerated High School (79875)</t>
  </si>
  <si>
    <t>American Charter Schools Foundation d.b.a. South Pointe High School (80989)</t>
  </si>
  <si>
    <t>American Charter Schools Foundation d.b.a. South Ridge High School (88334)</t>
  </si>
  <si>
    <t>American Charter Schools Foundation d.b.a. Sun Valley High School (79877)</t>
  </si>
  <si>
    <t>American Charter Schools Foundation d.b.a. West Phoenix High School (79879)</t>
  </si>
  <si>
    <t>American Leadership Academy, Inc. (4348)</t>
  </si>
  <si>
    <t>American Virtual Academy (79461)</t>
  </si>
  <si>
    <t>Amphitheater Unified District (4406)</t>
  </si>
  <si>
    <t>Antelope Union High School District (4506)</t>
  </si>
  <si>
    <t>Anthem Preparatory Academy (90532)</t>
  </si>
  <si>
    <t>Apache Elementary District (4178)</t>
  </si>
  <si>
    <t>Apache Junction Unified District (4443)</t>
  </si>
  <si>
    <t>Aprender Tucson (79426)</t>
  </si>
  <si>
    <t>ARCHES Academy (92980)</t>
  </si>
  <si>
    <t>Archway Classical Academy Arete (92312)</t>
  </si>
  <si>
    <t>Archway Classical Academy Chandler (90917)</t>
  </si>
  <si>
    <t>Archway Classical Academy Cicero (92314)</t>
  </si>
  <si>
    <t>Archway Classical Academy Glendale (91878)</t>
  </si>
  <si>
    <t>Archway Classical Academy Lincoln (92656)</t>
  </si>
  <si>
    <t>Archway Classical Academy North Phoenix (91758)</t>
  </si>
  <si>
    <t>Archway Classical Academy Scottsdale (90857)</t>
  </si>
  <si>
    <t>Archway Classical Academy Trivium East (92704)</t>
  </si>
  <si>
    <t>Archway Classical Academy Trivium West (90915)</t>
  </si>
  <si>
    <t>Archway Classical Academy Veritas (90916)</t>
  </si>
  <si>
    <t>Arete Preparatory Academy (89486)</t>
  </si>
  <si>
    <t>Arizona Agribusiness &amp; Equine Center INC. (134379)</t>
  </si>
  <si>
    <t>Arizona Agribusiness &amp; Equine Center, Inc. (4331)</t>
  </si>
  <si>
    <t>Arizona Agribusiness &amp; Equine Center, Inc. (85816)</t>
  </si>
  <si>
    <t>Arizona Agribusiness &amp; Equine Center, Inc. (87403)</t>
  </si>
  <si>
    <t>Arizona Agribusiness &amp; Equine Center, Inc. (90779)</t>
  </si>
  <si>
    <t>Arizona Agribusiness &amp; Equine Center, Inc. (91131)</t>
  </si>
  <si>
    <t>Arizona Autism Charter Schools, Inc. (91958)</t>
  </si>
  <si>
    <t>Arizona Call-a-Teen Youth Resources, Inc. (4346)</t>
  </si>
  <si>
    <t>Arizona Community Development Corporation (79947)</t>
  </si>
  <si>
    <t>Arizona Connections Academy Charter School, Inc. (87407)</t>
  </si>
  <si>
    <t>Arizona Department of Corrections (8336)</t>
  </si>
  <si>
    <t>Arizona Department of Juvenile Corrections (8326)</t>
  </si>
  <si>
    <t>Arizona Education Solutions (90758)</t>
  </si>
  <si>
    <t>Arizona Language Preparatory (92566)</t>
  </si>
  <si>
    <t>Arizona Montessori Charter School at Anthem (85749)</t>
  </si>
  <si>
    <t>Arizona School For The Arts (4345)</t>
  </si>
  <si>
    <t>Arlington Elementary District (4274)</t>
  </si>
  <si>
    <t>Arts Academy at Scottsdale, Inc. (91053)</t>
  </si>
  <si>
    <t>Ash Creek Elementary District (4187)</t>
  </si>
  <si>
    <t>Ash Fork Joint Unified District (4471)</t>
  </si>
  <si>
    <t>ASU Preparatory Academy (89949)</t>
  </si>
  <si>
    <t>ASU Preparatory Academy (90273)</t>
  </si>
  <si>
    <t>ASU Preparatory Academy (91303)</t>
  </si>
  <si>
    <t>ASU Preparatory Academy (91305)</t>
  </si>
  <si>
    <t>ASU Preparatory Academy (91307)</t>
  </si>
  <si>
    <t>ASU Preparatory Academy (92325)</t>
  </si>
  <si>
    <t>ASU Preparatory Academy (92327)</t>
  </si>
  <si>
    <t>ASU Preparatory Academy (92716)</t>
  </si>
  <si>
    <t>ASU Preparatory Academy (346763)</t>
  </si>
  <si>
    <t>ASU Preparatory Academy (631426)</t>
  </si>
  <si>
    <t>ASU Preparatory Academy - Casa Grande (92987)</t>
  </si>
  <si>
    <t>ASU Preparatory Academy Digital (522074)</t>
  </si>
  <si>
    <t>Avondale Elementary District (4272)</t>
  </si>
  <si>
    <t>Avondale Learning dba Precision Academy (79929)</t>
  </si>
  <si>
    <t>AZ Compass Schools, Inc. (89869)</t>
  </si>
  <si>
    <t>Az-Tec High School (4508)</t>
  </si>
  <si>
    <t>Baboquivari Unified School District #40 (4412)</t>
  </si>
  <si>
    <t>Bagdad Unified District (4468)</t>
  </si>
  <si>
    <t>Ball Charter Schools (Dobson) (79204)</t>
  </si>
  <si>
    <t>Ball Charter Schools (Hearn) (4294)</t>
  </si>
  <si>
    <t>Ball Charter Schools (Val Vista) (90885)</t>
  </si>
  <si>
    <t>Balsz Elementary District (4268)</t>
  </si>
  <si>
    <t>BASIS Charter Schools, Inc. (6361)</t>
  </si>
  <si>
    <t>BASIS Charter Schools, Inc. (81078)</t>
  </si>
  <si>
    <t>BASIS Charter Schools, Inc. (90508)</t>
  </si>
  <si>
    <t>BASIS Charter Schools, Inc. (90841)</t>
  </si>
  <si>
    <t>BASIS Charter Schools, Inc. (90842)</t>
  </si>
  <si>
    <t>BASIS Charter Schools, Inc. (90862)</t>
  </si>
  <si>
    <t>BASIS Charter Schools, Inc. (91280)</t>
  </si>
  <si>
    <t>BASIS Charter Schools, Inc. (91309)</t>
  </si>
  <si>
    <t>BASIS Charter Schools, Inc. (91339)</t>
  </si>
  <si>
    <t>BASIS Charter Schools, Inc. (91949)</t>
  </si>
  <si>
    <t>BASIS Charter Schools, Inc. (92318)</t>
  </si>
  <si>
    <t>BASIS Charter Schools, Inc. (92320)</t>
  </si>
  <si>
    <t>BASIS Charter Schools, Inc. (92349)</t>
  </si>
  <si>
    <t>BASIS Charter Schools, Inc. (92734)</t>
  </si>
  <si>
    <t>BASIS Charter Schools, Inc. (92736)</t>
  </si>
  <si>
    <t>BASIS Charter Schools, Inc. (92863)</t>
  </si>
  <si>
    <t>BASIS Charter Schools, Inc. (92865)</t>
  </si>
  <si>
    <t>BASIS Charter Schools, Inc. (92997)</t>
  </si>
  <si>
    <t>BASIS Charter Schools, Inc. (273398)</t>
  </si>
  <si>
    <t>BASIS Charter Schools, Inc. (549803)</t>
  </si>
  <si>
    <t>BASIS Charter Schools, Inc. (783027)</t>
  </si>
  <si>
    <t>BASIS Charter Schools, Inc. (934316)</t>
  </si>
  <si>
    <t>Beaver Creek Elementary District (4481)</t>
  </si>
  <si>
    <t>Bell Canyon Charter School, Inc (79983)</t>
  </si>
  <si>
    <t>Benchmark School, Inc. (10972)</t>
  </si>
  <si>
    <t>Benjamin Franklin Charter School - Queen Creek (4355)</t>
  </si>
  <si>
    <t>Benson Unified School District (79226)</t>
  </si>
  <si>
    <t>Bicentennial Union High School District (4515)</t>
  </si>
  <si>
    <t>Bisbee Unified District (4169)</t>
  </si>
  <si>
    <t>Blue Adobe Project (89871)</t>
  </si>
  <si>
    <t>Blue Elementary District (4231)</t>
  </si>
  <si>
    <t>Blue Ridge Unified School District No. 32 (4397)</t>
  </si>
  <si>
    <t>Blueprint Education (81041)</t>
  </si>
  <si>
    <t>Bonita Elementary District (4224)</t>
  </si>
  <si>
    <t>Bouse Elementary District (4513)</t>
  </si>
  <si>
    <t>Bowie Unified District (4171)</t>
  </si>
  <si>
    <t>Boys &amp; Girls Clubs of the East Valley dba Mesa Arts Academy (4305)</t>
  </si>
  <si>
    <t>Bright Beginnings School, Inc. (4362)</t>
  </si>
  <si>
    <t>Buckeye Elementary District (4269)</t>
  </si>
  <si>
    <t>Buckeye Union High School District (4284)</t>
  </si>
  <si>
    <t>Bullhead City School District (4378)</t>
  </si>
  <si>
    <t>CAFA, Inc. dba Learning Foundation and Performing Arts Alta Mesa (90328)</t>
  </si>
  <si>
    <t>CAFA, Inc. dba Learning Foundation and Performing Arts Gilbert (90327)</t>
  </si>
  <si>
    <t>CAFA, Inc. dba Learning Foundation Performing Arts School (79971)</t>
  </si>
  <si>
    <t>Calibre Academy (79055)</t>
  </si>
  <si>
    <t>Cambridge Academy  East,  Inc (78888)</t>
  </si>
  <si>
    <t>Camelback Education, Inc (79905)</t>
  </si>
  <si>
    <t>Camp Verde Unified District (4470)</t>
  </si>
  <si>
    <t>Candeo Schools, Inc. (89758)</t>
  </si>
  <si>
    <t>Candeo Schools, Inc. (1001161)</t>
  </si>
  <si>
    <t>Canon Elementary District (4484)</t>
  </si>
  <si>
    <t>Canyon Rose Academy, Inc. (81029)</t>
  </si>
  <si>
    <t>Carden of Tucson, Inc. (78858)</t>
  </si>
  <si>
    <t>Career Development, Inc. (4400)</t>
  </si>
  <si>
    <t>Career Success Schools (79047)</t>
  </si>
  <si>
    <t>Carpe Diem Collegiate High School (80001)</t>
  </si>
  <si>
    <t>Cartwright Elementary District (4282)</t>
  </si>
  <si>
    <t>CASA Academy (91934)</t>
  </si>
  <si>
    <t>Casa Grande Elementary District (4446)</t>
  </si>
  <si>
    <t>Casa Grande Union High School District (4453)</t>
  </si>
  <si>
    <t>Catalina Foothills Unified District (4410)</t>
  </si>
  <si>
    <t>Cave Creek Unified District (4244)</t>
  </si>
  <si>
    <t>Cedar Unified District (4395)</t>
  </si>
  <si>
    <t>Center for Academic Success, Inc. (4191)</t>
  </si>
  <si>
    <t>Central Arizona Valley Institute of Technology (79385)</t>
  </si>
  <si>
    <t>Challenge School, Inc. (6362)</t>
  </si>
  <si>
    <t>Challenger Basic School, Inc. (79886)</t>
  </si>
  <si>
    <t>Chandler Preparatory Academy (88299)</t>
  </si>
  <si>
    <t>Chandler Unified District #80 (4242)</t>
  </si>
  <si>
    <t>Chevelon Butte School District (4198)</t>
  </si>
  <si>
    <t>Chinle Unified District (4158)</t>
  </si>
  <si>
    <t>Chino Valley Unified District (4474)</t>
  </si>
  <si>
    <t>Choice Academies, Inc. (90138)</t>
  </si>
  <si>
    <t>Cholla Academy (5186)</t>
  </si>
  <si>
    <t>Cicero Preparatory Academy (92316)</t>
  </si>
  <si>
    <t>CITY Center for Collaborative Learning (85448)</t>
  </si>
  <si>
    <t>Clarkdale-Jerome Elementary District (4486)</t>
  </si>
  <si>
    <t>Cobre Valley Institute of Technology District (79391)</t>
  </si>
  <si>
    <t>Cochise Community Development Corporation (81027)</t>
  </si>
  <si>
    <t>Cochise Elementary District (4177)</t>
  </si>
  <si>
    <t>Cochise Technology District (79403)</t>
  </si>
  <si>
    <t>Coconino Association for Vocation Industry and Technology (79381)</t>
  </si>
  <si>
    <t>Coconino County Accommodation School District (10386)</t>
  </si>
  <si>
    <t>Collaborative Pathways, Inc. (91773)</t>
  </si>
  <si>
    <t>Colorado City Unified District (4370)</t>
  </si>
  <si>
    <t>Colorado River Union High School District (4381)</t>
  </si>
  <si>
    <t>Compass High School, Inc. (79467)</t>
  </si>
  <si>
    <t>Compass Points International, Inc (90533)</t>
  </si>
  <si>
    <t>Concho Elementary District (4160)</t>
  </si>
  <si>
    <t>Concordia Charter School, Inc. (89556)</t>
  </si>
  <si>
    <t>Congress Elementary District (4479)</t>
  </si>
  <si>
    <t>Continental Elementary District (4416)</t>
  </si>
  <si>
    <t>Coolidge Unified District (4442)</t>
  </si>
  <si>
    <t>Cornerstone Charter School,Inc (79077)</t>
  </si>
  <si>
    <t>Cortez Park Charter Middle School, Inc. (79988)</t>
  </si>
  <si>
    <t>Cottonwood-Oak Creek Elementary District (4487)</t>
  </si>
  <si>
    <t>Country Gardens Charter Schools (79074)</t>
  </si>
  <si>
    <t>CPLC Community Schools dba Hiaki High School (90331)</t>
  </si>
  <si>
    <t>CPLC Community Schools dba Toltecalli High School (80032)</t>
  </si>
  <si>
    <t>Crane Elementary District (4501)</t>
  </si>
  <si>
    <t>Create Academy (92369)</t>
  </si>
  <si>
    <t>Creighton Elementary District (4263)</t>
  </si>
  <si>
    <t>Crown Charter School, Inc (79443)</t>
  </si>
  <si>
    <t>Crown King Elementary District (4483)</t>
  </si>
  <si>
    <t>Daisy Education Corporation dba Paragon Science Academy (89917)</t>
  </si>
  <si>
    <t>Daisy Education Corporation dba Sonoran Science Academy (79049)</t>
  </si>
  <si>
    <t>Daisy Education Corporation dba Sonoran Science Academy - Phoenix (89914)</t>
  </si>
  <si>
    <t>Daisy Education Corporation dba Sonoran Science Academy East (89915)</t>
  </si>
  <si>
    <t>Daisy Education Corporation dba. Sonoran Science Academy Davis Monthan (90284)</t>
  </si>
  <si>
    <t>Daisy Education Corporation dba. Sonoran Science Academy Peoria (90541)</t>
  </si>
  <si>
    <t>Deer Valley Charter Schools, Inc. (79496)</t>
  </si>
  <si>
    <t>Deer Valley Unified District (4246)</t>
  </si>
  <si>
    <t>Desert Heights Charter Schools (81099)</t>
  </si>
  <si>
    <t>Desert Rose Academy,Inc. (79441)</t>
  </si>
  <si>
    <t>Desert Sky Community School, Inc. (88308)</t>
  </si>
  <si>
    <t>Desert Star Academy (92302)</t>
  </si>
  <si>
    <t>Desert Star Community School, Inc. (88321)</t>
  </si>
  <si>
    <t>Destiny School, Inc. (6258)</t>
  </si>
  <si>
    <t>Discovery Plus Academy (6357)</t>
  </si>
  <si>
    <t>Double Adobe Elementary District (4179)</t>
  </si>
  <si>
    <t>Douglas Unified District (4174)</t>
  </si>
  <si>
    <t>Duncan Unified District (4228)</t>
  </si>
  <si>
    <t>Dysart Unified District (4243)</t>
  </si>
  <si>
    <t>EAGLE College Prep Harmony, LLC (91170)</t>
  </si>
  <si>
    <t>EAGLE College Prep Maryvale, LLC (91938)</t>
  </si>
  <si>
    <t>EAGLE College Prep Mesa, LLC. (91939)</t>
  </si>
  <si>
    <t>Eagle Elementary District (4232)</t>
  </si>
  <si>
    <t>EAGLE South Mountain Charter, Inc. (89850)</t>
  </si>
  <si>
    <t>East Mesa Charter Elementary School, Inc. (87401)</t>
  </si>
  <si>
    <t>East Valley Institute of Technology (4516)</t>
  </si>
  <si>
    <t>Eastpointe High School, Inc. (78833)</t>
  </si>
  <si>
    <t>Ed Ahead (90506)</t>
  </si>
  <si>
    <t>Edge School, Inc., The (4421)</t>
  </si>
  <si>
    <t>Edison Project (743644)</t>
  </si>
  <si>
    <t>Edkey Inc. dba American Heritage Academy (6365)</t>
  </si>
  <si>
    <t>Edkey, Inc. - Arizona Conservatory for Arts and Academics (79981)</t>
  </si>
  <si>
    <t>Edkey, Inc. - Pathfinder Academy (81045)</t>
  </si>
  <si>
    <t>Edkey, Inc. - Redwood Academy (81043)</t>
  </si>
  <si>
    <t>Edkey, Inc. - Sequoia Charter School (6446)</t>
  </si>
  <si>
    <t>Edkey, Inc. - Sequoia Choice Schools (4329)</t>
  </si>
  <si>
    <t>Edkey, Inc. - Sequoia Pathway Academy (92226)</t>
  </si>
  <si>
    <t>Edkey, Inc. - Sequoia Ranch School (81052)</t>
  </si>
  <si>
    <t>Edkey, Inc. - Sequoia School for the Deaf and Hard of Hearing (81050)</t>
  </si>
  <si>
    <t>Edkey, Inc. - Sequoia Village School (79211)</t>
  </si>
  <si>
    <t>Educational Impact, Inc. (81123)</t>
  </si>
  <si>
    <t>Educational Models for Learning, Inc. (1000167)</t>
  </si>
  <si>
    <t>Educational Options Foundation (90201)</t>
  </si>
  <si>
    <t>EduPreneurship, Inc. (4341)</t>
  </si>
  <si>
    <t>Eduprize Schools, LLC (89412)</t>
  </si>
  <si>
    <t>E-Institute Charter Schools, Inc. (79059)</t>
  </si>
  <si>
    <t>Elfrida Elementary District (4185)</t>
  </si>
  <si>
    <t>Eloy Elementary District (4448)</t>
  </si>
  <si>
    <t>Empire Elementary District (4415)</t>
  </si>
  <si>
    <t>Empower College Prep (91277)</t>
  </si>
  <si>
    <t>Espiritu Community Development Corp. (4335)</t>
  </si>
  <si>
    <t>Espiritu Community Development Corp. (92250)</t>
  </si>
  <si>
    <t>Espiritu Schools (92902)</t>
  </si>
  <si>
    <t>Estrella Educational Foundation (92988)</t>
  </si>
  <si>
    <t>Ethos Academy - A Challenge Foundation Academy (92379)</t>
  </si>
  <si>
    <t>Excalibur Charter Schools, Inc. (79214)</t>
  </si>
  <si>
    <t>Fit Kids, Inc. dba Champion Schools (78783)</t>
  </si>
  <si>
    <t>Flagstaff Arts And Leadership Academy (4202)</t>
  </si>
  <si>
    <t>Flagstaff Junior Academy (4207)</t>
  </si>
  <si>
    <t>Flagstaff Montessori, L.L.C. (4205)</t>
  </si>
  <si>
    <t>Flagstaff Unified District (4192)</t>
  </si>
  <si>
    <t>Florence Crittenton Services of Arizona, Inc. (4300)</t>
  </si>
  <si>
    <t>Florence Unified School District (4437)</t>
  </si>
  <si>
    <t>Flowing Wells Unified District (4405)</t>
  </si>
  <si>
    <t>Foothills Academy (4309)</t>
  </si>
  <si>
    <t>Fort Huachuca Accommodation District (4167)</t>
  </si>
  <si>
    <t>Fort Thomas Unified District (4221)</t>
  </si>
  <si>
    <t>Fountain Hills Charter School (4356)</t>
  </si>
  <si>
    <t>Fountain Hills Unified District (4247)</t>
  </si>
  <si>
    <t>Fowler Elementary District (4273)</t>
  </si>
  <si>
    <t>Franklin Phonetic Primary School, Inc. (4495)</t>
  </si>
  <si>
    <t>Franklin Phonetic Primary School, Inc. (92596)</t>
  </si>
  <si>
    <t>Fredonia-Moccasin Unified District (4195)</t>
  </si>
  <si>
    <t>Freedom Academy, Inc. (89506)</t>
  </si>
  <si>
    <t>Freedom Preparatory Academy (1000979)</t>
  </si>
  <si>
    <t>Friendly House, Inc. (4303)</t>
  </si>
  <si>
    <t>Gadsden Elementary District (4505)</t>
  </si>
  <si>
    <t>Ganado Unified School District (4157)</t>
  </si>
  <si>
    <t>GAR, LLC dba Student Choice High School (78997)</t>
  </si>
  <si>
    <t>Gem Charter School, Inc. (6372)</t>
  </si>
  <si>
    <t>Genesis Program, Inc. (4332)</t>
  </si>
  <si>
    <t>George Gervin Youth Center, Inc. (90884)</t>
  </si>
  <si>
    <t>Gila Bend Unified District (4238)</t>
  </si>
  <si>
    <t>Gila County Regional School District (87600)</t>
  </si>
  <si>
    <t>Gila Institute for Technology (79387)</t>
  </si>
  <si>
    <t>Gilbert Unified District (4239)</t>
  </si>
  <si>
    <t>Glendale Elementary District (4271)</t>
  </si>
  <si>
    <t>Glendale Preparatory Academy (89829)</t>
  </si>
  <si>
    <t>Glendale Union High School District (4285)</t>
  </si>
  <si>
    <t>Globe Unified District (4208)</t>
  </si>
  <si>
    <t>Grand Canyon Unified District (4194)</t>
  </si>
  <si>
    <t>Great Expectations Academy (10974)</t>
  </si>
  <si>
    <t>Griffin Foundation, Inc. The (79500)</t>
  </si>
  <si>
    <t>Ha:san Educational Services (6369)</t>
  </si>
  <si>
    <t>Hackberry School District (4371)</t>
  </si>
  <si>
    <t>Happy Valley East (90906)</t>
  </si>
  <si>
    <t>Happy Valley School, Inc. (79081)</t>
  </si>
  <si>
    <t>Harvest Power Community Development Group, Inc. (79501)</t>
  </si>
  <si>
    <t>Haven Montessori Children's House, Inc. (89951)</t>
  </si>
  <si>
    <t>Hayden-Winkelman Unified District (4212)</t>
  </si>
  <si>
    <t>Heber-Overgaard Unified District (4392)</t>
  </si>
  <si>
    <t>Heritage Academy Laveen, Inc. (92520)</t>
  </si>
  <si>
    <t>Heritage Academy Queen Creek, Inc. (92519)</t>
  </si>
  <si>
    <t>Heritage Academy, Inc. (4336)</t>
  </si>
  <si>
    <t>Heritage Elementary School (81076)</t>
  </si>
  <si>
    <t>Hermosa Montessori Charter School (4426)</t>
  </si>
  <si>
    <t>Highland Free School (79061)</t>
  </si>
  <si>
    <t>Highland Prep (92982)</t>
  </si>
  <si>
    <t>Higley Unified School District (4248)</t>
  </si>
  <si>
    <t>Hillside Elementary District (4482)</t>
  </si>
  <si>
    <t>Hirsch Academy A Challenge Foundation (91275)</t>
  </si>
  <si>
    <t>Holbrook Unified District (4389)</t>
  </si>
  <si>
    <t>Horizon Community Learning Center, Inc. (79264)</t>
  </si>
  <si>
    <t>Horizon Community Learning Center, Inc. (92620)</t>
  </si>
  <si>
    <t>Humanities and Sciences Academy of the United States, Inc. (4337)</t>
  </si>
  <si>
    <t>Humboldt Unified District (4469)</t>
  </si>
  <si>
    <t>Hyder Elementary District (4502)</t>
  </si>
  <si>
    <t>Imagine Avondale Elementary, Inc. (89784)</t>
  </si>
  <si>
    <t>Imagine Avondale Middle, Inc. (90162)</t>
  </si>
  <si>
    <t>Imagine Camelback Middle, Inc. (89561)</t>
  </si>
  <si>
    <t>Imagine Charter Elementary at Camelback, Inc. (88365)</t>
  </si>
  <si>
    <t>Imagine Charter Elementary at Desert West, Inc. (88367)</t>
  </si>
  <si>
    <t>Imagine Coolidge Elementary, Inc. (89786)</t>
  </si>
  <si>
    <t>Imagine Desert West Middle, Inc. (89563)</t>
  </si>
  <si>
    <t>Imagine Middle at East Mesa, Inc. (88369)</t>
  </si>
  <si>
    <t>Imagine Middle at Surprise, Inc. (88372)</t>
  </si>
  <si>
    <t>Imagine Prep Coolidge, Inc. (90034)</t>
  </si>
  <si>
    <t>Imagine Prep Superstition, Inc. (89788)</t>
  </si>
  <si>
    <t>Imagine Prep Surprise, Inc. (89790)</t>
  </si>
  <si>
    <t>Imagine Superstition Middle, Inc. (90160)</t>
  </si>
  <si>
    <t>Incito Schools (91326)</t>
  </si>
  <si>
    <t>Institute for Transformative Education, Inc. (90876)</t>
  </si>
  <si>
    <t>Integrity Education Incorporated (5174)</t>
  </si>
  <si>
    <t>Intelli-School, Inc. (4352)</t>
  </si>
  <si>
    <t>International Commerce Secondary Schools, Inc. (4334)</t>
  </si>
  <si>
    <t>Isaac Elementary District (4259)</t>
  </si>
  <si>
    <t>J O Combs Unified School District (4445)</t>
  </si>
  <si>
    <t>James Madison Preparatory School (79063)</t>
  </si>
  <si>
    <t>James Sandoval Preparatory High School (79475)</t>
  </si>
  <si>
    <t>Joseph City Unified District (4388)</t>
  </si>
  <si>
    <t>Juniper Tree Academy (79064)</t>
  </si>
  <si>
    <t>Kaizen Education Foundation dba Advance U (91329)</t>
  </si>
  <si>
    <t>Kaizen Education Foundation dba Colegio Petite Phoenix (92989)</t>
  </si>
  <si>
    <t>Kaizen Education Foundation dba Discover U Elementary School (91328)</t>
  </si>
  <si>
    <t>Kaizen Education Foundation dba El Dorado High School (4342)</t>
  </si>
  <si>
    <t>Kaizen Education Foundation dba Gilbert Arts Academy (90333)</t>
  </si>
  <si>
    <t>Kaizen Education Foundation dba Havasu Preparatory Academy (90535)</t>
  </si>
  <si>
    <t>Kaizen Education Foundation dba Liberty Arts Academy (90334)</t>
  </si>
  <si>
    <t>Kaizen Education Foundation dba Maya High School (79882)</t>
  </si>
  <si>
    <t>Kaizen Education Foundation dba Mission Heights Preparatory High School (90548)</t>
  </si>
  <si>
    <t>Kaizen Education Foundation dba Skyview High School (79880)</t>
  </si>
  <si>
    <t>Kaizen Education Foundation dba South Pointe Elementary School (79233)</t>
  </si>
  <si>
    <t>Kaizen Education Foundation dba South Pointe Junior High School (78965)</t>
  </si>
  <si>
    <t>Kaizen Education Foundation dba Summit High School (79876)</t>
  </si>
  <si>
    <t>Kaizen Education Foundation dba Tempe Accelerated High School (79878)</t>
  </si>
  <si>
    <t>Kaizen Education Foundation dba Vista Grove Preparatory Academy Elementary (90330)</t>
  </si>
  <si>
    <t>Kaizen Education Foundation dba Vista Grove Preparatory Academy Middle School (79871)</t>
  </si>
  <si>
    <t>Kaleidoscope School (1000164)</t>
  </si>
  <si>
    <t>Kayenta Unified School District #27 (4396)</t>
  </si>
  <si>
    <t>Kestrel Schools, Inc. (79065)</t>
  </si>
  <si>
    <t>Keystone Montessori Charter School, Inc. (10878)</t>
  </si>
  <si>
    <t>Khalsa Family Services (79420)</t>
  </si>
  <si>
    <t>Khalsa Montessori Elementary Schools (4360)</t>
  </si>
  <si>
    <t>Kingman Academy Of Learning (4383)</t>
  </si>
  <si>
    <t>Kingman Unified School District (79598)</t>
  </si>
  <si>
    <t>Kirkland Elementary District (4480)</t>
  </si>
  <si>
    <t>Klondyke Elementary District (4223)</t>
  </si>
  <si>
    <t>Kyrene Elementary District (4267)</t>
  </si>
  <si>
    <t>La Tierra Community School, Inc (90900)</t>
  </si>
  <si>
    <t>Lake Havasu Unified District (4368)</t>
  </si>
  <si>
    <t>Laveen Elementary District (4276)</t>
  </si>
  <si>
    <t>LEAD Charter Schools (79967)</t>
  </si>
  <si>
    <t>Leading Edge Academy Maricopa (90637)</t>
  </si>
  <si>
    <t>Leading Edge Academy Queen Creek (91174)</t>
  </si>
  <si>
    <t>Legacy Education Group (87349)</t>
  </si>
  <si>
    <t>Legacy Traditional School - Avondale (91135)</t>
  </si>
  <si>
    <t>Legacy Traditional School - Casa Grande (92199)</t>
  </si>
  <si>
    <t>Legacy Traditional School - Chandler (91133)</t>
  </si>
  <si>
    <t>Legacy Traditional School - East Mesa (834265)</t>
  </si>
  <si>
    <t>Legacy Traditional School - Gilbert (92047)</t>
  </si>
  <si>
    <t>Legacy Traditional School - Glendale (850100)</t>
  </si>
  <si>
    <t>Legacy Traditional School - Goodyear (1000283)</t>
  </si>
  <si>
    <t>Legacy Traditional School – Laveen Village (91763)</t>
  </si>
  <si>
    <t>Legacy Traditional School - Maricopa (88360)</t>
  </si>
  <si>
    <t>Legacy Traditional School - North Chandler (850101)</t>
  </si>
  <si>
    <t>Legacy Traditional School - North Phoenix (1000568)</t>
  </si>
  <si>
    <t>Legacy Traditional School - Northwest Tucson (91137)</t>
  </si>
  <si>
    <t>Legacy Traditional School - Peoria (850099)</t>
  </si>
  <si>
    <t>Legacy Traditional School - Phoenix (873957)</t>
  </si>
  <si>
    <t>Legacy Traditional School - Queen Creek (92610)</t>
  </si>
  <si>
    <t>Legacy Traditional School - Surprise (92879)</t>
  </si>
  <si>
    <t>Legacy Traditional School - West Surprise (1000560)</t>
  </si>
  <si>
    <t>Leman Academy of Excellence, Inc. (92730)</t>
  </si>
  <si>
    <t>Liberty Elementary District (4266)</t>
  </si>
  <si>
    <t>Liberty High School (4216)</t>
  </si>
  <si>
    <t>Liberty Traditional Charter School (10968)</t>
  </si>
  <si>
    <t>Lifelong Learning Research Institute, Inc. (79926)</t>
  </si>
  <si>
    <t>Lifelong Learning Research Institute, Inc. (90754)</t>
  </si>
  <si>
    <t>Lincoln Preparatory Academy (92657)</t>
  </si>
  <si>
    <t>Litchfield Elementary District (4281)</t>
  </si>
  <si>
    <t>Little Lamb Community School (79050)</t>
  </si>
  <si>
    <t>Littleton Elementary District (4278)</t>
  </si>
  <si>
    <t>Madison Elementary District (4270)</t>
  </si>
  <si>
    <t>Madison Highland Prep (91935)</t>
  </si>
  <si>
    <t>Maine Consolidated School District (4199)</t>
  </si>
  <si>
    <t>Mammoth-San Manuel Unified District (4439)</t>
  </si>
  <si>
    <t>Marana Unified District (4404)</t>
  </si>
  <si>
    <t>Maricopa County Community College District dba Gateway Early College High School (4314)</t>
  </si>
  <si>
    <t>Maricopa County Regional School District (4234)</t>
  </si>
  <si>
    <t>Maricopa County Sheriffs Office (79540)</t>
  </si>
  <si>
    <t>Maricopa Unified School District (4441)</t>
  </si>
  <si>
    <t>Mary C O'Brien Accommodation District (4435)</t>
  </si>
  <si>
    <t>Mary Ellen Halvorson Educational Foundation. dba: Tri-City Prep High School (10965)</t>
  </si>
  <si>
    <t>Maryvale Preparatory Academy (90861)</t>
  </si>
  <si>
    <t>Masada Charter School, Inc. (79499)</t>
  </si>
  <si>
    <t>Math and Science Success Academy, Inc. (89852)</t>
  </si>
  <si>
    <t>Mayer Unified School District (4473)</t>
  </si>
  <si>
    <t>MCCCD on behalf of Phoenix College Preparatory Academy (81174)</t>
  </si>
  <si>
    <t>Mcnary Elementary District (4163)</t>
  </si>
  <si>
    <t>McNeal Elementary District (4181)</t>
  </si>
  <si>
    <t>Mesa Unified District (4235)</t>
  </si>
  <si>
    <t>Metropolitan Arts Institute, Inc. (5181)</t>
  </si>
  <si>
    <t>Mexicayotl Academy, Inc. (4463)</t>
  </si>
  <si>
    <t>Miami Unified District (4211)</t>
  </si>
  <si>
    <t>Midtown Primary School (79994)</t>
  </si>
  <si>
    <t>Milestones Charter School (79207)</t>
  </si>
  <si>
    <t>Mingus Springs Charter School (4493)</t>
  </si>
  <si>
    <t>Mingus Union High School District (4488)</t>
  </si>
  <si>
    <t>Mobile Elementary District (4253)</t>
  </si>
  <si>
    <t>Mohave Accelerated Elementary School, Inc. (85516)</t>
  </si>
  <si>
    <t>Mohave Accelerated Learning Center (79498)</t>
  </si>
  <si>
    <t>Mohave Valley Elementary District (4379)</t>
  </si>
  <si>
    <t>Mohawk Valley Elementary District (4503)</t>
  </si>
  <si>
    <t>Montessori Academy, Inc. (80011)</t>
  </si>
  <si>
    <t>Montessori Day Public Schools Chartered, Inc. (4359)</t>
  </si>
  <si>
    <t>Montessori Education Centre Charter School (4363)</t>
  </si>
  <si>
    <t>Montessori House, Inc. d.b.a. Lehi Montessori (79548)</t>
  </si>
  <si>
    <t>Montessori Schoolhouse of Tucson, Inc. (4428)</t>
  </si>
  <si>
    <t>Morenci Unified District (4230)</t>
  </si>
  <si>
    <t>Morrison Education Group, Inc. (90192)</t>
  </si>
  <si>
    <t>Morrison Education Group, Inc. (1001157)</t>
  </si>
  <si>
    <t>Morristown Elementary District (4251)</t>
  </si>
  <si>
    <t>Mountain Institute JTED (90090)</t>
  </si>
  <si>
    <t>Mountain Oak Charter School, Inc. (78873)</t>
  </si>
  <si>
    <t>Mountain Rose Academy, Inc. (10879)</t>
  </si>
  <si>
    <t>Mountain School, Inc. (4203)</t>
  </si>
  <si>
    <t>Murphy Elementary District (4265)</t>
  </si>
  <si>
    <t>Naco Elementary District (4176)</t>
  </si>
  <si>
    <t>Nadaburg Unified School District (4252)</t>
  </si>
  <si>
    <t>Navajo County Accommodation District #99 (4386)</t>
  </si>
  <si>
    <t>New Horizon High School, Inc. (1000165)</t>
  </si>
  <si>
    <t>New Horizon School for the Performing Arts (4366)</t>
  </si>
  <si>
    <t>New Learning Ventures, Inc. (320470)</t>
  </si>
  <si>
    <t>New School For The Arts (4316)</t>
  </si>
  <si>
    <t>New School for the Arts Middle School (80985)</t>
  </si>
  <si>
    <t>New World Educational Center (78882)</t>
  </si>
  <si>
    <t>Noah Webster Schools - Mesa (10760)</t>
  </si>
  <si>
    <t>Noah Webster Schools-Pima (92374)</t>
  </si>
  <si>
    <t>Nogales Unified District (4457)</t>
  </si>
  <si>
    <t>North Phoenix Preparatory Academy (90879)</t>
  </si>
  <si>
    <t>North Star Charter School, Inc. (79701)</t>
  </si>
  <si>
    <t>Northeast Arizona Technological Institute of Vocational Education (81114)</t>
  </si>
  <si>
    <t>Northern Arizona Vocational Institute of Technology (78786)</t>
  </si>
  <si>
    <t>Northland Preparatory Academy (4204)</t>
  </si>
  <si>
    <t>Nosotros, Inc (79881)</t>
  </si>
  <si>
    <t>Ombudsman Educational Services, Ltd.,a subsidiary of Educational Services of Ame (4323)</t>
  </si>
  <si>
    <t>Omega Alpha Academy (79503)</t>
  </si>
  <si>
    <t>Open Doors Community School, Inc. (91238)</t>
  </si>
  <si>
    <t>Oracle Elementary District (4444)</t>
  </si>
  <si>
    <t>Osborn Elementary District (4262)</t>
  </si>
  <si>
    <t>Owens School District No.6 (4373)</t>
  </si>
  <si>
    <t>P.L.C. Charter Schools (6235)</t>
  </si>
  <si>
    <t>PACE Preparatory Academy, Inc. (79068)</t>
  </si>
  <si>
    <t>Page Unified District (4196)</t>
  </si>
  <si>
    <t>Painted Desert Demonstration Projects, Inc. (79086)</t>
  </si>
  <si>
    <t>Painted Desert Montessori, LLC (123733)</t>
  </si>
  <si>
    <t>Painted Pony Ranch Charter School (10967)</t>
  </si>
  <si>
    <t>Palo Verde Elementary District (4275)</t>
  </si>
  <si>
    <t>Paloma School District (4255)</t>
  </si>
  <si>
    <t>Palominas Elementary District (4180)</t>
  </si>
  <si>
    <t>Pan-American Elementary Charter (79578)</t>
  </si>
  <si>
    <t>Paradise Valley Unified District (4241)</t>
  </si>
  <si>
    <t>Paragon Management, Inc. (5180)</t>
  </si>
  <si>
    <t>Paramount Education Studies Inc (79205)</t>
  </si>
  <si>
    <t>Park View School, Inc. (10970)</t>
  </si>
  <si>
    <t>Parker Unified School District (4510)</t>
  </si>
  <si>
    <t>PAS Charter, Inc., dba Intelli-School (79953)</t>
  </si>
  <si>
    <t>Patagonia Elementary District (4460)</t>
  </si>
  <si>
    <t>Patagonia Montessori Elementary School (79069)</t>
  </si>
  <si>
    <t>Patagonia Union High School District (4462)</t>
  </si>
  <si>
    <t>Pathfinder Charter School Foundation (79024)</t>
  </si>
  <si>
    <t>Pathways In Education-Arizona, Inc. (92983)</t>
  </si>
  <si>
    <t>Payson Unified District (4209)</t>
  </si>
  <si>
    <t>Peach Springs Unified District (4369)</t>
  </si>
  <si>
    <t>PEAK School Inc., The (79866)</t>
  </si>
  <si>
    <t>Pearce Elementary District (4186)</t>
  </si>
  <si>
    <t>Pendergast Elementary District (4283)</t>
  </si>
  <si>
    <t>Pensar Academy (92972)</t>
  </si>
  <si>
    <t>Peoria Unified School District (4237)</t>
  </si>
  <si>
    <t>Phoenix Advantage Charter School, Inc. (4338)</t>
  </si>
  <si>
    <t>Phoenix Education Management, LLC, (4340)</t>
  </si>
  <si>
    <t>Phoenix Elementary District (4256)</t>
  </si>
  <si>
    <t>Phoenix International Academy (903484)</t>
  </si>
  <si>
    <t>Phoenix School of Academic Excellence The (6379)</t>
  </si>
  <si>
    <t>Phoenix Union High School District (4286)</t>
  </si>
  <si>
    <t>Picacho Elementary District (4452)</t>
  </si>
  <si>
    <t>Pillar Charter School (87334)</t>
  </si>
  <si>
    <t>Pima Accommodation District (4401)</t>
  </si>
  <si>
    <t>Pima County (4420)</t>
  </si>
  <si>
    <t>Pima County JTED (89380)</t>
  </si>
  <si>
    <t>Pima Prevention Partnership (90536)</t>
  </si>
  <si>
    <t>Pima Prevention Partnership dba Pima Partnership Academy (89864)</t>
  </si>
  <si>
    <t>Pima Prevention Partnership dba Pima Partnership School, The (79959)</t>
  </si>
  <si>
    <t>Pima Rose Academy, Inc. (90997)</t>
  </si>
  <si>
    <t>Pima Unified District (4220)</t>
  </si>
  <si>
    <t>Pine Forest Education Association, Inc. (4201)</t>
  </si>
  <si>
    <t>Pine Strawberry Elementary District (4214)</t>
  </si>
  <si>
    <t>Pinnacle Education-Casa Grande, Inc. (81011)</t>
  </si>
  <si>
    <t>Pinnacle Education-Kino, Inc. (81009)</t>
  </si>
  <si>
    <t>Pinnacle Education-Tempe, Inc. (81001)</t>
  </si>
  <si>
    <t>Pinnacle Education-WMCB, Inc. (79439)</t>
  </si>
  <si>
    <t>Pinon Unified District (4390)</t>
  </si>
  <si>
    <t>Pioneer Preparatory School (90140)</t>
  </si>
  <si>
    <t>Pointe Schools (79455)</t>
  </si>
  <si>
    <t>Pomerene Elementary District (4188)</t>
  </si>
  <si>
    <t>Portable Practical Educational Preparation, Inc. (PPEP, Inc.) (4431)</t>
  </si>
  <si>
    <t>Portable Practical Educational Preparation, Inc. (PPEP, Inc.) (87405)</t>
  </si>
  <si>
    <t>Premier Charter High School (79569)</t>
  </si>
  <si>
    <t>Prescott Unified District (4466)</t>
  </si>
  <si>
    <t>Prescott Valley Charter School (88317)</t>
  </si>
  <si>
    <t>Presidio School (4425)</t>
  </si>
  <si>
    <t>Quartzsite Elementary District (4511)</t>
  </si>
  <si>
    <t>Queen Creek Unified District (4245)</t>
  </si>
  <si>
    <t>Ray Unified District (4438)</t>
  </si>
  <si>
    <t>Red Mesa Unified District (4159)</t>
  </si>
  <si>
    <t>Red Rock Elementary District (4447)</t>
  </si>
  <si>
    <t>Redington Elementary District (4417)</t>
  </si>
  <si>
    <t>Reid Traditional Schools' Painted Rock Academy Inc. (91317)</t>
  </si>
  <si>
    <t>Reid Traditional Schools' Valley Academy, Inc. (4306)</t>
  </si>
  <si>
    <t>Research Based Education Corporation (90275)</t>
  </si>
  <si>
    <t>Ridgeline Academy, Inc. (4301)</t>
  </si>
  <si>
    <t>Riverside Elementary District (4257)</t>
  </si>
  <si>
    <t>Roosevelt Elementary District (4279)</t>
  </si>
  <si>
    <t>Rosefield Charter Elementary School, Inc. (87399)</t>
  </si>
  <si>
    <t>Round Valley Unified District (4155)</t>
  </si>
  <si>
    <t>RSD Charter School, Inc. (81033)</t>
  </si>
  <si>
    <t>Sacaton Elementary District (4449)</t>
  </si>
  <si>
    <t>Saddle Mountain Unified School District (4254)</t>
  </si>
  <si>
    <t>Safford Unified District (4218)</t>
  </si>
  <si>
    <t>Sage Academy, Inc. (89414)</t>
  </si>
  <si>
    <t>Sahuarita Unified District (4411)</t>
  </si>
  <si>
    <t>Salome Consolidated Elementary District (4514)</t>
  </si>
  <si>
    <t>Salt River Pima-Maricopa  Community Schools (4320)</t>
  </si>
  <si>
    <t>San Carlos Unified District (4210)</t>
  </si>
  <si>
    <t>San Fernando Elementary District (4414)</t>
  </si>
  <si>
    <t>San Simon Unified District (4172)</t>
  </si>
  <si>
    <t>San Tan Montessori School, Inc. (89798)</t>
  </si>
  <si>
    <t>Sanders Unified District (4156)</t>
  </si>
  <si>
    <t>Santa Cruz Elementary District (4459)</t>
  </si>
  <si>
    <t>Santa Cruz Valley Opportunities in Education, Inc. (79066)</t>
  </si>
  <si>
    <t>Santa Cruz Valley Unified District (4458)</t>
  </si>
  <si>
    <t>Santa Cruz Valley Union High School District (4454)</t>
  </si>
  <si>
    <t>Satori, Inc. (85454)</t>
  </si>
  <si>
    <t>SC Jensen Corporation, Inc. dba Intelli-School (79951)</t>
  </si>
  <si>
    <t>Science Technology Engineering and Math Arizona (1000050)</t>
  </si>
  <si>
    <t>Scottsdale Country Day School (91110)</t>
  </si>
  <si>
    <t>Scottsdale Preparatory Academy (89756)</t>
  </si>
  <si>
    <t>Scottsdale Unified District (4240)</t>
  </si>
  <si>
    <t>Sedona Charter School, Inc. (4492)</t>
  </si>
  <si>
    <t>Sedona-Oak Creek JUSD #9 (4467)</t>
  </si>
  <si>
    <t>Self Development Academy-Phoenix (92381)</t>
  </si>
  <si>
    <t>Self Development Charter School (79072)</t>
  </si>
  <si>
    <t>Self Development Eastmark Academy (520359)</t>
  </si>
  <si>
    <t>Self Development Scottsdale Academy (308420)</t>
  </si>
  <si>
    <t>Seligman Unified District (4472)</t>
  </si>
  <si>
    <t>Sentinel Elementary District (4250)</t>
  </si>
  <si>
    <t>Shonto Governing Board of Education, Inc. (6353)</t>
  </si>
  <si>
    <t>Show Low Unified District (4393)</t>
  </si>
  <si>
    <t>Sierra Vista Unified District (4175)</t>
  </si>
  <si>
    <t>Skull Valley Elementary District (4478)</t>
  </si>
  <si>
    <t>Skyline Gila River Schools, LLC (90329)</t>
  </si>
  <si>
    <t>Skyline Schools, Inc. (79084)</t>
  </si>
  <si>
    <t>Skyview School, Inc. (4496)</t>
  </si>
  <si>
    <t>Snowflake Unified District (4391)</t>
  </si>
  <si>
    <t>Solomon Elementary District (4222)</t>
  </si>
  <si>
    <t>Somerset Academy Arizona, Inc. (1000160)</t>
  </si>
  <si>
    <t>Somerton Elementary District (4500)</t>
  </si>
  <si>
    <t>Sonoita Elementary District (4461)</t>
  </si>
  <si>
    <t>South Phoenix Academy Inc. (91108)</t>
  </si>
  <si>
    <t>South Valley Academy, Inc. (90540)</t>
  </si>
  <si>
    <t>Southern Arizona Community Academy, Inc. (79000)</t>
  </si>
  <si>
    <t>Southgate Academy, Inc. (79085)</t>
  </si>
  <si>
    <t>Southwest Leadership Academy (92043)</t>
  </si>
  <si>
    <t>Southwest Technical Education District of Yuma (STEDY) (92705)</t>
  </si>
  <si>
    <t>St David Unified District (4173)</t>
  </si>
  <si>
    <t>St Johns Unified District (4153)</t>
  </si>
  <si>
    <t>Stanfield Elementary District (4451)</t>
  </si>
  <si>
    <t>STEP UP Schools, Inc. (4313)</t>
  </si>
  <si>
    <t>Stepping Stones Academy (10966)</t>
  </si>
  <si>
    <t>StrengthBuilding Partners (91992)</t>
  </si>
  <si>
    <t>Success School (79453)</t>
  </si>
  <si>
    <t>Sunnyside Unified District (4407)</t>
  </si>
  <si>
    <t>Superior Unified School District (4440)</t>
  </si>
  <si>
    <t>Synergy Public School, Inc. (92981)</t>
  </si>
  <si>
    <t>Tanque Verde Unified District (4408)</t>
  </si>
  <si>
    <t>Telesis Center for Learning, Inc. (79218)</t>
  </si>
  <si>
    <t>Tempe Preparatory Academy (4361)</t>
  </si>
  <si>
    <t>Tempe School District (4258)</t>
  </si>
  <si>
    <t>Tempe Union High School District (4287)</t>
  </si>
  <si>
    <t>Thatcher Unified District (4219)</t>
  </si>
  <si>
    <t>The Charter Foundation, Inc. (6355)</t>
  </si>
  <si>
    <t>The Farm at Mission Montessori Academy (91340)</t>
  </si>
  <si>
    <t>The French American School of Arizona (395879)</t>
  </si>
  <si>
    <t>The Grande Innovation Academy (92978)</t>
  </si>
  <si>
    <t>The Odyssey Preparatory Academy, Inc. (90287)</t>
  </si>
  <si>
    <t>The Paideia Academies, Inc (91250)</t>
  </si>
  <si>
    <t>Think Through Academy (92976)</t>
  </si>
  <si>
    <t>Tolleson Elementary District (4264)</t>
  </si>
  <si>
    <t>Tolleson Union High School District (4288)</t>
  </si>
  <si>
    <t>Toltec School District (4450)</t>
  </si>
  <si>
    <t>Tombstone Unified District (4168)</t>
  </si>
  <si>
    <t>Tonto Basin Elementary District (4215)</t>
  </si>
  <si>
    <t>Topock Elementary District (4376)</t>
  </si>
  <si>
    <t>Triumphant Learning Center (4225)</t>
  </si>
  <si>
    <t>Trivium Preparatory Academy (90859)</t>
  </si>
  <si>
    <t>Tuba City Unified School District #15 (4197)</t>
  </si>
  <si>
    <t>Tucson Country Day School, Inc. (79073)</t>
  </si>
  <si>
    <t>Tucson International Academy, Inc. (79979)</t>
  </si>
  <si>
    <t>Tucson Preparatory School (6374)</t>
  </si>
  <si>
    <t>Tucson Unified District (4403)</t>
  </si>
  <si>
    <t>Tucson Youth Development/ACE Charter High School (4422)</t>
  </si>
  <si>
    <t>Twenty First Century Charter School, Inc. Bennett Academy (4310)</t>
  </si>
  <si>
    <t>Union Elementary District (4277)</t>
  </si>
  <si>
    <t>Vail Unified District (4413)</t>
  </si>
  <si>
    <t>Valentine Elementary District (4380)</t>
  </si>
  <si>
    <t>Valley Academy for Career and Technology Education (79397)</t>
  </si>
  <si>
    <t>Valley of the Sun Waldorf Education Association, dba Desert Marigold School (79957)</t>
  </si>
  <si>
    <t>Valley Union High School District (4190)</t>
  </si>
  <si>
    <t>Valor Preparatory Academy, LLC (1000291)</t>
  </si>
  <si>
    <t>Vector School District, Inc. (90317)</t>
  </si>
  <si>
    <t>Veritas Preparatory Academy (80992)</t>
  </si>
  <si>
    <t>Vernon Elementary District (4162)</t>
  </si>
  <si>
    <t>Victory Collegiate Academy Corporation (92985)</t>
  </si>
  <si>
    <t>Victory High School, Inc. (4358)</t>
  </si>
  <si>
    <t>Villa Montessori Charter School (4339)</t>
  </si>
  <si>
    <t>Vision Charter School, Inc. (4430)</t>
  </si>
  <si>
    <t>Vista Charter School (79907)</t>
  </si>
  <si>
    <t>Vista College Preparatory, Inc. (91948)</t>
  </si>
  <si>
    <t>Walnut Grove Elementary District (4476)</t>
  </si>
  <si>
    <t>Washington Elementary School District (4260)</t>
  </si>
  <si>
    <t>Wellton Elementary District (4504)</t>
  </si>
  <si>
    <t>Wenden Elementary District (4512)</t>
  </si>
  <si>
    <t>West Gilbert Charter Elementary School, Inc. (79497)</t>
  </si>
  <si>
    <t>West Gilbert Charter Middle School, Inc. (79990)</t>
  </si>
  <si>
    <t>West Valley Arts and Technology Academy, Inc. (90036)</t>
  </si>
  <si>
    <t>Western Arizona Vocational District #50 (90123)</t>
  </si>
  <si>
    <t>Western School of Science and Technology, Inc. (91937)</t>
  </si>
  <si>
    <t>West-MEC - Western Maricopa Education Center (80923)</t>
  </si>
  <si>
    <t>Whiteriver Unified District (4394)</t>
  </si>
  <si>
    <t>Wickenburg Unified District (4236)</t>
  </si>
  <si>
    <t>Willcox Unified District (4170)</t>
  </si>
  <si>
    <t>Williams Unified District (4193)</t>
  </si>
  <si>
    <t>Williamson Valley Elementary School District (4475)</t>
  </si>
  <si>
    <t>Wilson Elementary District (4261)</t>
  </si>
  <si>
    <t>Window Rock Unified District (4154)</t>
  </si>
  <si>
    <t>Winslow Unified District (4387)</t>
  </si>
  <si>
    <t>Yarnell Elementary District (4485)</t>
  </si>
  <si>
    <t>Yavapai Accommodation School District (79379)</t>
  </si>
  <si>
    <t>Young Elementary District (4213)</t>
  </si>
  <si>
    <t>Young Scholars Academy Charter School Corp. (4385)</t>
  </si>
  <si>
    <t>Yucca Elementary District (4377)</t>
  </si>
  <si>
    <t>Yuma Elementary District (4499)</t>
  </si>
  <si>
    <t>Yuma Private Industry Council, Inc. (4509)</t>
  </si>
  <si>
    <t>Yuma Union High School District (4507)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</si>
</sst>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right"/>
    </xf>
    <xf numFmtId="4" fontId="0" fillId="0" borderId="0" xfId="0" applyNumberFormat="1"/>
    <xf numFmtId="166" fontId="0" fillId="0" borderId="0" xfId="0" applyNumberFormat="1" applyFill="1"/>
    <xf numFmtId="166" fontId="1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164" fontId="1" fillId="0" borderId="0" xfId="0" applyNumberFormat="1" applyFont="1" applyAlignment="1">
      <alignment horizontal="right" indent="3"/>
    </xf>
    <xf numFmtId="164" fontId="1" fillId="0" borderId="0" xfId="0" quotePrefix="1" applyNumberFormat="1" applyFont="1" applyAlignment="1">
      <alignment horizontal="right" indent="3"/>
    </xf>
    <xf numFmtId="166" fontId="0" fillId="0" borderId="0" xfId="0" applyNumberFormat="1" applyAlignment="1">
      <alignment horizontal="center"/>
    </xf>
    <xf numFmtId="0" fontId="1" fillId="4" borderId="3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4" xfId="0" applyFill="1" applyBorder="1"/>
    <xf numFmtId="0" fontId="0" fillId="4" borderId="3" xfId="0" applyFill="1" applyBorder="1" applyAlignment="1">
      <alignment horizontal="left"/>
    </xf>
    <xf numFmtId="0" fontId="1" fillId="4" borderId="3" xfId="0" applyFont="1" applyFill="1" applyBorder="1"/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64" fontId="1" fillId="4" borderId="3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4" fontId="1" fillId="4" borderId="3" xfId="0" quotePrefix="1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center"/>
    </xf>
    <xf numFmtId="164" fontId="1" fillId="4" borderId="3" xfId="0" quotePrefix="1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3" xfId="0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166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3" xfId="0" applyFont="1" applyFill="1" applyBorder="1"/>
    <xf numFmtId="0" fontId="0" fillId="4" borderId="5" xfId="0" applyFill="1" applyBorder="1"/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0" fontId="0" fillId="4" borderId="6" xfId="0" applyFill="1" applyBorder="1"/>
    <xf numFmtId="166" fontId="0" fillId="4" borderId="6" xfId="0" applyNumberFormat="1" applyFill="1" applyBorder="1" applyAlignment="1">
      <alignment horizontal="center"/>
    </xf>
    <xf numFmtId="0" fontId="0" fillId="4" borderId="7" xfId="0" applyFill="1" applyBorder="1"/>
    <xf numFmtId="10" fontId="0" fillId="0" borderId="0" xfId="0" applyNumberFormat="1"/>
    <xf numFmtId="10" fontId="0" fillId="0" borderId="0" xfId="0" applyNumberFormat="1" applyAlignment="1">
      <alignment horizontal="right"/>
    </xf>
    <xf numFmtId="10" fontId="1" fillId="0" borderId="0" xfId="0" applyNumberFormat="1" applyFont="1"/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10" fontId="4" fillId="4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D7F5-E738-49EE-8697-EEBF6825A54F}">
  <sheetPr>
    <pageSetUpPr fitToPage="1"/>
  </sheetPr>
  <dimension ref="A1:J28"/>
  <sheetViews>
    <sheetView tabSelected="1" workbookViewId="0">
      <selection activeCell="L16" sqref="L16"/>
    </sheetView>
  </sheetViews>
  <sheetFormatPr defaultRowHeight="15" x14ac:dyDescent="0.25"/>
  <cols>
    <col min="1" max="1" width="28.28515625" bestFit="1" customWidth="1"/>
    <col min="2" max="2" width="20" style="2" customWidth="1"/>
    <col min="3" max="3" width="9.140625" style="15"/>
    <col min="4" max="4" width="20.42578125" bestFit="1" customWidth="1"/>
    <col min="6" max="6" width="23.28515625" style="20" bestFit="1" customWidth="1"/>
    <col min="7" max="7" width="14.140625" customWidth="1"/>
    <col min="9" max="10" width="10.140625" style="2" bestFit="1" customWidth="1"/>
  </cols>
  <sheetData>
    <row r="1" spans="1:7" x14ac:dyDescent="0.25">
      <c r="A1" s="56" t="s">
        <v>713</v>
      </c>
      <c r="B1" s="57"/>
      <c r="C1" s="57"/>
      <c r="D1" s="57"/>
      <c r="E1" s="58"/>
      <c r="F1" s="59" t="s">
        <v>708</v>
      </c>
      <c r="G1" s="60"/>
    </row>
    <row r="2" spans="1:7" ht="21" customHeight="1" x14ac:dyDescent="0.25">
      <c r="A2" s="21" t="s">
        <v>705</v>
      </c>
      <c r="B2" s="53" t="s">
        <v>710</v>
      </c>
      <c r="C2" s="52"/>
      <c r="D2" s="22"/>
      <c r="E2" s="22"/>
      <c r="F2" s="22"/>
      <c r="G2" s="23"/>
    </row>
    <row r="3" spans="1:7" x14ac:dyDescent="0.25">
      <c r="A3" s="24"/>
      <c r="B3" s="22"/>
      <c r="C3" s="22"/>
      <c r="D3" s="22"/>
      <c r="E3" s="22"/>
      <c r="F3" s="22"/>
      <c r="G3" s="23"/>
    </row>
    <row r="4" spans="1:7" x14ac:dyDescent="0.25">
      <c r="A4" s="36" t="s">
        <v>685</v>
      </c>
      <c r="B4" s="37" t="s">
        <v>679</v>
      </c>
      <c r="C4" s="26"/>
      <c r="D4" s="41" t="s">
        <v>680</v>
      </c>
      <c r="E4" s="27"/>
      <c r="F4" s="40" t="s">
        <v>691</v>
      </c>
      <c r="G4" s="23"/>
    </row>
    <row r="5" spans="1:7" x14ac:dyDescent="0.25">
      <c r="A5" s="28" t="s">
        <v>0</v>
      </c>
      <c r="B5" s="29">
        <f>VLOOKUP(A1, 'Weighted Counts by LEA'!A:BR, 6, FALSE)</f>
        <v>0</v>
      </c>
      <c r="C5" s="26" t="s">
        <v>682</v>
      </c>
      <c r="D5" s="30">
        <v>1.4550000000000001</v>
      </c>
      <c r="E5" s="30" t="s">
        <v>683</v>
      </c>
      <c r="F5" s="26">
        <f>B5*D5</f>
        <v>0</v>
      </c>
      <c r="G5" s="23"/>
    </row>
    <row r="6" spans="1:7" x14ac:dyDescent="0.25">
      <c r="A6" s="28" t="s">
        <v>1</v>
      </c>
      <c r="B6" s="29">
        <f>VLOOKUP(A1, 'Weighted Counts by LEA'!A:BR, 7, FALSE)</f>
        <v>73.246499999999997</v>
      </c>
      <c r="C6" s="26" t="s">
        <v>682</v>
      </c>
      <c r="D6" s="30">
        <f>VLOOKUP(A1, 'Weighted Counts by LEA'!A:BR, 62, FALSE)</f>
        <v>1.399</v>
      </c>
      <c r="E6" s="30" t="s">
        <v>683</v>
      </c>
      <c r="F6" s="26">
        <f t="shared" ref="F6:F7" si="0">B6*D6</f>
        <v>102.47185349999999</v>
      </c>
      <c r="G6" s="23"/>
    </row>
    <row r="7" spans="1:7" x14ac:dyDescent="0.25">
      <c r="A7" s="31" t="s">
        <v>2</v>
      </c>
      <c r="B7" s="29">
        <f>VLOOKUP(A1, 'Weighted Counts by LEA'!A:BR, 8, FALSE)</f>
        <v>83.890299999999996</v>
      </c>
      <c r="C7" s="26" t="s">
        <v>682</v>
      </c>
      <c r="D7" s="30">
        <f>VLOOKUP(A1, 'Weighted Counts by LEA'!A:BR, 63, FALSE)</f>
        <v>1.5589999999999999</v>
      </c>
      <c r="E7" s="30" t="s">
        <v>683</v>
      </c>
      <c r="F7" s="26">
        <f t="shared" si="0"/>
        <v>130.78497769999998</v>
      </c>
      <c r="G7" s="23"/>
    </row>
    <row r="8" spans="1:7" ht="20.100000000000001" customHeight="1" x14ac:dyDescent="0.25">
      <c r="A8" s="33" t="s">
        <v>686</v>
      </c>
      <c r="B8" s="35">
        <f>SUM(B5:B7)</f>
        <v>157.13679999999999</v>
      </c>
      <c r="C8" s="26"/>
      <c r="D8" s="30"/>
      <c r="E8" s="30"/>
      <c r="F8" s="34">
        <f>SUM(F5:F7)</f>
        <v>233.25683119999997</v>
      </c>
      <c r="G8" s="23"/>
    </row>
    <row r="9" spans="1:7" x14ac:dyDescent="0.25">
      <c r="A9" s="31"/>
      <c r="B9" s="29"/>
      <c r="C9" s="26"/>
      <c r="D9" s="27"/>
      <c r="E9" s="27"/>
      <c r="F9" s="26"/>
      <c r="G9" s="23"/>
    </row>
    <row r="10" spans="1:7" x14ac:dyDescent="0.25">
      <c r="A10" s="36" t="s">
        <v>678</v>
      </c>
      <c r="B10" s="37" t="s">
        <v>679</v>
      </c>
      <c r="C10" s="38"/>
      <c r="D10" s="39" t="s">
        <v>680</v>
      </c>
      <c r="E10" s="39"/>
      <c r="F10" s="38" t="s">
        <v>681</v>
      </c>
      <c r="G10" s="23"/>
    </row>
    <row r="11" spans="1:7" x14ac:dyDescent="0.25">
      <c r="A11" s="28" t="s">
        <v>687</v>
      </c>
      <c r="B11" s="29">
        <f>VLOOKUP($A$1, 'Weighted Counts by LEA'!A:BR, 27, FALSE)</f>
        <v>0</v>
      </c>
      <c r="C11" s="26" t="s">
        <v>682</v>
      </c>
      <c r="D11" s="32">
        <v>0.06</v>
      </c>
      <c r="E11" s="30" t="s">
        <v>683</v>
      </c>
      <c r="F11" s="26">
        <f t="shared" ref="F11:F22" si="1">B11*D11</f>
        <v>0</v>
      </c>
      <c r="G11" s="23"/>
    </row>
    <row r="12" spans="1:7" x14ac:dyDescent="0.25">
      <c r="A12" s="28" t="s">
        <v>688</v>
      </c>
      <c r="B12" s="29">
        <f>IF(VLOOKUP($A$1, 'Weighted Counts by LEA'!A:BR, 59, FALSE)="TRUE", VLOOKUP($A$1, 'Weighted Counts by LEA'!A:BR, 28, FALSE),0)</f>
        <v>0</v>
      </c>
      <c r="C12" s="26" t="s">
        <v>682</v>
      </c>
      <c r="D12" s="32">
        <v>0.04</v>
      </c>
      <c r="E12" s="30" t="s">
        <v>683</v>
      </c>
      <c r="F12" s="26">
        <f t="shared" si="1"/>
        <v>0</v>
      </c>
      <c r="G12" s="23"/>
    </row>
    <row r="13" spans="1:7" x14ac:dyDescent="0.25">
      <c r="A13" s="28" t="s">
        <v>9</v>
      </c>
      <c r="B13" s="29">
        <f>VLOOKUP($A$1, 'Weighted Counts by LEA'!A:BR, 26, FALSE)</f>
        <v>14.574999999999999</v>
      </c>
      <c r="C13" s="26" t="s">
        <v>682</v>
      </c>
      <c r="D13" s="32">
        <v>0.115</v>
      </c>
      <c r="E13" s="30" t="s">
        <v>683</v>
      </c>
      <c r="F13" s="26">
        <f t="shared" si="1"/>
        <v>1.6761250000000001</v>
      </c>
      <c r="G13" s="23"/>
    </row>
    <row r="14" spans="1:7" x14ac:dyDescent="0.25">
      <c r="A14" s="28" t="s">
        <v>698</v>
      </c>
      <c r="B14" s="29">
        <f>VLOOKUP($A$1, 'Weighted Counts by LEA'!A:BR, 19, FALSE)</f>
        <v>0</v>
      </c>
      <c r="C14" s="26" t="s">
        <v>682</v>
      </c>
      <c r="D14" s="32">
        <v>4.7709999999999999</v>
      </c>
      <c r="E14" s="30" t="s">
        <v>683</v>
      </c>
      <c r="F14" s="26">
        <f t="shared" si="1"/>
        <v>0</v>
      </c>
      <c r="G14" s="23"/>
    </row>
    <row r="15" spans="1:7" x14ac:dyDescent="0.25">
      <c r="A15" s="28" t="s">
        <v>702</v>
      </c>
      <c r="B15" s="29">
        <f>VLOOKUP($A$1, 'Weighted Counts by LEA'!A:BR, 23, FALSE)</f>
        <v>0</v>
      </c>
      <c r="C15" s="26" t="s">
        <v>682</v>
      </c>
      <c r="D15" s="32">
        <v>6.024</v>
      </c>
      <c r="E15" s="30" t="s">
        <v>683</v>
      </c>
      <c r="F15" s="26">
        <f t="shared" si="1"/>
        <v>0</v>
      </c>
      <c r="G15" s="23"/>
    </row>
    <row r="16" spans="1:7" x14ac:dyDescent="0.25">
      <c r="A16" s="28" t="s">
        <v>701</v>
      </c>
      <c r="B16" s="29">
        <f>VLOOKUP($A$1, 'Weighted Counts by LEA'!A:BR, 22, FALSE)</f>
        <v>0</v>
      </c>
      <c r="C16" s="26" t="s">
        <v>682</v>
      </c>
      <c r="D16" s="32">
        <v>5.8330000000000002</v>
      </c>
      <c r="E16" s="30" t="s">
        <v>683</v>
      </c>
      <c r="F16" s="26">
        <f t="shared" si="1"/>
        <v>0</v>
      </c>
      <c r="G16" s="23"/>
    </row>
    <row r="17" spans="1:7" x14ac:dyDescent="0.25">
      <c r="A17" s="28" t="s">
        <v>704</v>
      </c>
      <c r="B17" s="29">
        <f>VLOOKUP($A$1, 'Weighted Counts by LEA'!A:BR, 25, FALSE)</f>
        <v>0</v>
      </c>
      <c r="C17" s="26" t="s">
        <v>682</v>
      </c>
      <c r="D17" s="32">
        <v>7.9470000000000001</v>
      </c>
      <c r="E17" s="30" t="s">
        <v>683</v>
      </c>
      <c r="F17" s="26">
        <f t="shared" si="1"/>
        <v>0</v>
      </c>
      <c r="G17" s="23"/>
    </row>
    <row r="18" spans="1:7" x14ac:dyDescent="0.25">
      <c r="A18" s="28" t="s">
        <v>690</v>
      </c>
      <c r="B18" s="29">
        <f>VLOOKUP($A$1, 'Weighted Counts by LEA'!A:BR, 16, FALSE)</f>
        <v>0</v>
      </c>
      <c r="C18" s="26" t="s">
        <v>682</v>
      </c>
      <c r="D18" s="32">
        <v>3.1579999999999999</v>
      </c>
      <c r="E18" s="30" t="s">
        <v>683</v>
      </c>
      <c r="F18" s="26">
        <f t="shared" si="1"/>
        <v>0</v>
      </c>
      <c r="G18" s="23"/>
    </row>
    <row r="19" spans="1:7" x14ac:dyDescent="0.25">
      <c r="A19" s="28" t="s">
        <v>703</v>
      </c>
      <c r="B19" s="29">
        <f>VLOOKUP($A$1, 'Weighted Counts by LEA'!A:BR, 24, FALSE)</f>
        <v>0</v>
      </c>
      <c r="C19" s="26" t="s">
        <v>682</v>
      </c>
      <c r="D19" s="32">
        <v>6.7729999999999997</v>
      </c>
      <c r="E19" s="30" t="s">
        <v>683</v>
      </c>
      <c r="F19" s="26">
        <f t="shared" si="1"/>
        <v>0</v>
      </c>
      <c r="G19" s="23"/>
    </row>
    <row r="20" spans="1:7" x14ac:dyDescent="0.25">
      <c r="A20" s="28" t="s">
        <v>696</v>
      </c>
      <c r="B20" s="29">
        <f>VLOOKUP($A$1, 'Weighted Counts by LEA'!A:BR, 17, FALSE)</f>
        <v>0</v>
      </c>
      <c r="C20" s="26" t="s">
        <v>682</v>
      </c>
      <c r="D20" s="32">
        <v>3.5950000000000002</v>
      </c>
      <c r="E20" s="30" t="s">
        <v>683</v>
      </c>
      <c r="F20" s="26">
        <f t="shared" si="1"/>
        <v>0</v>
      </c>
      <c r="G20" s="23"/>
    </row>
    <row r="21" spans="1:7" x14ac:dyDescent="0.25">
      <c r="A21" s="28" t="s">
        <v>689</v>
      </c>
      <c r="B21" s="29">
        <f>VLOOKUP($A$1, 'Weighted Counts by LEA'!A:BR, 15, FALSE)</f>
        <v>0</v>
      </c>
      <c r="C21" s="26" t="s">
        <v>682</v>
      </c>
      <c r="D21" s="32">
        <v>3.0000000000000001E-3</v>
      </c>
      <c r="E21" s="30" t="s">
        <v>683</v>
      </c>
      <c r="F21" s="26">
        <f t="shared" si="1"/>
        <v>0</v>
      </c>
      <c r="G21" s="23"/>
    </row>
    <row r="22" spans="1:7" x14ac:dyDescent="0.25">
      <c r="A22" s="28" t="s">
        <v>700</v>
      </c>
      <c r="B22" s="29">
        <f>VLOOKUP($A$1, 'Weighted Counts by LEA'!A:BR, 21, FALSE)</f>
        <v>0</v>
      </c>
      <c r="C22" s="26" t="s">
        <v>682</v>
      </c>
      <c r="D22" s="32">
        <v>4.8220000000000001</v>
      </c>
      <c r="E22" s="30" t="s">
        <v>683</v>
      </c>
      <c r="F22" s="26">
        <f t="shared" si="1"/>
        <v>0</v>
      </c>
      <c r="G22" s="23"/>
    </row>
    <row r="23" spans="1:7" x14ac:dyDescent="0.25">
      <c r="A23" s="28" t="s">
        <v>697</v>
      </c>
      <c r="B23" s="29">
        <f>VLOOKUP($A$1, 'Weighted Counts by LEA'!A:BR, 18, FALSE)</f>
        <v>0</v>
      </c>
      <c r="C23" s="26" t="s">
        <v>682</v>
      </c>
      <c r="D23" s="32">
        <v>4.4210000000000003</v>
      </c>
      <c r="E23" s="30" t="s">
        <v>683</v>
      </c>
      <c r="F23" s="26">
        <f t="shared" ref="F23:F24" si="2">B23*D23</f>
        <v>0</v>
      </c>
      <c r="G23" s="23"/>
    </row>
    <row r="24" spans="1:7" x14ac:dyDescent="0.25">
      <c r="A24" s="28" t="s">
        <v>699</v>
      </c>
      <c r="B24" s="29">
        <f>VLOOKUP($A$1, 'Weighted Counts by LEA'!A:BR, 20, FALSE)</f>
        <v>0</v>
      </c>
      <c r="C24" s="26" t="s">
        <v>682</v>
      </c>
      <c r="D24" s="32">
        <v>4.806</v>
      </c>
      <c r="E24" s="30" t="s">
        <v>683</v>
      </c>
      <c r="F24" s="26">
        <f t="shared" si="2"/>
        <v>0</v>
      </c>
      <c r="G24" s="23"/>
    </row>
    <row r="25" spans="1:7" ht="20.100000000000001" customHeight="1" x14ac:dyDescent="0.25">
      <c r="A25" s="25" t="s">
        <v>684</v>
      </c>
      <c r="B25" s="29"/>
      <c r="C25" s="26"/>
      <c r="D25" s="27"/>
      <c r="E25" s="27"/>
      <c r="F25" s="34">
        <f>SUM(F11:F24)</f>
        <v>1.6761250000000001</v>
      </c>
      <c r="G25" s="23"/>
    </row>
    <row r="26" spans="1:7" x14ac:dyDescent="0.25">
      <c r="A26" s="42" t="s">
        <v>692</v>
      </c>
      <c r="B26" s="29"/>
      <c r="C26" s="26"/>
      <c r="D26" s="27"/>
      <c r="E26" s="27"/>
      <c r="F26" s="26"/>
      <c r="G26" s="23"/>
    </row>
    <row r="27" spans="1:7" x14ac:dyDescent="0.25">
      <c r="A27" s="42"/>
      <c r="B27" s="29"/>
      <c r="C27" s="26"/>
      <c r="E27" s="54" t="s">
        <v>709</v>
      </c>
      <c r="F27" s="55">
        <f>VLOOKUP($A$1, 'Weighted Counts by LEA'!A:BV, 74, FALSE)</f>
        <v>0</v>
      </c>
      <c r="G27" s="23"/>
    </row>
    <row r="28" spans="1:7" x14ac:dyDescent="0.25">
      <c r="A28" s="43"/>
      <c r="B28" s="44"/>
      <c r="C28" s="45"/>
      <c r="D28" s="46"/>
      <c r="E28" s="46"/>
      <c r="F28" s="47"/>
      <c r="G28" s="48"/>
    </row>
  </sheetData>
  <sheetProtection algorithmName="SHA-512" hashValue="m7Rx14p7Nhpl6+KESZF4PTmY1OrVDp2KNdZZyUnm+Y3QOSiEImorle7K6PUNPGngB4XCAbFDXaw3AYSntOY/7Q==" saltValue="bZHhZspYB1sihTT87tRDnA==" spinCount="100000" sheet="1" objects="1" scenarios="1"/>
  <mergeCells count="2">
    <mergeCell ref="A1:E1"/>
    <mergeCell ref="F1:G1"/>
  </mergeCells>
  <pageMargins left="0.7" right="0.7" top="0.75" bottom="0.75" header="0.3" footer="0.3"/>
  <pageSetup fitToHeight="0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CF5DBE-DEFE-4A3A-98F9-6AFCEC140F60}">
          <x14:formula1>
            <xm:f>'Weighted Counts by LEA'!$A$3:$A$679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638F8-9AE6-4A07-8215-57E142094EC6}">
  <dimension ref="A1:BV680"/>
  <sheetViews>
    <sheetView zoomScaleNormal="100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B14" sqref="B14"/>
    </sheetView>
  </sheetViews>
  <sheetFormatPr defaultRowHeight="15" x14ac:dyDescent="0.25"/>
  <cols>
    <col min="1" max="1" width="42.85546875" customWidth="1"/>
    <col min="3" max="3" width="43.7109375" customWidth="1"/>
    <col min="4" max="4" width="29.5703125" customWidth="1"/>
    <col min="5" max="5" width="4.140625" style="7" customWidth="1"/>
    <col min="6" max="25" width="14.5703125" style="2" customWidth="1"/>
    <col min="26" max="26" width="14.5703125" style="10" customWidth="1"/>
    <col min="27" max="56" width="14.5703125" style="2" customWidth="1"/>
    <col min="57" max="59" width="13.85546875" style="8" customWidth="1"/>
    <col min="60" max="61" width="13.85546875" style="10" customWidth="1"/>
    <col min="62" max="62" width="15" style="13" customWidth="1"/>
    <col min="63" max="63" width="15.5703125" style="13" customWidth="1"/>
    <col min="64" max="64" width="13.85546875" style="10" bestFit="1" customWidth="1"/>
    <col min="65" max="65" width="15" style="10" customWidth="1"/>
    <col min="66" max="66" width="14" style="10" bestFit="1" customWidth="1"/>
    <col min="67" max="67" width="17.7109375" style="10" bestFit="1" customWidth="1"/>
    <col min="68" max="68" width="10.28515625" bestFit="1" customWidth="1"/>
    <col min="69" max="69" width="9.140625" style="5"/>
    <col min="70" max="70" width="27.140625" bestFit="1" customWidth="1"/>
    <col min="71" max="71" width="13.5703125" style="2" customWidth="1"/>
    <col min="72" max="72" width="15.5703125" style="2" bestFit="1" customWidth="1"/>
    <col min="73" max="73" width="15.85546875" style="2" customWidth="1"/>
    <col min="74" max="74" width="12.85546875" style="49" bestFit="1" customWidth="1"/>
  </cols>
  <sheetData>
    <row r="1" spans="1:74" x14ac:dyDescent="0.25">
      <c r="E1" s="15"/>
      <c r="F1" s="62" t="s">
        <v>674</v>
      </c>
      <c r="G1" s="62"/>
      <c r="H1" s="62"/>
      <c r="I1" s="62" t="s">
        <v>656</v>
      </c>
      <c r="J1" s="62"/>
      <c r="K1" s="62"/>
      <c r="L1" s="62" t="s">
        <v>657</v>
      </c>
      <c r="M1" s="62"/>
      <c r="N1" s="62"/>
      <c r="O1" s="62" t="s">
        <v>668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 t="s">
        <v>669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 t="s">
        <v>670</v>
      </c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S1" s="61" t="s">
        <v>707</v>
      </c>
      <c r="BT1" s="61"/>
      <c r="BU1" s="61"/>
    </row>
    <row r="2" spans="1:74" x14ac:dyDescent="0.25">
      <c r="B2" s="1" t="s">
        <v>671</v>
      </c>
      <c r="C2" s="1" t="s">
        <v>672</v>
      </c>
      <c r="D2" s="1" t="s">
        <v>673</v>
      </c>
      <c r="E2" s="16" t="s">
        <v>676</v>
      </c>
      <c r="F2" s="18" t="s">
        <v>0</v>
      </c>
      <c r="G2" s="18" t="s">
        <v>1</v>
      </c>
      <c r="H2" s="19" t="s">
        <v>2</v>
      </c>
      <c r="I2" s="18" t="s">
        <v>0</v>
      </c>
      <c r="J2" s="18" t="s">
        <v>1</v>
      </c>
      <c r="K2" s="19" t="s">
        <v>2</v>
      </c>
      <c r="L2" s="18" t="s">
        <v>0</v>
      </c>
      <c r="M2" s="18" t="s">
        <v>1</v>
      </c>
      <c r="N2" s="19" t="s">
        <v>2</v>
      </c>
      <c r="O2" s="3">
        <v>3.0000000000000001E-3</v>
      </c>
      <c r="P2" s="3">
        <v>3.1579999999999999</v>
      </c>
      <c r="Q2" s="3">
        <v>3.5950000000000002</v>
      </c>
      <c r="R2" s="3">
        <v>4.4210000000000003</v>
      </c>
      <c r="S2" s="3">
        <v>4.7709999999999999</v>
      </c>
      <c r="T2" s="3">
        <v>4.806</v>
      </c>
      <c r="U2" s="3">
        <v>4.8220000000000001</v>
      </c>
      <c r="V2" s="3">
        <v>5.8330000000000002</v>
      </c>
      <c r="W2" s="3">
        <v>6.024</v>
      </c>
      <c r="X2" s="3">
        <v>6.7729999999999997</v>
      </c>
      <c r="Y2" s="3">
        <v>7.9470000000000001</v>
      </c>
      <c r="Z2" s="11">
        <v>0.115</v>
      </c>
      <c r="AA2" s="3">
        <v>0.06</v>
      </c>
      <c r="AB2" s="3">
        <v>0.04</v>
      </c>
      <c r="AC2" s="3">
        <v>3.0000000000000001E-3</v>
      </c>
      <c r="AD2" s="3">
        <v>3.1579999999999999</v>
      </c>
      <c r="AE2" s="3">
        <v>3.5950000000000002</v>
      </c>
      <c r="AF2" s="3">
        <v>4.4210000000000003</v>
      </c>
      <c r="AG2" s="3">
        <v>4.7709999999999999</v>
      </c>
      <c r="AH2" s="3">
        <v>4.806</v>
      </c>
      <c r="AI2" s="3">
        <v>4.8220000000000001</v>
      </c>
      <c r="AJ2" s="3">
        <v>5.8330000000000002</v>
      </c>
      <c r="AK2" s="3">
        <v>6.024</v>
      </c>
      <c r="AL2" s="3">
        <v>6.7729999999999997</v>
      </c>
      <c r="AM2" s="3">
        <v>7.9470000000000001</v>
      </c>
      <c r="AN2" s="3">
        <v>0.115</v>
      </c>
      <c r="AO2" s="3">
        <v>0.06</v>
      </c>
      <c r="AP2" s="3">
        <v>0.04</v>
      </c>
      <c r="AQ2" s="3">
        <v>3.0000000000000001E-3</v>
      </c>
      <c r="AR2" s="3">
        <v>3.1579999999999999</v>
      </c>
      <c r="AS2" s="3">
        <v>3.5950000000000002</v>
      </c>
      <c r="AT2" s="3">
        <v>4.4210000000000003</v>
      </c>
      <c r="AU2" s="3">
        <v>4.7709999999999999</v>
      </c>
      <c r="AV2" s="3">
        <v>4.806</v>
      </c>
      <c r="AW2" s="3">
        <v>4.8220000000000001</v>
      </c>
      <c r="AX2" s="3">
        <v>5.8330000000000002</v>
      </c>
      <c r="AY2" s="3">
        <v>6.024</v>
      </c>
      <c r="AZ2" s="3">
        <v>6.7729999999999997</v>
      </c>
      <c r="BA2" s="3">
        <v>7.9470000000000001</v>
      </c>
      <c r="BB2" s="3">
        <v>0.115</v>
      </c>
      <c r="BC2" s="3">
        <v>0.06</v>
      </c>
      <c r="BD2" s="3">
        <v>0.04</v>
      </c>
      <c r="BE2" s="9" t="s">
        <v>10</v>
      </c>
      <c r="BF2" s="9" t="s">
        <v>11</v>
      </c>
      <c r="BG2" s="9" t="s">
        <v>655</v>
      </c>
      <c r="BH2" s="11" t="s">
        <v>14</v>
      </c>
      <c r="BI2" s="11" t="s">
        <v>15</v>
      </c>
      <c r="BJ2" s="14" t="s">
        <v>16</v>
      </c>
      <c r="BK2" s="14" t="s">
        <v>17</v>
      </c>
      <c r="BL2" s="11" t="s">
        <v>3</v>
      </c>
      <c r="BM2" s="11" t="s">
        <v>4</v>
      </c>
      <c r="BN2" s="11" t="s">
        <v>5</v>
      </c>
      <c r="BO2" s="11" t="s">
        <v>6</v>
      </c>
      <c r="BP2" s="1" t="s">
        <v>7</v>
      </c>
      <c r="BQ2" s="4" t="s">
        <v>8</v>
      </c>
      <c r="BR2" s="6" t="s">
        <v>675</v>
      </c>
      <c r="BS2" s="3" t="s">
        <v>693</v>
      </c>
      <c r="BT2" s="3" t="s">
        <v>695</v>
      </c>
      <c r="BU2" s="3" t="s">
        <v>694</v>
      </c>
      <c r="BV2" s="51" t="s">
        <v>706</v>
      </c>
    </row>
    <row r="3" spans="1:74" x14ac:dyDescent="0.25">
      <c r="A3" t="s">
        <v>712</v>
      </c>
      <c r="B3">
        <v>79457</v>
      </c>
      <c r="C3" t="s">
        <v>18</v>
      </c>
      <c r="D3" t="s">
        <v>663</v>
      </c>
      <c r="E3" s="7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0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8" t="s">
        <v>12</v>
      </c>
      <c r="BF3" s="8" t="s">
        <v>12</v>
      </c>
      <c r="BG3" s="8" t="s">
        <v>653</v>
      </c>
      <c r="BH3" s="10">
        <v>0</v>
      </c>
      <c r="BI3" s="10">
        <v>0</v>
      </c>
      <c r="BJ3" s="13">
        <v>0</v>
      </c>
      <c r="BK3" s="13">
        <v>0</v>
      </c>
      <c r="BL3" s="10">
        <v>0</v>
      </c>
      <c r="BM3" s="10">
        <v>0</v>
      </c>
      <c r="BN3" s="10">
        <v>0</v>
      </c>
      <c r="BO3" s="10">
        <v>0</v>
      </c>
      <c r="BP3" t="e">
        <v>#N/A</v>
      </c>
      <c r="BQ3" s="5">
        <v>1</v>
      </c>
      <c r="BR3" s="12" t="e">
        <v>#N/A</v>
      </c>
      <c r="BS3" s="2">
        <v>0</v>
      </c>
      <c r="BT3" s="2">
        <v>0</v>
      </c>
      <c r="BU3" s="2">
        <v>0</v>
      </c>
      <c r="BV3" s="50">
        <v>0</v>
      </c>
    </row>
    <row r="4" spans="1:74" x14ac:dyDescent="0.25">
      <c r="A4" t="s">
        <v>713</v>
      </c>
      <c r="B4">
        <v>1000166</v>
      </c>
      <c r="C4" t="s">
        <v>19</v>
      </c>
      <c r="D4" t="s">
        <v>663</v>
      </c>
      <c r="E4" s="7">
        <v>0</v>
      </c>
      <c r="F4" s="2">
        <v>0</v>
      </c>
      <c r="G4" s="2">
        <v>73.246499999999997</v>
      </c>
      <c r="H4" s="2">
        <v>83.890299999999996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0">
        <v>14.574999999999999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8" t="s">
        <v>12</v>
      </c>
      <c r="BF4" s="8" t="s">
        <v>12</v>
      </c>
      <c r="BG4" s="8" t="s">
        <v>653</v>
      </c>
      <c r="BH4" s="10">
        <v>73.246499999999997</v>
      </c>
      <c r="BI4" s="10">
        <v>83.890299999999996</v>
      </c>
      <c r="BJ4" s="13">
        <v>1.399</v>
      </c>
      <c r="BK4" s="13">
        <v>1.5589999999999999</v>
      </c>
      <c r="BL4" s="10">
        <v>0</v>
      </c>
      <c r="BM4" s="10">
        <v>102.47185349999999</v>
      </c>
      <c r="BN4" s="10">
        <v>130.78497769999998</v>
      </c>
      <c r="BO4" s="10">
        <v>1.6761250000000001</v>
      </c>
      <c r="BP4">
        <v>4305.7299999999996</v>
      </c>
      <c r="BQ4" s="5">
        <v>1</v>
      </c>
      <c r="BR4" s="12">
        <v>1011557.8774990258</v>
      </c>
      <c r="BS4" s="2">
        <v>234.93295619999998</v>
      </c>
      <c r="BT4" s="2">
        <v>0</v>
      </c>
      <c r="BU4" s="2">
        <v>0</v>
      </c>
      <c r="BV4" s="50">
        <v>0</v>
      </c>
    </row>
    <row r="5" spans="1:74" x14ac:dyDescent="0.25">
      <c r="A5" t="s">
        <v>714</v>
      </c>
      <c r="B5">
        <v>90199</v>
      </c>
      <c r="C5" t="s">
        <v>20</v>
      </c>
      <c r="D5" t="s">
        <v>663</v>
      </c>
      <c r="E5" s="7">
        <v>0</v>
      </c>
      <c r="F5" s="2">
        <v>0</v>
      </c>
      <c r="G5" s="2">
        <v>658.56350000000009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45.180899999999994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10">
        <v>0</v>
      </c>
      <c r="AA5" s="2">
        <v>286.36259999999999</v>
      </c>
      <c r="AB5" s="2">
        <v>286.36259999999999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8" t="s">
        <v>12</v>
      </c>
      <c r="BF5" s="8" t="s">
        <v>12</v>
      </c>
      <c r="BG5" s="8" t="s">
        <v>654</v>
      </c>
      <c r="BH5" s="10">
        <v>658.56350000000009</v>
      </c>
      <c r="BI5" s="10">
        <v>0</v>
      </c>
      <c r="BJ5" s="13">
        <v>1.1579999999999999</v>
      </c>
      <c r="BK5" s="13">
        <v>0</v>
      </c>
      <c r="BL5" s="10">
        <v>0</v>
      </c>
      <c r="BM5" s="10">
        <v>762.616533</v>
      </c>
      <c r="BN5" s="10">
        <v>0</v>
      </c>
      <c r="BO5" s="10">
        <v>34.795802699999996</v>
      </c>
      <c r="BP5">
        <v>4305.7299999999996</v>
      </c>
      <c r="BQ5" s="5">
        <v>1.1237999999999999</v>
      </c>
      <c r="BR5" s="12">
        <v>3858502.362558323</v>
      </c>
      <c r="BS5" s="2">
        <v>797.41233570000009</v>
      </c>
      <c r="BT5" s="2">
        <v>0</v>
      </c>
      <c r="BU5" s="2">
        <v>0</v>
      </c>
      <c r="BV5" s="50">
        <v>0</v>
      </c>
    </row>
    <row r="6" spans="1:74" x14ac:dyDescent="0.25">
      <c r="A6" t="s">
        <v>715</v>
      </c>
      <c r="B6">
        <v>85540</v>
      </c>
      <c r="C6" t="s">
        <v>21</v>
      </c>
      <c r="D6" t="s">
        <v>663</v>
      </c>
      <c r="E6" s="7">
        <v>0</v>
      </c>
      <c r="F6" s="2">
        <v>0</v>
      </c>
      <c r="G6" s="2">
        <v>0</v>
      </c>
      <c r="H6" s="2">
        <v>91.820999999999998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14.2355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10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8" t="s">
        <v>12</v>
      </c>
      <c r="BF6" s="8" t="s">
        <v>12</v>
      </c>
      <c r="BG6" s="8" t="s">
        <v>653</v>
      </c>
      <c r="BH6" s="10">
        <v>0</v>
      </c>
      <c r="BI6" s="10">
        <v>91.820999999999998</v>
      </c>
      <c r="BJ6" s="13">
        <v>0</v>
      </c>
      <c r="BK6" s="13">
        <v>1.5589999999999999</v>
      </c>
      <c r="BL6" s="10">
        <v>0</v>
      </c>
      <c r="BM6" s="10">
        <v>0</v>
      </c>
      <c r="BN6" s="10">
        <v>143.14893899999998</v>
      </c>
      <c r="BO6" s="10">
        <v>6.0667065000000004</v>
      </c>
      <c r="BP6">
        <v>4305.7299999999996</v>
      </c>
      <c r="BQ6" s="5">
        <v>1</v>
      </c>
      <c r="BR6" s="12">
        <v>642482.28129871492</v>
      </c>
      <c r="BS6" s="2">
        <v>149.21564549999999</v>
      </c>
      <c r="BT6" s="2">
        <v>0</v>
      </c>
      <c r="BU6" s="2">
        <v>0</v>
      </c>
      <c r="BV6" s="50">
        <v>0</v>
      </c>
    </row>
    <row r="7" spans="1:74" x14ac:dyDescent="0.25">
      <c r="A7" t="s">
        <v>716</v>
      </c>
      <c r="B7">
        <v>90878</v>
      </c>
      <c r="C7" t="s">
        <v>22</v>
      </c>
      <c r="D7" t="s">
        <v>663</v>
      </c>
      <c r="E7" s="7">
        <v>0</v>
      </c>
      <c r="F7" s="2">
        <v>0</v>
      </c>
      <c r="G7" s="2">
        <v>5578.2658000000001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363.11790000000002</v>
      </c>
      <c r="P7" s="2">
        <v>0</v>
      </c>
      <c r="Q7" s="2">
        <v>0</v>
      </c>
      <c r="R7" s="2">
        <v>0</v>
      </c>
      <c r="S7" s="2">
        <v>2</v>
      </c>
      <c r="T7" s="2">
        <v>1</v>
      </c>
      <c r="U7" s="2">
        <v>2</v>
      </c>
      <c r="V7" s="2">
        <v>3</v>
      </c>
      <c r="W7" s="2">
        <v>16</v>
      </c>
      <c r="X7" s="2">
        <v>0</v>
      </c>
      <c r="Y7" s="2">
        <v>0</v>
      </c>
      <c r="Z7" s="10">
        <v>893.4384</v>
      </c>
      <c r="AA7" s="2">
        <v>2604.5277999999998</v>
      </c>
      <c r="AB7" s="2">
        <v>2604.5277999999998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8" t="s">
        <v>12</v>
      </c>
      <c r="BF7" s="8" t="s">
        <v>12</v>
      </c>
      <c r="BG7" s="8" t="s">
        <v>653</v>
      </c>
      <c r="BH7" s="10">
        <v>5578.2658000000001</v>
      </c>
      <c r="BI7" s="10">
        <v>0</v>
      </c>
      <c r="BJ7" s="13">
        <v>1.1579999999999999</v>
      </c>
      <c r="BK7" s="13">
        <v>0</v>
      </c>
      <c r="BL7" s="10">
        <v>0</v>
      </c>
      <c r="BM7" s="10">
        <v>6459.6317964</v>
      </c>
      <c r="BN7" s="10">
        <v>0</v>
      </c>
      <c r="BO7" s="10">
        <v>397.98143770000001</v>
      </c>
      <c r="BP7">
        <v>4521.0200000000004</v>
      </c>
      <c r="BQ7" s="5">
        <v>1.1237999999999999</v>
      </c>
      <c r="BR7" s="12">
        <v>34841628.318684272</v>
      </c>
      <c r="BS7" s="2">
        <v>6857.6132341000002</v>
      </c>
      <c r="BT7" s="2">
        <v>0</v>
      </c>
      <c r="BU7" s="2">
        <v>0</v>
      </c>
      <c r="BV7" s="50">
        <v>0</v>
      </c>
    </row>
    <row r="8" spans="1:74" x14ac:dyDescent="0.25">
      <c r="A8" t="s">
        <v>717</v>
      </c>
      <c r="B8">
        <v>79961</v>
      </c>
      <c r="C8" t="s">
        <v>23</v>
      </c>
      <c r="D8" t="s">
        <v>663</v>
      </c>
      <c r="E8" s="7">
        <v>0</v>
      </c>
      <c r="F8" s="2">
        <v>0</v>
      </c>
      <c r="G8" s="2">
        <v>610.23080000000004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41.05</v>
      </c>
      <c r="P8" s="2">
        <v>0.5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3</v>
      </c>
      <c r="X8" s="2">
        <v>0</v>
      </c>
      <c r="Y8" s="2">
        <v>0</v>
      </c>
      <c r="Z8" s="10">
        <v>35.412499999999994</v>
      </c>
      <c r="AA8" s="2">
        <v>282.66669999999999</v>
      </c>
      <c r="AB8" s="2">
        <v>282.66669999999999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8" t="s">
        <v>12</v>
      </c>
      <c r="BF8" s="8" t="s">
        <v>12</v>
      </c>
      <c r="BG8" s="8" t="s">
        <v>654</v>
      </c>
      <c r="BH8" s="10">
        <v>610.23080000000004</v>
      </c>
      <c r="BI8" s="10">
        <v>0</v>
      </c>
      <c r="BJ8" s="13">
        <v>1.1579999999999999</v>
      </c>
      <c r="BK8" s="13">
        <v>0</v>
      </c>
      <c r="BL8" s="10">
        <v>0</v>
      </c>
      <c r="BM8" s="10">
        <v>706.64726640000003</v>
      </c>
      <c r="BN8" s="10">
        <v>0</v>
      </c>
      <c r="BO8" s="10">
        <v>57.946257500000002</v>
      </c>
      <c r="BP8">
        <v>4305.7299999999996</v>
      </c>
      <c r="BQ8" s="5">
        <v>1</v>
      </c>
      <c r="BR8" s="12">
        <v>3292133.2736619469</v>
      </c>
      <c r="BS8" s="2">
        <v>764.59352390000004</v>
      </c>
      <c r="BT8" s="2">
        <v>0</v>
      </c>
      <c r="BU8" s="2">
        <v>0</v>
      </c>
      <c r="BV8" s="50">
        <v>0</v>
      </c>
    </row>
    <row r="9" spans="1:74" x14ac:dyDescent="0.25">
      <c r="A9" t="s">
        <v>718</v>
      </c>
      <c r="B9">
        <v>92768</v>
      </c>
      <c r="C9" t="s">
        <v>23</v>
      </c>
      <c r="D9" t="s">
        <v>663</v>
      </c>
      <c r="E9" s="7">
        <v>0</v>
      </c>
      <c r="F9" s="2">
        <v>0</v>
      </c>
      <c r="G9" s="2">
        <v>1100.3484000000001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66.188199999999995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10">
        <v>287.16250000000002</v>
      </c>
      <c r="AA9" s="2">
        <v>501.08519999999993</v>
      </c>
      <c r="AB9" s="2">
        <v>501.08519999999993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8" t="s">
        <v>12</v>
      </c>
      <c r="BF9" s="8" t="s">
        <v>12</v>
      </c>
      <c r="BG9" s="8" t="s">
        <v>653</v>
      </c>
      <c r="BH9" s="10">
        <v>1100.3484000000001</v>
      </c>
      <c r="BI9" s="10">
        <v>0</v>
      </c>
      <c r="BJ9" s="13">
        <v>1.1579999999999999</v>
      </c>
      <c r="BK9" s="13">
        <v>0</v>
      </c>
      <c r="BL9" s="10">
        <v>0</v>
      </c>
      <c r="BM9" s="10">
        <v>1274.2034472</v>
      </c>
      <c r="BN9" s="10">
        <v>0</v>
      </c>
      <c r="BO9" s="10">
        <v>69.311364099999992</v>
      </c>
      <c r="BP9">
        <v>4521.0200000000004</v>
      </c>
      <c r="BQ9" s="5">
        <v>1</v>
      </c>
      <c r="BR9" s="12">
        <v>6074057.3321835268</v>
      </c>
      <c r="BS9" s="2">
        <v>1343.5148113</v>
      </c>
      <c r="BT9" s="2">
        <v>0</v>
      </c>
      <c r="BU9" s="2">
        <v>0</v>
      </c>
      <c r="BV9" s="50">
        <v>0</v>
      </c>
    </row>
    <row r="10" spans="1:74" x14ac:dyDescent="0.25">
      <c r="A10" t="s">
        <v>719</v>
      </c>
      <c r="B10">
        <v>78897</v>
      </c>
      <c r="C10" t="s">
        <v>24</v>
      </c>
      <c r="D10" t="s">
        <v>663</v>
      </c>
      <c r="E10" s="7">
        <v>0</v>
      </c>
      <c r="F10" s="2">
        <v>0</v>
      </c>
      <c r="G10" s="2">
        <v>393.15370000000001</v>
      </c>
      <c r="H10" s="2">
        <v>167.67680000000001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35.475000000000001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5.9</v>
      </c>
      <c r="X10" s="2">
        <v>0</v>
      </c>
      <c r="Y10" s="2">
        <v>0</v>
      </c>
      <c r="Z10" s="10">
        <v>16.05</v>
      </c>
      <c r="AA10" s="2">
        <v>121.07560000000001</v>
      </c>
      <c r="AB10" s="2">
        <v>121.07560000000001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8" t="s">
        <v>12</v>
      </c>
      <c r="BF10" s="8" t="s">
        <v>12</v>
      </c>
      <c r="BG10" s="8" t="s">
        <v>654</v>
      </c>
      <c r="BH10" s="10">
        <v>393.15370000000001</v>
      </c>
      <c r="BI10" s="10">
        <v>167.67680000000001</v>
      </c>
      <c r="BJ10" s="13">
        <v>1.31</v>
      </c>
      <c r="BK10" s="13">
        <v>1.5309999999999999</v>
      </c>
      <c r="BL10" s="10">
        <v>0</v>
      </c>
      <c r="BM10" s="10">
        <v>515.0313470000001</v>
      </c>
      <c r="BN10" s="10">
        <v>256.71318080000003</v>
      </c>
      <c r="BO10" s="10">
        <v>54.407335000000003</v>
      </c>
      <c r="BP10">
        <v>4305.7299999999996</v>
      </c>
      <c r="BQ10" s="5">
        <v>1</v>
      </c>
      <c r="BR10" s="12">
        <v>3557186.8602138441</v>
      </c>
      <c r="BS10" s="2">
        <v>826.15186280000012</v>
      </c>
      <c r="BT10" s="2">
        <v>0</v>
      </c>
      <c r="BU10" s="2">
        <v>0</v>
      </c>
      <c r="BV10" s="50">
        <v>0</v>
      </c>
    </row>
    <row r="11" spans="1:74" x14ac:dyDescent="0.25">
      <c r="A11" t="s">
        <v>720</v>
      </c>
      <c r="B11">
        <v>79213</v>
      </c>
      <c r="C11" t="s">
        <v>25</v>
      </c>
      <c r="D11" t="s">
        <v>663</v>
      </c>
      <c r="E11" s="7">
        <v>0</v>
      </c>
      <c r="F11" s="2">
        <v>0</v>
      </c>
      <c r="G11" s="2">
        <v>0</v>
      </c>
      <c r="H11" s="2">
        <v>111.91100000000002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8.3249999999999993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0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8" t="s">
        <v>12</v>
      </c>
      <c r="BF11" s="8" t="s">
        <v>12</v>
      </c>
      <c r="BG11" s="8" t="s">
        <v>653</v>
      </c>
      <c r="BH11" s="10">
        <v>0</v>
      </c>
      <c r="BI11" s="10">
        <v>111.91100000000002</v>
      </c>
      <c r="BJ11" s="13">
        <v>0</v>
      </c>
      <c r="BK11" s="13">
        <v>1.5529999999999999</v>
      </c>
      <c r="BL11" s="10">
        <v>0</v>
      </c>
      <c r="BM11" s="10">
        <v>0</v>
      </c>
      <c r="BN11" s="10">
        <v>173.79778300000001</v>
      </c>
      <c r="BO11" s="10">
        <v>2.4974999999999997E-2</v>
      </c>
      <c r="BP11">
        <v>4305.7299999999996</v>
      </c>
      <c r="BQ11" s="5">
        <v>1</v>
      </c>
      <c r="BR11" s="12">
        <v>748433.86380334001</v>
      </c>
      <c r="BS11" s="2">
        <v>173.82275800000002</v>
      </c>
      <c r="BT11" s="2">
        <v>0</v>
      </c>
      <c r="BU11" s="2">
        <v>0</v>
      </c>
      <c r="BV11" s="50">
        <v>0</v>
      </c>
    </row>
    <row r="12" spans="1:74" x14ac:dyDescent="0.25">
      <c r="A12" t="s">
        <v>721</v>
      </c>
      <c r="B12">
        <v>6364</v>
      </c>
      <c r="C12" t="s">
        <v>26</v>
      </c>
      <c r="D12" t="s">
        <v>663</v>
      </c>
      <c r="E12" s="7">
        <v>0</v>
      </c>
      <c r="F12" s="2">
        <v>0</v>
      </c>
      <c r="G12" s="2">
        <v>163.06610000000001</v>
      </c>
      <c r="H12" s="2">
        <v>53.632200000000005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16.875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10">
        <v>0</v>
      </c>
      <c r="AA12" s="2">
        <v>69.0505</v>
      </c>
      <c r="AB12" s="2">
        <v>69.0505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8" t="s">
        <v>12</v>
      </c>
      <c r="BF12" s="8" t="s">
        <v>12</v>
      </c>
      <c r="BG12" s="8" t="s">
        <v>653</v>
      </c>
      <c r="BH12" s="10">
        <v>163.06610000000001</v>
      </c>
      <c r="BI12" s="10">
        <v>53.632200000000005</v>
      </c>
      <c r="BJ12" s="13">
        <v>1.379</v>
      </c>
      <c r="BK12" s="13">
        <v>1.5589999999999999</v>
      </c>
      <c r="BL12" s="10">
        <v>0</v>
      </c>
      <c r="BM12" s="10">
        <v>224.86815190000002</v>
      </c>
      <c r="BN12" s="10">
        <v>83.612599799999998</v>
      </c>
      <c r="BO12" s="10">
        <v>10.217655000000001</v>
      </c>
      <c r="BP12">
        <v>4521.0200000000004</v>
      </c>
      <c r="BQ12" s="5">
        <v>1</v>
      </c>
      <c r="BR12" s="12">
        <v>1440841.8706588342</v>
      </c>
      <c r="BS12" s="2">
        <v>318.69840670000002</v>
      </c>
      <c r="BT12" s="2">
        <v>0</v>
      </c>
      <c r="BU12" s="2">
        <v>0</v>
      </c>
      <c r="BV12" s="50">
        <v>0</v>
      </c>
    </row>
    <row r="13" spans="1:74" x14ac:dyDescent="0.25">
      <c r="A13" t="s">
        <v>722</v>
      </c>
      <c r="B13">
        <v>4297</v>
      </c>
      <c r="C13" t="s">
        <v>27</v>
      </c>
      <c r="D13" t="s">
        <v>663</v>
      </c>
      <c r="E13" s="7">
        <v>0</v>
      </c>
      <c r="F13" s="2">
        <v>0</v>
      </c>
      <c r="G13" s="2">
        <v>0</v>
      </c>
      <c r="H13" s="2">
        <v>160.28229999999999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19.2302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10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8" t="s">
        <v>12</v>
      </c>
      <c r="BF13" s="8" t="s">
        <v>12</v>
      </c>
      <c r="BG13" s="8" t="s">
        <v>653</v>
      </c>
      <c r="BH13" s="10">
        <v>0</v>
      </c>
      <c r="BI13" s="10">
        <v>160.28229999999999</v>
      </c>
      <c r="BJ13" s="13">
        <v>0</v>
      </c>
      <c r="BK13" s="13">
        <v>1.534</v>
      </c>
      <c r="BL13" s="10">
        <v>0</v>
      </c>
      <c r="BM13" s="10">
        <v>0</v>
      </c>
      <c r="BN13" s="10">
        <v>245.8730482</v>
      </c>
      <c r="BO13" s="10">
        <v>6.0816905999999999</v>
      </c>
      <c r="BP13">
        <v>4305.7299999999996</v>
      </c>
      <c r="BQ13" s="5">
        <v>1</v>
      </c>
      <c r="BR13" s="12">
        <v>1084849.0774933239</v>
      </c>
      <c r="BS13" s="2">
        <v>251.9547388</v>
      </c>
      <c r="BT13" s="2">
        <v>0</v>
      </c>
      <c r="BU13" s="2">
        <v>0</v>
      </c>
      <c r="BV13" s="50">
        <v>0</v>
      </c>
    </row>
    <row r="14" spans="1:74" x14ac:dyDescent="0.25">
      <c r="A14" t="s">
        <v>723</v>
      </c>
      <c r="B14">
        <v>4325</v>
      </c>
      <c r="C14" t="s">
        <v>28</v>
      </c>
      <c r="D14" t="s">
        <v>663</v>
      </c>
      <c r="E14" s="7">
        <v>0</v>
      </c>
      <c r="F14" s="2">
        <v>0</v>
      </c>
      <c r="G14" s="2">
        <v>281.82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29.725000000000001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1</v>
      </c>
      <c r="X14" s="2">
        <v>0</v>
      </c>
      <c r="Y14" s="2">
        <v>0</v>
      </c>
      <c r="Z14" s="10">
        <v>57.262500000000003</v>
      </c>
      <c r="AA14" s="2">
        <v>105.81219999999999</v>
      </c>
      <c r="AB14" s="2">
        <v>105.81219999999999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8" t="s">
        <v>12</v>
      </c>
      <c r="BF14" s="8" t="s">
        <v>12</v>
      </c>
      <c r="BG14" s="8" t="s">
        <v>653</v>
      </c>
      <c r="BH14" s="10">
        <v>281.82</v>
      </c>
      <c r="BI14" s="10">
        <v>0</v>
      </c>
      <c r="BJ14" s="13">
        <v>1.343</v>
      </c>
      <c r="BK14" s="13">
        <v>0</v>
      </c>
      <c r="BL14" s="10">
        <v>0</v>
      </c>
      <c r="BM14" s="10">
        <v>378.48426000000001</v>
      </c>
      <c r="BN14" s="10">
        <v>0</v>
      </c>
      <c r="BO14" s="10">
        <v>24.880094499999998</v>
      </c>
      <c r="BP14">
        <v>4305.7299999999996</v>
      </c>
      <c r="BQ14" s="5">
        <v>1</v>
      </c>
      <c r="BR14" s="12">
        <v>1736778.0021012847</v>
      </c>
      <c r="BS14" s="2">
        <v>403.36435449999999</v>
      </c>
      <c r="BT14" s="2">
        <v>0</v>
      </c>
      <c r="BU14" s="2">
        <v>0</v>
      </c>
      <c r="BV14" s="50">
        <v>0</v>
      </c>
    </row>
    <row r="15" spans="1:74" x14ac:dyDescent="0.25">
      <c r="A15" t="s">
        <v>724</v>
      </c>
      <c r="B15">
        <v>79437</v>
      </c>
      <c r="C15" t="s">
        <v>29</v>
      </c>
      <c r="D15" t="s">
        <v>663</v>
      </c>
      <c r="E15" s="7">
        <v>0</v>
      </c>
      <c r="F15" s="2">
        <v>0</v>
      </c>
      <c r="G15" s="2">
        <v>476.0412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65.625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3.55</v>
      </c>
      <c r="X15" s="2">
        <v>0</v>
      </c>
      <c r="Y15" s="2">
        <v>0</v>
      </c>
      <c r="Z15" s="10">
        <v>14.600000000000001</v>
      </c>
      <c r="AA15" s="2">
        <v>208.19729999999998</v>
      </c>
      <c r="AB15" s="2">
        <v>208.19729999999998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8" t="s">
        <v>12</v>
      </c>
      <c r="BF15" s="8" t="s">
        <v>12</v>
      </c>
      <c r="BG15" s="8" t="s">
        <v>654</v>
      </c>
      <c r="BH15" s="10">
        <v>476.0412</v>
      </c>
      <c r="BI15" s="10">
        <v>0</v>
      </c>
      <c r="BJ15" s="13">
        <v>1.2849999999999999</v>
      </c>
      <c r="BK15" s="13">
        <v>0</v>
      </c>
      <c r="BL15" s="10">
        <v>0</v>
      </c>
      <c r="BM15" s="10">
        <v>611.712942</v>
      </c>
      <c r="BN15" s="10">
        <v>0</v>
      </c>
      <c r="BO15" s="10">
        <v>44.080804999999991</v>
      </c>
      <c r="BP15">
        <v>4305.7299999999996</v>
      </c>
      <c r="BQ15" s="5">
        <v>1</v>
      </c>
      <c r="BR15" s="12">
        <v>2823670.8102703094</v>
      </c>
      <c r="BS15" s="2">
        <v>655.79374700000005</v>
      </c>
      <c r="BT15" s="2">
        <v>0</v>
      </c>
      <c r="BU15" s="2">
        <v>0</v>
      </c>
      <c r="BV15" s="50">
        <v>0</v>
      </c>
    </row>
    <row r="16" spans="1:74" x14ac:dyDescent="0.25">
      <c r="A16" t="s">
        <v>725</v>
      </c>
      <c r="B16">
        <v>4289</v>
      </c>
      <c r="C16" t="s">
        <v>30</v>
      </c>
      <c r="D16" t="s">
        <v>662</v>
      </c>
      <c r="E16" s="7">
        <v>0</v>
      </c>
      <c r="F16" s="2">
        <v>0</v>
      </c>
      <c r="G16" s="2">
        <v>0</v>
      </c>
      <c r="H16" s="2">
        <v>8496.5843999999997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643.25259999999992</v>
      </c>
      <c r="P16" s="2">
        <v>2</v>
      </c>
      <c r="Q16" s="2">
        <v>0</v>
      </c>
      <c r="R16" s="2">
        <v>6</v>
      </c>
      <c r="S16" s="2">
        <v>12</v>
      </c>
      <c r="T16" s="2">
        <v>4.9000000000000004</v>
      </c>
      <c r="U16" s="2">
        <v>11.175000000000001</v>
      </c>
      <c r="V16" s="2">
        <v>55.424999999999997</v>
      </c>
      <c r="W16" s="2">
        <v>75.55</v>
      </c>
      <c r="X16" s="2">
        <v>8</v>
      </c>
      <c r="Y16" s="2">
        <v>11.525</v>
      </c>
      <c r="Z16" s="10">
        <v>145.45740000000001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8" t="s">
        <v>12</v>
      </c>
      <c r="BF16" s="8" t="s">
        <v>12</v>
      </c>
      <c r="BG16" s="8" t="s">
        <v>653</v>
      </c>
      <c r="BH16" s="10">
        <v>0</v>
      </c>
      <c r="BI16" s="10">
        <v>8496.5843999999997</v>
      </c>
      <c r="BJ16" s="13">
        <v>0</v>
      </c>
      <c r="BK16" s="13">
        <v>1.268</v>
      </c>
      <c r="BL16" s="10">
        <v>0</v>
      </c>
      <c r="BM16" s="10">
        <v>0</v>
      </c>
      <c r="BN16" s="10">
        <v>10773.669019200001</v>
      </c>
      <c r="BO16" s="10">
        <v>1110.3670088000001</v>
      </c>
      <c r="BP16">
        <v>4359.55</v>
      </c>
      <c r="BQ16" s="5">
        <v>1</v>
      </c>
      <c r="BR16" s="12">
        <v>51809049.265867405</v>
      </c>
      <c r="BS16" s="2">
        <v>11884.036028</v>
      </c>
      <c r="BT16" s="2">
        <v>0</v>
      </c>
      <c r="BU16" s="2">
        <v>0</v>
      </c>
      <c r="BV16" s="50">
        <v>2.9645465535539192E-2</v>
      </c>
    </row>
    <row r="17" spans="1:74" x14ac:dyDescent="0.25">
      <c r="A17" t="s">
        <v>726</v>
      </c>
      <c r="B17">
        <v>4249</v>
      </c>
      <c r="C17" t="s">
        <v>31</v>
      </c>
      <c r="D17" t="s">
        <v>659</v>
      </c>
      <c r="E17" s="7">
        <v>0</v>
      </c>
      <c r="F17" s="2">
        <v>0</v>
      </c>
      <c r="G17" s="2">
        <v>131.19999999999999</v>
      </c>
      <c r="H17" s="2">
        <v>48.205600000000004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16</v>
      </c>
      <c r="P17" s="2">
        <v>0</v>
      </c>
      <c r="Q17" s="2">
        <v>0</v>
      </c>
      <c r="R17" s="2">
        <v>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0">
        <v>131.19999999999999</v>
      </c>
      <c r="AA17" s="2">
        <v>49.524999999999999</v>
      </c>
      <c r="AB17" s="2">
        <v>49.524999999999999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8" t="s">
        <v>12</v>
      </c>
      <c r="BF17" s="8" t="s">
        <v>12</v>
      </c>
      <c r="BG17" s="8" t="s">
        <v>654</v>
      </c>
      <c r="BH17" s="10">
        <v>131.19999999999999</v>
      </c>
      <c r="BI17" s="10">
        <v>0</v>
      </c>
      <c r="BJ17" s="13">
        <v>1.389</v>
      </c>
      <c r="BK17" s="13">
        <v>0</v>
      </c>
      <c r="BL17" s="10">
        <v>0</v>
      </c>
      <c r="BM17" s="10">
        <v>182.23679999999999</v>
      </c>
      <c r="BN17" s="10">
        <v>0</v>
      </c>
      <c r="BO17" s="10">
        <v>28.930500000000002</v>
      </c>
      <c r="BP17">
        <v>4359.55</v>
      </c>
      <c r="BQ17" s="5">
        <v>1.0675999999999999</v>
      </c>
      <c r="BR17" s="12">
        <v>982826.58433853381</v>
      </c>
      <c r="BS17" s="2">
        <v>211.16729999999998</v>
      </c>
      <c r="BT17" s="2">
        <v>0</v>
      </c>
      <c r="BU17" s="2">
        <v>0</v>
      </c>
      <c r="BV17" s="50">
        <v>0</v>
      </c>
    </row>
    <row r="18" spans="1:74" x14ac:dyDescent="0.25">
      <c r="A18" t="s">
        <v>727</v>
      </c>
      <c r="B18">
        <v>79053</v>
      </c>
      <c r="C18" t="s">
        <v>32</v>
      </c>
      <c r="D18" t="s">
        <v>663</v>
      </c>
      <c r="E18" s="7">
        <v>0</v>
      </c>
      <c r="F18" s="2">
        <v>0</v>
      </c>
      <c r="G18" s="2">
        <v>0</v>
      </c>
      <c r="H18" s="2">
        <v>90.251200000000011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14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10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8" t="s">
        <v>12</v>
      </c>
      <c r="BF18" s="8" t="s">
        <v>12</v>
      </c>
      <c r="BG18" s="8" t="s">
        <v>653</v>
      </c>
      <c r="BH18" s="10">
        <v>0</v>
      </c>
      <c r="BI18" s="10">
        <v>90.251200000000011</v>
      </c>
      <c r="BJ18" s="13">
        <v>0</v>
      </c>
      <c r="BK18" s="13">
        <v>1.5589999999999999</v>
      </c>
      <c r="BL18" s="10">
        <v>0</v>
      </c>
      <c r="BM18" s="10">
        <v>0</v>
      </c>
      <c r="BN18" s="10">
        <v>140.7016208</v>
      </c>
      <c r="BO18" s="10">
        <v>6.0659999999999998</v>
      </c>
      <c r="BP18">
        <v>4305.7299999999996</v>
      </c>
      <c r="BQ18" s="5">
        <v>1</v>
      </c>
      <c r="BR18" s="12">
        <v>631941.74790718395</v>
      </c>
      <c r="BS18" s="2">
        <v>146.7676208</v>
      </c>
      <c r="BT18" s="2">
        <v>0</v>
      </c>
      <c r="BU18" s="2">
        <v>0</v>
      </c>
      <c r="BV18" s="50">
        <v>0</v>
      </c>
    </row>
    <row r="19" spans="1:74" x14ac:dyDescent="0.25">
      <c r="A19" t="s">
        <v>728</v>
      </c>
      <c r="B19">
        <v>449790</v>
      </c>
      <c r="C19" t="s">
        <v>33</v>
      </c>
      <c r="D19" t="s">
        <v>663</v>
      </c>
      <c r="E19" s="7">
        <v>0</v>
      </c>
      <c r="F19" s="2">
        <v>0</v>
      </c>
      <c r="G19" s="2">
        <v>0</v>
      </c>
      <c r="H19" s="2">
        <v>15.642800000000001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0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8" t="s">
        <v>12</v>
      </c>
      <c r="BF19" s="8" t="s">
        <v>12</v>
      </c>
      <c r="BG19" s="8" t="s">
        <v>653</v>
      </c>
      <c r="BH19" s="10">
        <v>0</v>
      </c>
      <c r="BI19" s="10">
        <v>15.642800000000001</v>
      </c>
      <c r="BJ19" s="13">
        <v>0</v>
      </c>
      <c r="BK19" s="13">
        <v>1.5589999999999999</v>
      </c>
      <c r="BL19" s="10">
        <v>0</v>
      </c>
      <c r="BM19" s="10">
        <v>0</v>
      </c>
      <c r="BN19" s="10">
        <v>24.3871252</v>
      </c>
      <c r="BO19" s="10">
        <v>3.0000000000000001E-3</v>
      </c>
      <c r="BP19">
        <v>4305.7299999999996</v>
      </c>
      <c r="BQ19" s="5">
        <v>1</v>
      </c>
      <c r="BR19" s="12">
        <v>105017.29377739599</v>
      </c>
      <c r="BS19" s="2">
        <v>24.3901252</v>
      </c>
      <c r="BT19" s="2">
        <v>0</v>
      </c>
      <c r="BU19" s="2">
        <v>0</v>
      </c>
      <c r="BV19" s="50">
        <v>0</v>
      </c>
    </row>
    <row r="20" spans="1:74" x14ac:dyDescent="0.25">
      <c r="A20" t="s">
        <v>729</v>
      </c>
      <c r="B20">
        <v>4409</v>
      </c>
      <c r="C20" t="s">
        <v>34</v>
      </c>
      <c r="D20" t="s">
        <v>658</v>
      </c>
      <c r="E20" s="7">
        <v>0</v>
      </c>
      <c r="F20" s="2">
        <v>1.5</v>
      </c>
      <c r="G20" s="2">
        <v>231.124</v>
      </c>
      <c r="H20" s="2">
        <v>106.425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29.55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7</v>
      </c>
      <c r="X20" s="2">
        <v>0</v>
      </c>
      <c r="Y20" s="2">
        <v>0</v>
      </c>
      <c r="Z20" s="10">
        <v>76.5625</v>
      </c>
      <c r="AA20" s="2">
        <v>72.056300000000007</v>
      </c>
      <c r="AB20" s="2">
        <v>72.056300000000007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8" t="s">
        <v>13</v>
      </c>
      <c r="BF20" s="8" t="s">
        <v>13</v>
      </c>
      <c r="BG20" s="8" t="s">
        <v>653</v>
      </c>
      <c r="BH20" s="10">
        <v>231.124</v>
      </c>
      <c r="BI20" s="10">
        <v>106.425</v>
      </c>
      <c r="BJ20" s="13">
        <v>1.492</v>
      </c>
      <c r="BK20" s="13">
        <v>1.665</v>
      </c>
      <c r="BL20" s="10">
        <v>2.1825000000000001</v>
      </c>
      <c r="BM20" s="10">
        <v>344.83700799999997</v>
      </c>
      <c r="BN20" s="10">
        <v>177.19762499999999</v>
      </c>
      <c r="BO20" s="10">
        <v>58.5427155</v>
      </c>
      <c r="BP20">
        <v>4359.55</v>
      </c>
      <c r="BQ20" s="5">
        <v>1</v>
      </c>
      <c r="BR20" s="12">
        <v>2540570.6975281751</v>
      </c>
      <c r="BS20" s="2">
        <v>582.75984849999998</v>
      </c>
      <c r="BT20" s="2">
        <v>0</v>
      </c>
      <c r="BU20" s="2">
        <v>0</v>
      </c>
      <c r="BV20" s="50">
        <v>4.4241392837023556E-3</v>
      </c>
    </row>
    <row r="21" spans="1:74" x14ac:dyDescent="0.25">
      <c r="A21" t="s">
        <v>730</v>
      </c>
      <c r="B21">
        <v>5978</v>
      </c>
      <c r="C21" t="s">
        <v>35</v>
      </c>
      <c r="D21" t="s">
        <v>663</v>
      </c>
      <c r="E21" s="7">
        <v>0</v>
      </c>
      <c r="F21" s="2">
        <v>0</v>
      </c>
      <c r="G21" s="2">
        <v>10.980399999999999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3.5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0">
        <v>0</v>
      </c>
      <c r="AA21" s="2">
        <v>10.980399999999999</v>
      </c>
      <c r="AB21" s="2">
        <v>10.980399999999999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8" t="s">
        <v>12</v>
      </c>
      <c r="BF21" s="8" t="s">
        <v>12</v>
      </c>
      <c r="BG21" s="8" t="s">
        <v>654</v>
      </c>
      <c r="BH21" s="10">
        <v>10.980399999999999</v>
      </c>
      <c r="BI21" s="10">
        <v>0</v>
      </c>
      <c r="BJ21" s="13">
        <v>1.399</v>
      </c>
      <c r="BK21" s="13">
        <v>0</v>
      </c>
      <c r="BL21" s="10">
        <v>0</v>
      </c>
      <c r="BM21" s="10">
        <v>15.361579599999999</v>
      </c>
      <c r="BN21" s="10">
        <v>0</v>
      </c>
      <c r="BO21" s="10">
        <v>1.1085399999999999</v>
      </c>
      <c r="BP21">
        <v>4305.7299999999996</v>
      </c>
      <c r="BQ21" s="5">
        <v>1</v>
      </c>
      <c r="BR21" s="12">
        <v>70915.888065307998</v>
      </c>
      <c r="BS21" s="2">
        <v>16.470119599999997</v>
      </c>
      <c r="BT21" s="2">
        <v>0</v>
      </c>
      <c r="BU21" s="2">
        <v>0</v>
      </c>
      <c r="BV21" s="50">
        <v>0</v>
      </c>
    </row>
    <row r="22" spans="1:74" x14ac:dyDescent="0.25">
      <c r="A22" t="s">
        <v>731</v>
      </c>
      <c r="B22">
        <v>78966</v>
      </c>
      <c r="C22" t="s">
        <v>36</v>
      </c>
      <c r="D22" t="s">
        <v>663</v>
      </c>
      <c r="E22" s="7">
        <v>0</v>
      </c>
      <c r="F22" s="2">
        <v>0</v>
      </c>
      <c r="G22" s="2">
        <v>6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0">
        <v>0</v>
      </c>
      <c r="AA22" s="2">
        <v>3</v>
      </c>
      <c r="AB22" s="2">
        <v>3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8" t="s">
        <v>12</v>
      </c>
      <c r="BF22" s="8" t="s">
        <v>12</v>
      </c>
      <c r="BG22" s="8" t="s">
        <v>654</v>
      </c>
      <c r="BH22" s="10">
        <v>6</v>
      </c>
      <c r="BI22" s="10">
        <v>0</v>
      </c>
      <c r="BJ22" s="13">
        <v>1.399</v>
      </c>
      <c r="BK22" s="13">
        <v>0</v>
      </c>
      <c r="BL22" s="10">
        <v>0</v>
      </c>
      <c r="BM22" s="10">
        <v>8.3940000000000001</v>
      </c>
      <c r="BN22" s="10">
        <v>0</v>
      </c>
      <c r="BO22" s="10">
        <v>0.3</v>
      </c>
      <c r="BP22">
        <v>4305.7299999999996</v>
      </c>
      <c r="BQ22" s="5">
        <v>1</v>
      </c>
      <c r="BR22" s="12">
        <v>37434.016620000002</v>
      </c>
      <c r="BS22" s="2">
        <v>8.6939999999999991</v>
      </c>
      <c r="BT22" s="2">
        <v>0</v>
      </c>
      <c r="BU22" s="2">
        <v>0</v>
      </c>
      <c r="BV22" s="50">
        <v>0</v>
      </c>
    </row>
    <row r="23" spans="1:74" x14ac:dyDescent="0.25">
      <c r="A23" t="s">
        <v>732</v>
      </c>
      <c r="B23">
        <v>4280</v>
      </c>
      <c r="C23" t="s">
        <v>37</v>
      </c>
      <c r="D23" t="s">
        <v>661</v>
      </c>
      <c r="E23" s="7">
        <v>0</v>
      </c>
      <c r="F23" s="2">
        <v>44.35</v>
      </c>
      <c r="G23" s="2">
        <v>10168.8382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1026.5297999999998</v>
      </c>
      <c r="P23" s="2">
        <v>3</v>
      </c>
      <c r="Q23" s="2">
        <v>7.25</v>
      </c>
      <c r="R23" s="2">
        <v>11.574999999999999</v>
      </c>
      <c r="S23" s="2">
        <v>18.462499999999999</v>
      </c>
      <c r="T23" s="2">
        <v>2.9</v>
      </c>
      <c r="U23" s="2">
        <v>11.1</v>
      </c>
      <c r="V23" s="2">
        <v>59.5</v>
      </c>
      <c r="W23" s="2">
        <v>35.475000000000001</v>
      </c>
      <c r="X23" s="2">
        <v>9</v>
      </c>
      <c r="Y23" s="2">
        <v>5.75</v>
      </c>
      <c r="Z23" s="10">
        <v>2330.7937000000002</v>
      </c>
      <c r="AA23" s="2">
        <v>3796.9302000000002</v>
      </c>
      <c r="AB23" s="2">
        <v>3796.9302000000002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8" t="s">
        <v>12</v>
      </c>
      <c r="BF23" s="8" t="s">
        <v>12</v>
      </c>
      <c r="BG23" s="8" t="s">
        <v>653</v>
      </c>
      <c r="BH23" s="10">
        <v>10168.8382</v>
      </c>
      <c r="BI23" s="10">
        <v>0</v>
      </c>
      <c r="BJ23" s="13">
        <v>1.1579999999999999</v>
      </c>
      <c r="BK23" s="13">
        <v>0</v>
      </c>
      <c r="BL23" s="10">
        <v>64.529250000000005</v>
      </c>
      <c r="BM23" s="10">
        <v>11775.514635599999</v>
      </c>
      <c r="BN23" s="10">
        <v>0</v>
      </c>
      <c r="BO23" s="10">
        <v>1408.6108394</v>
      </c>
      <c r="BP23">
        <v>4359.55</v>
      </c>
      <c r="BQ23" s="5">
        <v>1.0048999999999999</v>
      </c>
      <c r="BR23" s="12">
        <v>58041187.752634972</v>
      </c>
      <c r="BS23" s="2">
        <v>13248.654724999999</v>
      </c>
      <c r="BT23" s="2">
        <v>0</v>
      </c>
      <c r="BU23" s="2">
        <v>0</v>
      </c>
      <c r="BV23" s="50">
        <v>4.3424246309296437E-3</v>
      </c>
    </row>
    <row r="24" spans="1:74" x14ac:dyDescent="0.25">
      <c r="A24" t="s">
        <v>733</v>
      </c>
      <c r="B24">
        <v>79969</v>
      </c>
      <c r="C24" t="s">
        <v>38</v>
      </c>
      <c r="D24" t="s">
        <v>663</v>
      </c>
      <c r="E24" s="7">
        <v>0</v>
      </c>
      <c r="F24" s="2">
        <v>0</v>
      </c>
      <c r="G24" s="2">
        <v>89.558500000000009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7.9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0">
        <v>3</v>
      </c>
      <c r="AA24" s="2">
        <v>67.783500000000004</v>
      </c>
      <c r="AB24" s="2">
        <v>67.783500000000004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8" t="s">
        <v>12</v>
      </c>
      <c r="BF24" s="8" t="s">
        <v>12</v>
      </c>
      <c r="BG24" s="8" t="s">
        <v>654</v>
      </c>
      <c r="BH24" s="10">
        <v>89.558500000000009</v>
      </c>
      <c r="BI24" s="10">
        <v>0</v>
      </c>
      <c r="BJ24" s="13">
        <v>1.399</v>
      </c>
      <c r="BK24" s="13">
        <v>0</v>
      </c>
      <c r="BL24" s="10">
        <v>0</v>
      </c>
      <c r="BM24" s="10">
        <v>125.29234150000002</v>
      </c>
      <c r="BN24" s="10">
        <v>0</v>
      </c>
      <c r="BO24" s="10">
        <v>7.1470500000000001</v>
      </c>
      <c r="BP24">
        <v>4305.7299999999996</v>
      </c>
      <c r="BQ24" s="5">
        <v>1</v>
      </c>
      <c r="BR24" s="12">
        <v>570248.26116329501</v>
      </c>
      <c r="BS24" s="2">
        <v>132.43939150000003</v>
      </c>
      <c r="BT24" s="2">
        <v>0</v>
      </c>
      <c r="BU24" s="2">
        <v>0</v>
      </c>
      <c r="BV24" s="50">
        <v>0</v>
      </c>
    </row>
    <row r="25" spans="1:74" x14ac:dyDescent="0.25">
      <c r="A25" t="s">
        <v>734</v>
      </c>
      <c r="B25">
        <v>4347</v>
      </c>
      <c r="C25" t="s">
        <v>39</v>
      </c>
      <c r="D25" t="s">
        <v>663</v>
      </c>
      <c r="E25" s="7">
        <v>0</v>
      </c>
      <c r="F25" s="2">
        <v>0</v>
      </c>
      <c r="G25" s="2">
        <v>254.8603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28.524999999999999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0">
        <v>0</v>
      </c>
      <c r="AA25" s="2">
        <v>122.395</v>
      </c>
      <c r="AB25" s="2">
        <v>122.395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8" t="s">
        <v>12</v>
      </c>
      <c r="BF25" s="8" t="s">
        <v>12</v>
      </c>
      <c r="BG25" s="8" t="s">
        <v>654</v>
      </c>
      <c r="BH25" s="10">
        <v>254.8603</v>
      </c>
      <c r="BI25" s="10">
        <v>0</v>
      </c>
      <c r="BJ25" s="13">
        <v>1.3520000000000001</v>
      </c>
      <c r="BK25" s="13">
        <v>0</v>
      </c>
      <c r="BL25" s="10">
        <v>0</v>
      </c>
      <c r="BM25" s="10">
        <v>344.57112560000002</v>
      </c>
      <c r="BN25" s="10">
        <v>0</v>
      </c>
      <c r="BO25" s="10">
        <v>12.325075</v>
      </c>
      <c r="BP25">
        <v>4305.7299999999996</v>
      </c>
      <c r="BQ25" s="5">
        <v>1</v>
      </c>
      <c r="BR25" s="12">
        <v>1536698.677809438</v>
      </c>
      <c r="BS25" s="2">
        <v>356.89620060000004</v>
      </c>
      <c r="BT25" s="2">
        <v>0</v>
      </c>
      <c r="BU25" s="2">
        <v>0</v>
      </c>
      <c r="BV25" s="50">
        <v>0</v>
      </c>
    </row>
    <row r="26" spans="1:74" x14ac:dyDescent="0.25">
      <c r="A26" t="s">
        <v>735</v>
      </c>
      <c r="B26">
        <v>4161</v>
      </c>
      <c r="C26" t="s">
        <v>40</v>
      </c>
      <c r="D26" t="s">
        <v>659</v>
      </c>
      <c r="E26" s="7">
        <v>0</v>
      </c>
      <c r="F26" s="2">
        <v>0</v>
      </c>
      <c r="G26" s="2">
        <v>51.737099999999998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6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10">
        <v>51.737099999999998</v>
      </c>
      <c r="AA26" s="2">
        <v>24.9389</v>
      </c>
      <c r="AB26" s="2">
        <v>24.9389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8" t="s">
        <v>13</v>
      </c>
      <c r="BF26" s="8" t="s">
        <v>12</v>
      </c>
      <c r="BG26" s="8" t="s">
        <v>654</v>
      </c>
      <c r="BH26" s="10">
        <v>51.737099999999998</v>
      </c>
      <c r="BI26" s="10">
        <v>0</v>
      </c>
      <c r="BJ26" s="13">
        <v>1.5589999999999999</v>
      </c>
      <c r="BK26" s="13">
        <v>0</v>
      </c>
      <c r="BL26" s="10">
        <v>0</v>
      </c>
      <c r="BM26" s="10">
        <v>80.658138899999997</v>
      </c>
      <c r="BN26" s="10">
        <v>0</v>
      </c>
      <c r="BO26" s="10">
        <v>14.294656499999999</v>
      </c>
      <c r="BP26">
        <v>4359.55</v>
      </c>
      <c r="BQ26" s="5">
        <v>1</v>
      </c>
      <c r="BR26" s="12">
        <v>413951.45918607002</v>
      </c>
      <c r="BS26" s="2">
        <v>94.952795399999999</v>
      </c>
      <c r="BT26" s="2">
        <v>0</v>
      </c>
      <c r="BU26" s="2">
        <v>0</v>
      </c>
      <c r="BV26" s="50">
        <v>0</v>
      </c>
    </row>
    <row r="27" spans="1:74" x14ac:dyDescent="0.25">
      <c r="A27" t="s">
        <v>736</v>
      </c>
      <c r="B27">
        <v>4418</v>
      </c>
      <c r="C27" t="s">
        <v>41</v>
      </c>
      <c r="D27" t="s">
        <v>659</v>
      </c>
      <c r="E27" s="7">
        <v>0</v>
      </c>
      <c r="F27" s="2">
        <v>2.5</v>
      </c>
      <c r="G27" s="2">
        <v>487.49580000000003</v>
      </c>
      <c r="H27" s="2">
        <v>206.70760000000001</v>
      </c>
      <c r="I27" s="2">
        <v>0</v>
      </c>
      <c r="J27" s="2">
        <v>0</v>
      </c>
      <c r="K27" s="2">
        <v>8.4027999999999992</v>
      </c>
      <c r="L27" s="2">
        <v>0</v>
      </c>
      <c r="M27" s="2">
        <v>0</v>
      </c>
      <c r="N27" s="2">
        <v>0</v>
      </c>
      <c r="O27" s="2">
        <v>58.199999999999996</v>
      </c>
      <c r="P27" s="2">
        <v>0</v>
      </c>
      <c r="Q27" s="2">
        <v>0.5</v>
      </c>
      <c r="R27" s="2">
        <v>0.65</v>
      </c>
      <c r="S27" s="2">
        <v>0</v>
      </c>
      <c r="T27" s="2">
        <v>0</v>
      </c>
      <c r="U27" s="2">
        <v>0</v>
      </c>
      <c r="V27" s="2">
        <v>1</v>
      </c>
      <c r="W27" s="2">
        <v>3</v>
      </c>
      <c r="X27" s="2">
        <v>1</v>
      </c>
      <c r="Y27" s="2">
        <v>0</v>
      </c>
      <c r="Z27" s="10">
        <v>489.99580000000003</v>
      </c>
      <c r="AA27" s="2">
        <v>181.9402</v>
      </c>
      <c r="AB27" s="2">
        <v>181.9402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8" t="s">
        <v>12</v>
      </c>
      <c r="BF27" s="8" t="s">
        <v>12</v>
      </c>
      <c r="BG27" s="8" t="s">
        <v>653</v>
      </c>
      <c r="BH27" s="10">
        <v>487.49580000000003</v>
      </c>
      <c r="BI27" s="10">
        <v>0</v>
      </c>
      <c r="BJ27" s="13">
        <v>1.282</v>
      </c>
      <c r="BK27" s="13">
        <v>0</v>
      </c>
      <c r="BL27" s="10">
        <v>3.6375000000000002</v>
      </c>
      <c r="BM27" s="10">
        <v>624.9696156</v>
      </c>
      <c r="BN27" s="10">
        <v>0</v>
      </c>
      <c r="BO27" s="10">
        <v>102.78967899999999</v>
      </c>
      <c r="BP27">
        <v>4359.55</v>
      </c>
      <c r="BQ27" s="5">
        <v>1</v>
      </c>
      <c r="BR27" s="12">
        <v>3188560.8958984301</v>
      </c>
      <c r="BS27" s="2">
        <v>731.39679460000002</v>
      </c>
      <c r="BT27" s="2">
        <v>0</v>
      </c>
      <c r="BU27" s="2">
        <v>0</v>
      </c>
      <c r="BV27" s="50">
        <v>5.4721995041218403E-3</v>
      </c>
    </row>
    <row r="28" spans="1:74" x14ac:dyDescent="0.25">
      <c r="A28" t="s">
        <v>737</v>
      </c>
      <c r="B28">
        <v>79215</v>
      </c>
      <c r="C28" t="s">
        <v>42</v>
      </c>
      <c r="D28" t="s">
        <v>663</v>
      </c>
      <c r="E28" s="7">
        <v>0</v>
      </c>
      <c r="F28" s="2">
        <v>0</v>
      </c>
      <c r="G28" s="2">
        <v>672.58109999999999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52.987499999999997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0</v>
      </c>
      <c r="Z28" s="10">
        <v>223.84</v>
      </c>
      <c r="AA28" s="2">
        <v>382.61180000000002</v>
      </c>
      <c r="AB28" s="2">
        <v>382.61180000000002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8" t="s">
        <v>12</v>
      </c>
      <c r="BF28" s="8" t="s">
        <v>12</v>
      </c>
      <c r="BG28" s="8" t="s">
        <v>654</v>
      </c>
      <c r="BH28" s="10">
        <v>672.58109999999999</v>
      </c>
      <c r="BI28" s="10">
        <v>0</v>
      </c>
      <c r="BJ28" s="13">
        <v>1.1579999999999999</v>
      </c>
      <c r="BK28" s="13">
        <v>0</v>
      </c>
      <c r="BL28" s="10">
        <v>0</v>
      </c>
      <c r="BM28" s="10">
        <v>778.84891379999999</v>
      </c>
      <c r="BN28" s="10">
        <v>0</v>
      </c>
      <c r="BO28" s="10">
        <v>76.209742500000004</v>
      </c>
      <c r="BP28">
        <v>4305.7299999999996</v>
      </c>
      <c r="BQ28" s="5">
        <v>1</v>
      </c>
      <c r="BR28" s="12">
        <v>3681651.7081905985</v>
      </c>
      <c r="BS28" s="2">
        <v>855.05865630000005</v>
      </c>
      <c r="BT28" s="2">
        <v>0</v>
      </c>
      <c r="BU28" s="2">
        <v>0</v>
      </c>
      <c r="BV28" s="50">
        <v>0</v>
      </c>
    </row>
    <row r="29" spans="1:74" x14ac:dyDescent="0.25">
      <c r="A29" t="s">
        <v>738</v>
      </c>
      <c r="B29">
        <v>80995</v>
      </c>
      <c r="C29" t="s">
        <v>43</v>
      </c>
      <c r="D29" t="s">
        <v>663</v>
      </c>
      <c r="E29" s="7">
        <v>0</v>
      </c>
      <c r="F29" s="2">
        <v>0</v>
      </c>
      <c r="G29" s="2">
        <v>0</v>
      </c>
      <c r="H29" s="2">
        <v>474.01549999999986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51.599999999999994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3</v>
      </c>
      <c r="X29" s="2">
        <v>0</v>
      </c>
      <c r="Y29" s="2">
        <v>0</v>
      </c>
      <c r="Z29" s="10">
        <v>62.025000000000006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8" t="s">
        <v>12</v>
      </c>
      <c r="BF29" s="8" t="s">
        <v>12</v>
      </c>
      <c r="BG29" s="8" t="s">
        <v>653</v>
      </c>
      <c r="BH29" s="10">
        <v>0</v>
      </c>
      <c r="BI29" s="10">
        <v>474.01549999999986</v>
      </c>
      <c r="BJ29" s="13">
        <v>0</v>
      </c>
      <c r="BK29" s="13">
        <v>1.4079999999999999</v>
      </c>
      <c r="BL29" s="10">
        <v>0</v>
      </c>
      <c r="BM29" s="10">
        <v>0</v>
      </c>
      <c r="BN29" s="10">
        <v>667.41382399999975</v>
      </c>
      <c r="BO29" s="10">
        <v>25.359675000000003</v>
      </c>
      <c r="BP29">
        <v>4305.7299999999996</v>
      </c>
      <c r="BQ29" s="5">
        <v>1</v>
      </c>
      <c r="BR29" s="12">
        <v>2982895.637849269</v>
      </c>
      <c r="BS29" s="2">
        <v>692.77349899999979</v>
      </c>
      <c r="BT29" s="2">
        <v>0</v>
      </c>
      <c r="BU29" s="2">
        <v>0</v>
      </c>
      <c r="BV29" s="50">
        <v>9.2296559922618591E-4</v>
      </c>
    </row>
    <row r="30" spans="1:74" x14ac:dyDescent="0.25">
      <c r="A30" t="s">
        <v>739</v>
      </c>
      <c r="B30">
        <v>79883</v>
      </c>
      <c r="C30" t="s">
        <v>44</v>
      </c>
      <c r="D30" t="s">
        <v>663</v>
      </c>
      <c r="E30" s="7">
        <v>0</v>
      </c>
      <c r="F30" s="2">
        <v>0</v>
      </c>
      <c r="G30" s="2">
        <v>0</v>
      </c>
      <c r="H30" s="2">
        <v>142.5248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19.600000000000001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0.7</v>
      </c>
      <c r="X30" s="2">
        <v>0</v>
      </c>
      <c r="Y30" s="2">
        <v>0</v>
      </c>
      <c r="Z30" s="10">
        <v>2.4499999999999997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8" t="s">
        <v>12</v>
      </c>
      <c r="BF30" s="8" t="s">
        <v>12</v>
      </c>
      <c r="BG30" s="8" t="s">
        <v>653</v>
      </c>
      <c r="BH30" s="10">
        <v>0</v>
      </c>
      <c r="BI30" s="10">
        <v>142.5248</v>
      </c>
      <c r="BJ30" s="13">
        <v>0</v>
      </c>
      <c r="BK30" s="13">
        <v>1.5409999999999999</v>
      </c>
      <c r="BL30" s="10">
        <v>0</v>
      </c>
      <c r="BM30" s="10">
        <v>0</v>
      </c>
      <c r="BN30" s="10">
        <v>219.63071679999999</v>
      </c>
      <c r="BO30" s="10">
        <v>4.5573499999999996</v>
      </c>
      <c r="BP30">
        <v>4305.7299999999996</v>
      </c>
      <c r="BQ30" s="5">
        <v>1</v>
      </c>
      <c r="BR30" s="12">
        <v>965293.28486276395</v>
      </c>
      <c r="BS30" s="2">
        <v>224.1880668</v>
      </c>
      <c r="BT30" s="2">
        <v>0</v>
      </c>
      <c r="BU30" s="2">
        <v>0</v>
      </c>
      <c r="BV30" s="50">
        <v>0</v>
      </c>
    </row>
    <row r="31" spans="1:74" x14ac:dyDescent="0.25">
      <c r="A31" t="s">
        <v>740</v>
      </c>
      <c r="B31">
        <v>79874</v>
      </c>
      <c r="C31" t="s">
        <v>45</v>
      </c>
      <c r="D31" t="s">
        <v>663</v>
      </c>
      <c r="E31" s="7">
        <v>0</v>
      </c>
      <c r="F31" s="2">
        <v>0</v>
      </c>
      <c r="G31" s="2">
        <v>0</v>
      </c>
      <c r="H31" s="2">
        <v>196.87709999999998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15.925000000000001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10">
        <v>20.05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8" t="s">
        <v>12</v>
      </c>
      <c r="BF31" s="8" t="s">
        <v>12</v>
      </c>
      <c r="BG31" s="8" t="s">
        <v>653</v>
      </c>
      <c r="BH31" s="10">
        <v>0</v>
      </c>
      <c r="BI31" s="10">
        <v>196.87709999999998</v>
      </c>
      <c r="BJ31" s="13">
        <v>0</v>
      </c>
      <c r="BK31" s="13">
        <v>1.5189999999999999</v>
      </c>
      <c r="BL31" s="10">
        <v>0</v>
      </c>
      <c r="BM31" s="10">
        <v>0</v>
      </c>
      <c r="BN31" s="10">
        <v>299.05631489999996</v>
      </c>
      <c r="BO31" s="10">
        <v>8.3775250000000003</v>
      </c>
      <c r="BP31">
        <v>4305.7299999999996</v>
      </c>
      <c r="BQ31" s="5">
        <v>1</v>
      </c>
      <c r="BR31" s="12">
        <v>1323727.1074726267</v>
      </c>
      <c r="BS31" s="2">
        <v>307.43383989999995</v>
      </c>
      <c r="BT31" s="2">
        <v>0</v>
      </c>
      <c r="BU31" s="2">
        <v>0</v>
      </c>
      <c r="BV31" s="50">
        <v>6.3491386250610156E-4</v>
      </c>
    </row>
    <row r="32" spans="1:74" x14ac:dyDescent="0.25">
      <c r="A32" t="s">
        <v>741</v>
      </c>
      <c r="B32">
        <v>79872</v>
      </c>
      <c r="C32" t="s">
        <v>46</v>
      </c>
      <c r="D32" t="s">
        <v>663</v>
      </c>
      <c r="E32" s="7">
        <v>0</v>
      </c>
      <c r="F32" s="2">
        <v>0</v>
      </c>
      <c r="G32" s="2">
        <v>0</v>
      </c>
      <c r="H32" s="2">
        <v>232.37129999999996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32.340800000000002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3.5</v>
      </c>
      <c r="X32" s="2">
        <v>0</v>
      </c>
      <c r="Y32" s="2">
        <v>0</v>
      </c>
      <c r="Z32" s="10">
        <v>6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8" t="s">
        <v>12</v>
      </c>
      <c r="BF32" s="8" t="s">
        <v>12</v>
      </c>
      <c r="BG32" s="8" t="s">
        <v>653</v>
      </c>
      <c r="BH32" s="10">
        <v>0</v>
      </c>
      <c r="BI32" s="10">
        <v>232.37129999999996</v>
      </c>
      <c r="BJ32" s="13">
        <v>0</v>
      </c>
      <c r="BK32" s="13">
        <v>1.5049999999999999</v>
      </c>
      <c r="BL32" s="10">
        <v>0</v>
      </c>
      <c r="BM32" s="10">
        <v>0</v>
      </c>
      <c r="BN32" s="10">
        <v>349.71880649999991</v>
      </c>
      <c r="BO32" s="10">
        <v>21.871022400000001</v>
      </c>
      <c r="BP32">
        <v>4305.7299999999996</v>
      </c>
      <c r="BQ32" s="5">
        <v>1</v>
      </c>
      <c r="BR32" s="12">
        <v>1599965.4739895966</v>
      </c>
      <c r="BS32" s="2">
        <v>371.58982889999993</v>
      </c>
      <c r="BT32" s="2">
        <v>0</v>
      </c>
      <c r="BU32" s="2">
        <v>0</v>
      </c>
      <c r="BV32" s="50">
        <v>1.5734731440586684E-2</v>
      </c>
    </row>
    <row r="33" spans="1:74" x14ac:dyDescent="0.25">
      <c r="A33" t="s">
        <v>742</v>
      </c>
      <c r="B33">
        <v>79873</v>
      </c>
      <c r="C33" t="s">
        <v>47</v>
      </c>
      <c r="D33" t="s">
        <v>663</v>
      </c>
      <c r="E33" s="7">
        <v>0</v>
      </c>
      <c r="F33" s="2">
        <v>0</v>
      </c>
      <c r="G33" s="2">
        <v>0</v>
      </c>
      <c r="H33" s="2">
        <v>153.62799999999999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12.1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0.77500000000000002</v>
      </c>
      <c r="W33" s="2">
        <v>2.875</v>
      </c>
      <c r="X33" s="2">
        <v>0</v>
      </c>
      <c r="Y33" s="2">
        <v>0</v>
      </c>
      <c r="Z33" s="10">
        <v>13.680199999999999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8" t="s">
        <v>12</v>
      </c>
      <c r="BF33" s="8" t="s">
        <v>12</v>
      </c>
      <c r="BG33" s="8" t="s">
        <v>653</v>
      </c>
      <c r="BH33" s="10">
        <v>0</v>
      </c>
      <c r="BI33" s="10">
        <v>153.62799999999999</v>
      </c>
      <c r="BJ33" s="13">
        <v>0</v>
      </c>
      <c r="BK33" s="13">
        <v>1.5369999999999999</v>
      </c>
      <c r="BL33" s="10">
        <v>0</v>
      </c>
      <c r="BM33" s="10">
        <v>0</v>
      </c>
      <c r="BN33" s="10">
        <v>236.12623599999998</v>
      </c>
      <c r="BO33" s="10">
        <v>23.449097999999999</v>
      </c>
      <c r="BP33">
        <v>4305.7299999999996</v>
      </c>
      <c r="BQ33" s="5">
        <v>1</v>
      </c>
      <c r="BR33" s="12">
        <v>1117661.30286382</v>
      </c>
      <c r="BS33" s="2">
        <v>259.575334</v>
      </c>
      <c r="BT33" s="2">
        <v>0</v>
      </c>
      <c r="BU33" s="2">
        <v>0</v>
      </c>
      <c r="BV33" s="50">
        <v>0</v>
      </c>
    </row>
    <row r="34" spans="1:74" x14ac:dyDescent="0.25">
      <c r="A34" t="s">
        <v>743</v>
      </c>
      <c r="B34">
        <v>79875</v>
      </c>
      <c r="C34" t="s">
        <v>48</v>
      </c>
      <c r="D34" t="s">
        <v>663</v>
      </c>
      <c r="E34" s="7">
        <v>0</v>
      </c>
      <c r="F34" s="2">
        <v>0</v>
      </c>
      <c r="G34" s="2">
        <v>0</v>
      </c>
      <c r="H34" s="2">
        <v>418.7649999999997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62.676099999999998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4.0999999999999996</v>
      </c>
      <c r="X34" s="2">
        <v>0</v>
      </c>
      <c r="Y34" s="2">
        <v>0</v>
      </c>
      <c r="Z34" s="10">
        <v>21.4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8" t="s">
        <v>12</v>
      </c>
      <c r="BF34" s="8" t="s">
        <v>12</v>
      </c>
      <c r="BG34" s="8" t="s">
        <v>653</v>
      </c>
      <c r="BH34" s="10">
        <v>0</v>
      </c>
      <c r="BI34" s="10">
        <v>418.7649999999997</v>
      </c>
      <c r="BJ34" s="13">
        <v>0</v>
      </c>
      <c r="BK34" s="13">
        <v>1.43</v>
      </c>
      <c r="BL34" s="10">
        <v>0</v>
      </c>
      <c r="BM34" s="10">
        <v>0</v>
      </c>
      <c r="BN34" s="10">
        <v>598.8339499999995</v>
      </c>
      <c r="BO34" s="10">
        <v>27.347428299999997</v>
      </c>
      <c r="BP34">
        <v>4305.7299999999996</v>
      </c>
      <c r="BQ34" s="5">
        <v>1</v>
      </c>
      <c r="BR34" s="12">
        <v>2696167.9459876567</v>
      </c>
      <c r="BS34" s="2">
        <v>626.18137829999955</v>
      </c>
      <c r="BT34" s="2">
        <v>0</v>
      </c>
      <c r="BU34" s="2">
        <v>0</v>
      </c>
      <c r="BV34" s="50">
        <v>0</v>
      </c>
    </row>
    <row r="35" spans="1:74" x14ac:dyDescent="0.25">
      <c r="A35" t="s">
        <v>744</v>
      </c>
      <c r="B35">
        <v>80989</v>
      </c>
      <c r="C35" t="s">
        <v>49</v>
      </c>
      <c r="D35" t="s">
        <v>663</v>
      </c>
      <c r="E35" s="7">
        <v>0</v>
      </c>
      <c r="F35" s="2">
        <v>0</v>
      </c>
      <c r="G35" s="2">
        <v>0</v>
      </c>
      <c r="H35" s="2">
        <v>508.94969999999989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66.770199999999988</v>
      </c>
      <c r="P35" s="2">
        <v>0</v>
      </c>
      <c r="Q35" s="2">
        <v>0</v>
      </c>
      <c r="R35" s="2">
        <v>0</v>
      </c>
      <c r="S35" s="2">
        <v>2</v>
      </c>
      <c r="T35" s="2">
        <v>0.875</v>
      </c>
      <c r="U35" s="2">
        <v>0</v>
      </c>
      <c r="V35" s="2">
        <v>0.22500000000000001</v>
      </c>
      <c r="W35" s="2">
        <v>1</v>
      </c>
      <c r="X35" s="2">
        <v>0</v>
      </c>
      <c r="Y35" s="2">
        <v>0</v>
      </c>
      <c r="Z35" s="10">
        <v>64.25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8" t="s">
        <v>12</v>
      </c>
      <c r="BF35" s="8" t="s">
        <v>12</v>
      </c>
      <c r="BG35" s="8" t="s">
        <v>653</v>
      </c>
      <c r="BH35" s="10">
        <v>0</v>
      </c>
      <c r="BI35" s="10">
        <v>508.94969999999989</v>
      </c>
      <c r="BJ35" s="13">
        <v>0</v>
      </c>
      <c r="BK35" s="13">
        <v>1.3859999999999999</v>
      </c>
      <c r="BL35" s="10">
        <v>0</v>
      </c>
      <c r="BM35" s="10">
        <v>0</v>
      </c>
      <c r="BN35" s="10">
        <v>705.40428419999978</v>
      </c>
      <c r="BO35" s="10">
        <v>28.672735600000003</v>
      </c>
      <c r="BP35">
        <v>4305.7299999999996</v>
      </c>
      <c r="BQ35" s="5">
        <v>1</v>
      </c>
      <c r="BR35" s="12">
        <v>3160737.4464634527</v>
      </c>
      <c r="BS35" s="2">
        <v>734.07701979999979</v>
      </c>
      <c r="BT35" s="2">
        <v>0</v>
      </c>
      <c r="BU35" s="2">
        <v>0</v>
      </c>
      <c r="BV35" s="50">
        <v>0</v>
      </c>
    </row>
    <row r="36" spans="1:74" x14ac:dyDescent="0.25">
      <c r="A36" t="s">
        <v>745</v>
      </c>
      <c r="B36">
        <v>88334</v>
      </c>
      <c r="C36" t="s">
        <v>50</v>
      </c>
      <c r="D36" t="s">
        <v>663</v>
      </c>
      <c r="E36" s="7">
        <v>0</v>
      </c>
      <c r="F36" s="2">
        <v>0</v>
      </c>
      <c r="G36" s="2">
        <v>0</v>
      </c>
      <c r="H36" s="2">
        <v>389.92910000000001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20.25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4</v>
      </c>
      <c r="X36" s="2">
        <v>0</v>
      </c>
      <c r="Y36" s="2">
        <v>0</v>
      </c>
      <c r="Z36" s="10">
        <v>37.225000000000001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8" t="s">
        <v>12</v>
      </c>
      <c r="BF36" s="8" t="s">
        <v>12</v>
      </c>
      <c r="BG36" s="8" t="s">
        <v>653</v>
      </c>
      <c r="BH36" s="10">
        <v>0</v>
      </c>
      <c r="BI36" s="10">
        <v>389.92910000000001</v>
      </c>
      <c r="BJ36" s="13">
        <v>0</v>
      </c>
      <c r="BK36" s="13">
        <v>1.4419999999999999</v>
      </c>
      <c r="BL36" s="10">
        <v>0</v>
      </c>
      <c r="BM36" s="10">
        <v>0</v>
      </c>
      <c r="BN36" s="10">
        <v>562.27776219999998</v>
      </c>
      <c r="BO36" s="10">
        <v>28.437624999999997</v>
      </c>
      <c r="BP36">
        <v>4305.7299999999996</v>
      </c>
      <c r="BQ36" s="5">
        <v>1.1237999999999999</v>
      </c>
      <c r="BR36" s="12">
        <v>2858341.4314877833</v>
      </c>
      <c r="BS36" s="2">
        <v>590.71538720000001</v>
      </c>
      <c r="BT36" s="2">
        <v>0</v>
      </c>
      <c r="BU36" s="2">
        <v>0</v>
      </c>
      <c r="BV36" s="50">
        <v>0</v>
      </c>
    </row>
    <row r="37" spans="1:74" x14ac:dyDescent="0.25">
      <c r="A37" t="s">
        <v>746</v>
      </c>
      <c r="B37">
        <v>79877</v>
      </c>
      <c r="C37" t="s">
        <v>51</v>
      </c>
      <c r="D37" t="s">
        <v>663</v>
      </c>
      <c r="E37" s="7">
        <v>0</v>
      </c>
      <c r="F37" s="2">
        <v>0</v>
      </c>
      <c r="G37" s="2">
        <v>0</v>
      </c>
      <c r="H37" s="2">
        <v>322.89670000000029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26.025000000000006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10">
        <v>16.875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8" t="s">
        <v>12</v>
      </c>
      <c r="BF37" s="8" t="s">
        <v>12</v>
      </c>
      <c r="BG37" s="8" t="s">
        <v>653</v>
      </c>
      <c r="BH37" s="10">
        <v>0</v>
      </c>
      <c r="BI37" s="10">
        <v>322.89670000000029</v>
      </c>
      <c r="BJ37" s="13">
        <v>0</v>
      </c>
      <c r="BK37" s="13">
        <v>1.4690000000000001</v>
      </c>
      <c r="BL37" s="10">
        <v>0</v>
      </c>
      <c r="BM37" s="10">
        <v>0</v>
      </c>
      <c r="BN37" s="10">
        <v>474.33525230000043</v>
      </c>
      <c r="BO37" s="10">
        <v>8.0427</v>
      </c>
      <c r="BP37">
        <v>4305.7299999999996</v>
      </c>
      <c r="BQ37" s="5">
        <v>1</v>
      </c>
      <c r="BR37" s="12">
        <v>2076989.2205566808</v>
      </c>
      <c r="BS37" s="2">
        <v>482.37795230000046</v>
      </c>
      <c r="BT37" s="2">
        <v>0</v>
      </c>
      <c r="BU37" s="2">
        <v>0</v>
      </c>
      <c r="BV37" s="50">
        <v>0</v>
      </c>
    </row>
    <row r="38" spans="1:74" x14ac:dyDescent="0.25">
      <c r="A38" t="s">
        <v>747</v>
      </c>
      <c r="B38">
        <v>79879</v>
      </c>
      <c r="C38" t="s">
        <v>52</v>
      </c>
      <c r="D38" t="s">
        <v>663</v>
      </c>
      <c r="E38" s="7">
        <v>0</v>
      </c>
      <c r="F38" s="2">
        <v>0</v>
      </c>
      <c r="G38" s="2">
        <v>0</v>
      </c>
      <c r="H38" s="2">
        <v>388.30680000000001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30.725000000000001</v>
      </c>
      <c r="P38" s="2">
        <v>0</v>
      </c>
      <c r="Q38" s="2">
        <v>0</v>
      </c>
      <c r="R38" s="2">
        <v>0</v>
      </c>
      <c r="S38" s="2">
        <v>2</v>
      </c>
      <c r="T38" s="2">
        <v>0.1</v>
      </c>
      <c r="U38" s="2">
        <v>0</v>
      </c>
      <c r="V38" s="2">
        <v>0</v>
      </c>
      <c r="W38" s="2">
        <v>2</v>
      </c>
      <c r="X38" s="2">
        <v>0</v>
      </c>
      <c r="Y38" s="2">
        <v>0</v>
      </c>
      <c r="Z38" s="10">
        <v>52.325000000000003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8" t="s">
        <v>12</v>
      </c>
      <c r="BF38" s="8" t="s">
        <v>12</v>
      </c>
      <c r="BG38" s="8" t="s">
        <v>653</v>
      </c>
      <c r="BH38" s="10">
        <v>0</v>
      </c>
      <c r="BI38" s="10">
        <v>388.30680000000001</v>
      </c>
      <c r="BJ38" s="13">
        <v>0</v>
      </c>
      <c r="BK38" s="13">
        <v>1.4430000000000001</v>
      </c>
      <c r="BL38" s="10">
        <v>0</v>
      </c>
      <c r="BM38" s="10">
        <v>0</v>
      </c>
      <c r="BN38" s="10">
        <v>560.32671240000002</v>
      </c>
      <c r="BO38" s="10">
        <v>28.180150000000001</v>
      </c>
      <c r="BP38">
        <v>4305.7299999999996</v>
      </c>
      <c r="BQ38" s="5">
        <v>1</v>
      </c>
      <c r="BR38" s="12">
        <v>2533951.652641552</v>
      </c>
      <c r="BS38" s="2">
        <v>588.50686240000005</v>
      </c>
      <c r="BT38" s="2">
        <v>0</v>
      </c>
      <c r="BU38" s="2">
        <v>0</v>
      </c>
      <c r="BV38" s="50">
        <v>4.3135994528038131E-3</v>
      </c>
    </row>
    <row r="39" spans="1:74" x14ac:dyDescent="0.25">
      <c r="A39" t="s">
        <v>748</v>
      </c>
      <c r="B39">
        <v>4348</v>
      </c>
      <c r="C39" t="s">
        <v>53</v>
      </c>
      <c r="D39" t="s">
        <v>663</v>
      </c>
      <c r="E39" s="7">
        <v>0</v>
      </c>
      <c r="F39" s="2">
        <v>0</v>
      </c>
      <c r="G39" s="2">
        <v>7258.473500000001</v>
      </c>
      <c r="H39" s="2">
        <v>2989.8770999999997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878.34689999999989</v>
      </c>
      <c r="P39" s="2">
        <v>2.9</v>
      </c>
      <c r="Q39" s="2">
        <v>0</v>
      </c>
      <c r="R39" s="2">
        <v>3.5249999999999999</v>
      </c>
      <c r="S39" s="2">
        <v>11.3</v>
      </c>
      <c r="T39" s="2">
        <v>8.2194000000000003</v>
      </c>
      <c r="U39" s="2">
        <v>6.05</v>
      </c>
      <c r="V39" s="2">
        <v>22.376800000000003</v>
      </c>
      <c r="W39" s="2">
        <v>86.223299999999995</v>
      </c>
      <c r="X39" s="2">
        <v>3.85</v>
      </c>
      <c r="Y39" s="2">
        <v>0</v>
      </c>
      <c r="Z39" s="10">
        <v>94.851600000000005</v>
      </c>
      <c r="AA39" s="2">
        <v>2974.527</v>
      </c>
      <c r="AB39" s="2">
        <v>2974.527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8" t="s">
        <v>12</v>
      </c>
      <c r="BF39" s="8" t="s">
        <v>12</v>
      </c>
      <c r="BG39" s="8" t="s">
        <v>654</v>
      </c>
      <c r="BH39" s="10">
        <v>7258.473500000001</v>
      </c>
      <c r="BI39" s="10">
        <v>2989.8770999999997</v>
      </c>
      <c r="BJ39" s="13">
        <v>1.1579999999999999</v>
      </c>
      <c r="BK39" s="13">
        <v>1.268</v>
      </c>
      <c r="BL39" s="10">
        <v>0</v>
      </c>
      <c r="BM39" s="10">
        <v>8405.3123130000004</v>
      </c>
      <c r="BN39" s="10">
        <v>3791.1641627999998</v>
      </c>
      <c r="BO39" s="10">
        <v>1134.3348197</v>
      </c>
      <c r="BP39">
        <v>4305.7299999999996</v>
      </c>
      <c r="BQ39" s="5">
        <v>1</v>
      </c>
      <c r="BR39" s="12">
        <v>57398874.11937321</v>
      </c>
      <c r="BS39" s="2">
        <v>13330.8112955</v>
      </c>
      <c r="BT39" s="2">
        <v>0</v>
      </c>
      <c r="BU39" s="2">
        <v>0</v>
      </c>
      <c r="BV39" s="50">
        <v>2.4226522851394271E-2</v>
      </c>
    </row>
    <row r="40" spans="1:74" x14ac:dyDescent="0.25">
      <c r="A40" t="s">
        <v>749</v>
      </c>
      <c r="B40">
        <v>79461</v>
      </c>
      <c r="C40" t="s">
        <v>54</v>
      </c>
      <c r="D40" t="s">
        <v>663</v>
      </c>
      <c r="E40" s="7">
        <v>0</v>
      </c>
      <c r="F40" s="2">
        <v>0</v>
      </c>
      <c r="G40" s="2">
        <v>0</v>
      </c>
      <c r="H40" s="2">
        <v>0</v>
      </c>
      <c r="I40" s="2">
        <v>0</v>
      </c>
      <c r="J40" s="2">
        <v>564.24090000000001</v>
      </c>
      <c r="K40" s="2">
        <v>2903.6420000000007</v>
      </c>
      <c r="L40" s="2">
        <v>0</v>
      </c>
      <c r="M40" s="2">
        <v>83.128299999999996</v>
      </c>
      <c r="N40" s="2">
        <v>447.6006000000001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0">
        <v>0</v>
      </c>
      <c r="AA40" s="2">
        <v>0</v>
      </c>
      <c r="AB40" s="2">
        <v>0</v>
      </c>
      <c r="AC40" s="2">
        <v>228.73630000000003</v>
      </c>
      <c r="AD40" s="2">
        <v>0.73509999999999998</v>
      </c>
      <c r="AE40" s="2">
        <v>0</v>
      </c>
      <c r="AF40" s="2">
        <v>0</v>
      </c>
      <c r="AG40" s="2">
        <v>2.9373</v>
      </c>
      <c r="AH40" s="2">
        <v>0</v>
      </c>
      <c r="AI40" s="2">
        <v>0</v>
      </c>
      <c r="AJ40" s="2">
        <v>5.7263999999999999</v>
      </c>
      <c r="AK40" s="2">
        <v>30.401800000000001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9.3230000000000004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0.22120000000000001</v>
      </c>
      <c r="AY40" s="2">
        <v>0.2195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8" t="s">
        <v>12</v>
      </c>
      <c r="BF40" s="8" t="s">
        <v>12</v>
      </c>
      <c r="BG40" s="8" t="s">
        <v>653</v>
      </c>
      <c r="BH40" s="10">
        <v>647.36919999999998</v>
      </c>
      <c r="BI40" s="10">
        <v>3351.2426000000009</v>
      </c>
      <c r="BJ40" s="13">
        <v>1.1579999999999999</v>
      </c>
      <c r="BK40" s="13">
        <v>1.268</v>
      </c>
      <c r="BL40" s="10">
        <v>0</v>
      </c>
      <c r="BM40" s="10">
        <v>702.54459977999988</v>
      </c>
      <c r="BN40" s="10">
        <v>3980.1510798800009</v>
      </c>
      <c r="BO40" s="10">
        <v>224.13026714</v>
      </c>
      <c r="BP40">
        <v>4305.7299999999996</v>
      </c>
      <c r="BQ40" s="5">
        <v>1</v>
      </c>
      <c r="BR40" s="12">
        <v>21127467.683915164</v>
      </c>
      <c r="BS40" s="2">
        <v>0</v>
      </c>
      <c r="BT40" s="2">
        <v>4568.7730656000012</v>
      </c>
      <c r="BU40" s="2">
        <v>666.46062880000011</v>
      </c>
      <c r="BV40" s="50">
        <v>0</v>
      </c>
    </row>
    <row r="41" spans="1:74" x14ac:dyDescent="0.25">
      <c r="A41" t="s">
        <v>750</v>
      </c>
      <c r="B41">
        <v>4406</v>
      </c>
      <c r="C41" t="s">
        <v>55</v>
      </c>
      <c r="D41" t="s">
        <v>658</v>
      </c>
      <c r="E41" s="7">
        <v>0</v>
      </c>
      <c r="F41" s="2">
        <v>51.274999999999991</v>
      </c>
      <c r="G41" s="2">
        <v>6770.9712</v>
      </c>
      <c r="H41" s="2">
        <v>3850.6146999999992</v>
      </c>
      <c r="I41" s="2">
        <v>0</v>
      </c>
      <c r="J41" s="2">
        <v>28.256799999999998</v>
      </c>
      <c r="K41" s="2">
        <v>3.5328999999999997</v>
      </c>
      <c r="L41" s="2">
        <v>0</v>
      </c>
      <c r="M41" s="2">
        <v>356.54630000000003</v>
      </c>
      <c r="N41" s="2">
        <v>166.06989999999996</v>
      </c>
      <c r="O41" s="2">
        <v>1708.1505000000002</v>
      </c>
      <c r="P41" s="2">
        <v>5.375</v>
      </c>
      <c r="Q41" s="2">
        <v>3.6749999999999998</v>
      </c>
      <c r="R41" s="2">
        <v>12.625</v>
      </c>
      <c r="S41" s="2">
        <v>9.3990000000000009</v>
      </c>
      <c r="T41" s="2">
        <v>6.9749999999999996</v>
      </c>
      <c r="U41" s="2">
        <v>16.735599999999998</v>
      </c>
      <c r="V41" s="2">
        <v>63.207199999999993</v>
      </c>
      <c r="W41" s="2">
        <v>88.435100000000006</v>
      </c>
      <c r="X41" s="2">
        <v>24.425000000000001</v>
      </c>
      <c r="Y41" s="2">
        <v>7.4749999999999996</v>
      </c>
      <c r="Z41" s="10">
        <v>529.73230000000001</v>
      </c>
      <c r="AA41" s="2">
        <v>2478.4225999999999</v>
      </c>
      <c r="AB41" s="2">
        <v>2478.4225999999999</v>
      </c>
      <c r="AC41" s="2">
        <v>4.1029999999999998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0.10249999999999999</v>
      </c>
      <c r="AK41" s="2">
        <v>1.1912</v>
      </c>
      <c r="AL41" s="2">
        <v>0</v>
      </c>
      <c r="AM41" s="2">
        <v>0</v>
      </c>
      <c r="AN41" s="2">
        <v>2.29E-2</v>
      </c>
      <c r="AO41" s="2">
        <v>20.824999999999996</v>
      </c>
      <c r="AP41" s="2">
        <v>20.824999999999996</v>
      </c>
      <c r="AQ41" s="2">
        <v>59.245200000000004</v>
      </c>
      <c r="AR41" s="2">
        <v>0</v>
      </c>
      <c r="AS41" s="2">
        <v>0</v>
      </c>
      <c r="AT41" s="2">
        <v>0</v>
      </c>
      <c r="AU41" s="2">
        <v>0.43049999999999999</v>
      </c>
      <c r="AV41" s="2">
        <v>0.5</v>
      </c>
      <c r="AW41" s="2">
        <v>0.16439999999999999</v>
      </c>
      <c r="AX41" s="2">
        <v>9.2799999999999994E-2</v>
      </c>
      <c r="AY41" s="2">
        <v>2.6233000000000004</v>
      </c>
      <c r="AZ41" s="2">
        <v>0</v>
      </c>
      <c r="BA41" s="2">
        <v>0</v>
      </c>
      <c r="BB41" s="2">
        <v>16.588200000000001</v>
      </c>
      <c r="BC41" s="2">
        <v>186.07679999999999</v>
      </c>
      <c r="BD41" s="2">
        <v>186.07679999999999</v>
      </c>
      <c r="BE41" s="8" t="s">
        <v>12</v>
      </c>
      <c r="BF41" s="8" t="s">
        <v>12</v>
      </c>
      <c r="BG41" s="8" t="s">
        <v>653</v>
      </c>
      <c r="BH41" s="10">
        <v>7155.7743</v>
      </c>
      <c r="BI41" s="10">
        <v>4020.2174999999993</v>
      </c>
      <c r="BJ41" s="13">
        <v>1.1579999999999999</v>
      </c>
      <c r="BK41" s="13">
        <v>1.268</v>
      </c>
      <c r="BL41" s="10">
        <v>74.605124999999987</v>
      </c>
      <c r="BM41" s="10">
        <v>8222.818478369998</v>
      </c>
      <c r="BN41" s="10">
        <v>5065.8253091599991</v>
      </c>
      <c r="BO41" s="10">
        <v>1624.2719077349998</v>
      </c>
      <c r="BP41">
        <v>4359.55</v>
      </c>
      <c r="BQ41" s="5">
        <v>1.0109999999999999</v>
      </c>
      <c r="BR41" s="12">
        <v>66057573.702298112</v>
      </c>
      <c r="BS41" s="2">
        <v>14384.037768399998</v>
      </c>
      <c r="BT41" s="2">
        <v>46.239205399999996</v>
      </c>
      <c r="BU41" s="2">
        <v>658.30094909999991</v>
      </c>
      <c r="BV41" s="50">
        <v>6.9437052252784509E-3</v>
      </c>
    </row>
    <row r="42" spans="1:74" x14ac:dyDescent="0.25">
      <c r="A42" t="s">
        <v>751</v>
      </c>
      <c r="B42">
        <v>4506</v>
      </c>
      <c r="C42" t="s">
        <v>56</v>
      </c>
      <c r="D42" t="s">
        <v>662</v>
      </c>
      <c r="E42" s="7">
        <v>0</v>
      </c>
      <c r="F42" s="2">
        <v>0</v>
      </c>
      <c r="G42" s="2">
        <v>0</v>
      </c>
      <c r="H42" s="2">
        <v>197.32479999999998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26.2834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3</v>
      </c>
      <c r="W42" s="2">
        <v>2</v>
      </c>
      <c r="X42" s="2">
        <v>0</v>
      </c>
      <c r="Y42" s="2">
        <v>0</v>
      </c>
      <c r="Z42" s="10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8" t="s">
        <v>12</v>
      </c>
      <c r="BF42" s="8" t="s">
        <v>13</v>
      </c>
      <c r="BG42" s="8" t="s">
        <v>653</v>
      </c>
      <c r="BH42" s="10">
        <v>0</v>
      </c>
      <c r="BI42" s="10">
        <v>197.32479999999998</v>
      </c>
      <c r="BJ42" s="13">
        <v>0</v>
      </c>
      <c r="BK42" s="13">
        <v>1.619</v>
      </c>
      <c r="BL42" s="10">
        <v>0</v>
      </c>
      <c r="BM42" s="10">
        <v>0</v>
      </c>
      <c r="BN42" s="10">
        <v>319.46885119999996</v>
      </c>
      <c r="BO42" s="10">
        <v>29.625850200000002</v>
      </c>
      <c r="BP42">
        <v>4359.55</v>
      </c>
      <c r="BQ42" s="5">
        <v>1.0620000000000001</v>
      </c>
      <c r="BR42" s="12">
        <v>1616253.3454286489</v>
      </c>
      <c r="BS42" s="2">
        <v>349.09470139999996</v>
      </c>
      <c r="BT42" s="2">
        <v>0</v>
      </c>
      <c r="BU42" s="2">
        <v>0</v>
      </c>
      <c r="BV42" s="50">
        <v>2.5338933575505969E-3</v>
      </c>
    </row>
    <row r="43" spans="1:74" x14ac:dyDescent="0.25">
      <c r="A43" t="s">
        <v>752</v>
      </c>
      <c r="B43">
        <v>90532</v>
      </c>
      <c r="C43" t="s">
        <v>57</v>
      </c>
      <c r="D43" t="s">
        <v>663</v>
      </c>
      <c r="E43" s="7">
        <v>0</v>
      </c>
      <c r="F43" s="2">
        <v>0</v>
      </c>
      <c r="G43" s="2">
        <v>547.17989999999998</v>
      </c>
      <c r="H43" s="2">
        <v>194.39150000000001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47.125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</v>
      </c>
      <c r="X43" s="2">
        <v>0</v>
      </c>
      <c r="Y43" s="2">
        <v>0</v>
      </c>
      <c r="Z43" s="10">
        <v>0</v>
      </c>
      <c r="AA43" s="2">
        <v>211.71250000000001</v>
      </c>
      <c r="AB43" s="2">
        <v>211.71250000000001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8" t="s">
        <v>12</v>
      </c>
      <c r="BF43" s="8" t="s">
        <v>12</v>
      </c>
      <c r="BG43" s="8" t="s">
        <v>654</v>
      </c>
      <c r="BH43" s="10">
        <v>547.17989999999998</v>
      </c>
      <c r="BI43" s="10">
        <v>194.39150000000001</v>
      </c>
      <c r="BJ43" s="13">
        <v>1.2210000000000001</v>
      </c>
      <c r="BK43" s="13">
        <v>1.52</v>
      </c>
      <c r="BL43" s="10">
        <v>0</v>
      </c>
      <c r="BM43" s="10">
        <v>668.10665790000007</v>
      </c>
      <c r="BN43" s="10">
        <v>295.47507999999999</v>
      </c>
      <c r="BO43" s="10">
        <v>51.432625000000002</v>
      </c>
      <c r="BP43">
        <v>4305.7299999999996</v>
      </c>
      <c r="BQ43" s="5">
        <v>1.1237999999999999</v>
      </c>
      <c r="BR43" s="12">
        <v>4911430.5635142708</v>
      </c>
      <c r="BS43" s="2">
        <v>1015.0143628999999</v>
      </c>
      <c r="BT43" s="2">
        <v>0</v>
      </c>
      <c r="BU43" s="2">
        <v>0</v>
      </c>
      <c r="BV43" s="50">
        <v>0</v>
      </c>
    </row>
    <row r="44" spans="1:74" x14ac:dyDescent="0.25">
      <c r="A44" t="s">
        <v>753</v>
      </c>
      <c r="B44">
        <v>4178</v>
      </c>
      <c r="C44" t="s">
        <v>58</v>
      </c>
      <c r="D44" t="s">
        <v>659</v>
      </c>
      <c r="E44" s="7">
        <v>0</v>
      </c>
      <c r="F44" s="2">
        <v>0</v>
      </c>
      <c r="G44" s="2">
        <v>9.9499999999999993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0">
        <v>9.9499999999999993</v>
      </c>
      <c r="AA44" s="2">
        <v>2.4750000000000001</v>
      </c>
      <c r="AB44" s="2">
        <v>2.4750000000000001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8" t="s">
        <v>13</v>
      </c>
      <c r="BF44" s="8" t="s">
        <v>12</v>
      </c>
      <c r="BG44" s="8" t="s">
        <v>654</v>
      </c>
      <c r="BH44" s="10">
        <v>9.9499999999999993</v>
      </c>
      <c r="BI44" s="10">
        <v>0</v>
      </c>
      <c r="BJ44" s="13">
        <v>1.5589999999999999</v>
      </c>
      <c r="BK44" s="13">
        <v>0</v>
      </c>
      <c r="BL44" s="10">
        <v>0</v>
      </c>
      <c r="BM44" s="10">
        <v>15.512049999999999</v>
      </c>
      <c r="BN44" s="10">
        <v>0</v>
      </c>
      <c r="BO44" s="10">
        <v>1.39175</v>
      </c>
      <c r="BP44">
        <v>4359.55</v>
      </c>
      <c r="BQ44" s="5">
        <v>1.0788</v>
      </c>
      <c r="BR44" s="12">
        <v>79499.96663965199</v>
      </c>
      <c r="BS44" s="2">
        <v>16.9038</v>
      </c>
      <c r="BT44" s="2">
        <v>0</v>
      </c>
      <c r="BU44" s="2">
        <v>0</v>
      </c>
      <c r="BV44" s="50">
        <v>0</v>
      </c>
    </row>
    <row r="45" spans="1:74" x14ac:dyDescent="0.25">
      <c r="A45" t="s">
        <v>754</v>
      </c>
      <c r="B45">
        <v>4443</v>
      </c>
      <c r="C45" t="s">
        <v>59</v>
      </c>
      <c r="D45" t="s">
        <v>658</v>
      </c>
      <c r="E45" s="7">
        <v>0</v>
      </c>
      <c r="F45" s="2">
        <v>14.612499999999999</v>
      </c>
      <c r="G45" s="2">
        <v>1890.8107000000002</v>
      </c>
      <c r="H45" s="2">
        <v>914.47810000000015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407.76560000000001</v>
      </c>
      <c r="P45" s="2">
        <v>2.95</v>
      </c>
      <c r="Q45" s="2">
        <v>2.4624999999999999</v>
      </c>
      <c r="R45" s="2">
        <v>5.9749999999999996</v>
      </c>
      <c r="S45" s="2">
        <v>4.5</v>
      </c>
      <c r="T45" s="2">
        <v>0</v>
      </c>
      <c r="U45" s="2">
        <v>35.475000000000001</v>
      </c>
      <c r="V45" s="2">
        <v>33.574999999999996</v>
      </c>
      <c r="W45" s="2">
        <v>17.8</v>
      </c>
      <c r="X45" s="2">
        <v>4</v>
      </c>
      <c r="Y45" s="2">
        <v>2.375</v>
      </c>
      <c r="Z45" s="10">
        <v>127.66250000000002</v>
      </c>
      <c r="AA45" s="2">
        <v>689.0485000000001</v>
      </c>
      <c r="AB45" s="2">
        <v>689.0485000000001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8" t="s">
        <v>12</v>
      </c>
      <c r="BF45" s="8" t="s">
        <v>12</v>
      </c>
      <c r="BG45" s="8" t="s">
        <v>653</v>
      </c>
      <c r="BH45" s="10">
        <v>1890.8107000000002</v>
      </c>
      <c r="BI45" s="10">
        <v>914.47810000000015</v>
      </c>
      <c r="BJ45" s="13">
        <v>1.1579999999999999</v>
      </c>
      <c r="BK45" s="13">
        <v>1.268</v>
      </c>
      <c r="BL45" s="10">
        <v>21.261187499999998</v>
      </c>
      <c r="BM45" s="10">
        <v>2189.5587906000001</v>
      </c>
      <c r="BN45" s="10">
        <v>1159.5582308000003</v>
      </c>
      <c r="BO45" s="10">
        <v>643.39790679999999</v>
      </c>
      <c r="BP45">
        <v>4359.55</v>
      </c>
      <c r="BQ45" s="5">
        <v>1</v>
      </c>
      <c r="BR45" s="12">
        <v>17498257.665199935</v>
      </c>
      <c r="BS45" s="2">
        <v>4013.7761157</v>
      </c>
      <c r="BT45" s="2">
        <v>0</v>
      </c>
      <c r="BU45" s="2">
        <v>0</v>
      </c>
      <c r="BV45" s="50">
        <v>2.7346311730839661E-2</v>
      </c>
    </row>
    <row r="46" spans="1:74" x14ac:dyDescent="0.25">
      <c r="A46" t="s">
        <v>755</v>
      </c>
      <c r="B46">
        <v>79426</v>
      </c>
      <c r="C46" t="s">
        <v>60</v>
      </c>
      <c r="D46" t="s">
        <v>663</v>
      </c>
      <c r="E46" s="7">
        <v>0</v>
      </c>
      <c r="F46" s="2">
        <v>0</v>
      </c>
      <c r="G46" s="2">
        <v>223.79389999999998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27.4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10">
        <v>52.925000000000004</v>
      </c>
      <c r="AA46" s="2">
        <v>79.881799999999998</v>
      </c>
      <c r="AB46" s="2">
        <v>79.881799999999998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8" t="s">
        <v>12</v>
      </c>
      <c r="BF46" s="8" t="s">
        <v>12</v>
      </c>
      <c r="BG46" s="8" t="s">
        <v>653</v>
      </c>
      <c r="BH46" s="10">
        <v>223.79389999999998</v>
      </c>
      <c r="BI46" s="10">
        <v>0</v>
      </c>
      <c r="BJ46" s="13">
        <v>1.361</v>
      </c>
      <c r="BK46" s="13">
        <v>0</v>
      </c>
      <c r="BL46" s="10">
        <v>0</v>
      </c>
      <c r="BM46" s="10">
        <v>304.5834979</v>
      </c>
      <c r="BN46" s="10">
        <v>0</v>
      </c>
      <c r="BO46" s="10">
        <v>16.985483000000002</v>
      </c>
      <c r="BP46">
        <v>4305.7299999999996</v>
      </c>
      <c r="BQ46" s="5">
        <v>1</v>
      </c>
      <c r="BR46" s="12">
        <v>1384589.2081305569</v>
      </c>
      <c r="BS46" s="2">
        <v>321.56898089999999</v>
      </c>
      <c r="BT46" s="2">
        <v>0</v>
      </c>
      <c r="BU46" s="2">
        <v>0</v>
      </c>
      <c r="BV46" s="50">
        <v>0</v>
      </c>
    </row>
    <row r="47" spans="1:74" x14ac:dyDescent="0.25">
      <c r="A47" t="s">
        <v>756</v>
      </c>
      <c r="B47">
        <v>92980</v>
      </c>
      <c r="C47" t="s">
        <v>61</v>
      </c>
      <c r="D47" t="s">
        <v>663</v>
      </c>
      <c r="E47" s="7">
        <v>0</v>
      </c>
      <c r="F47" s="2">
        <v>0</v>
      </c>
      <c r="G47" s="2">
        <v>44.306299999999993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8.0443999999999996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</v>
      </c>
      <c r="X47" s="2">
        <v>0</v>
      </c>
      <c r="Y47" s="2">
        <v>0</v>
      </c>
      <c r="Z47" s="10">
        <v>0</v>
      </c>
      <c r="AA47" s="2">
        <v>23.107200000000002</v>
      </c>
      <c r="AB47" s="2">
        <v>23.107200000000002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8" t="s">
        <v>12</v>
      </c>
      <c r="BF47" s="8" t="s">
        <v>12</v>
      </c>
      <c r="BG47" s="8" t="s">
        <v>653</v>
      </c>
      <c r="BH47" s="10">
        <v>44.306299999999993</v>
      </c>
      <c r="BI47" s="10">
        <v>0</v>
      </c>
      <c r="BJ47" s="13">
        <v>1.399</v>
      </c>
      <c r="BK47" s="13">
        <v>0</v>
      </c>
      <c r="BL47" s="10">
        <v>0</v>
      </c>
      <c r="BM47" s="10">
        <v>61.984513699999994</v>
      </c>
      <c r="BN47" s="10">
        <v>0</v>
      </c>
      <c r="BO47" s="10">
        <v>7.4345651999999998</v>
      </c>
      <c r="BP47">
        <v>4305.7299999999996</v>
      </c>
      <c r="BQ47" s="5">
        <v>1</v>
      </c>
      <c r="BR47" s="12">
        <v>298899.81059209694</v>
      </c>
      <c r="BS47" s="2">
        <v>69.419078899999988</v>
      </c>
      <c r="BT47" s="2">
        <v>0</v>
      </c>
      <c r="BU47" s="2">
        <v>0</v>
      </c>
      <c r="BV47" s="50">
        <v>0</v>
      </c>
    </row>
    <row r="48" spans="1:74" x14ac:dyDescent="0.25">
      <c r="A48" t="s">
        <v>757</v>
      </c>
      <c r="B48">
        <v>92312</v>
      </c>
      <c r="C48" t="s">
        <v>62</v>
      </c>
      <c r="D48" t="s">
        <v>663</v>
      </c>
      <c r="E48" s="7">
        <v>0</v>
      </c>
      <c r="F48" s="2">
        <v>0</v>
      </c>
      <c r="G48" s="2">
        <v>497.67550000000006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23.4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7</v>
      </c>
      <c r="X48" s="2">
        <v>0</v>
      </c>
      <c r="Y48" s="2">
        <v>0</v>
      </c>
      <c r="Z48" s="10">
        <v>8</v>
      </c>
      <c r="AA48" s="2">
        <v>318.27549999999997</v>
      </c>
      <c r="AB48" s="2">
        <v>318.27549999999997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8" t="s">
        <v>12</v>
      </c>
      <c r="BF48" s="8" t="s">
        <v>12</v>
      </c>
      <c r="BG48" s="8" t="s">
        <v>654</v>
      </c>
      <c r="BH48" s="10">
        <v>497.67550000000006</v>
      </c>
      <c r="BI48" s="10">
        <v>0</v>
      </c>
      <c r="BJ48" s="13">
        <v>1.2789999999999999</v>
      </c>
      <c r="BK48" s="13">
        <v>0</v>
      </c>
      <c r="BL48" s="10">
        <v>0</v>
      </c>
      <c r="BM48" s="10">
        <v>636.52696450000008</v>
      </c>
      <c r="BN48" s="10">
        <v>0</v>
      </c>
      <c r="BO48" s="10">
        <v>79.756749999999997</v>
      </c>
      <c r="BP48">
        <v>4305.7299999999996</v>
      </c>
      <c r="BQ48" s="5">
        <v>1.1237999999999999</v>
      </c>
      <c r="BR48" s="12">
        <v>3465938.8636547043</v>
      </c>
      <c r="BS48" s="2">
        <v>716.28371449999997</v>
      </c>
      <c r="BT48" s="2">
        <v>0</v>
      </c>
      <c r="BU48" s="2">
        <v>0</v>
      </c>
      <c r="BV48" s="50">
        <v>0</v>
      </c>
    </row>
    <row r="49" spans="1:74" x14ac:dyDescent="0.25">
      <c r="A49" t="s">
        <v>758</v>
      </c>
      <c r="B49">
        <v>90917</v>
      </c>
      <c r="C49" t="s">
        <v>63</v>
      </c>
      <c r="D49" t="s">
        <v>663</v>
      </c>
      <c r="E49" s="7">
        <v>0</v>
      </c>
      <c r="F49" s="2">
        <v>0</v>
      </c>
      <c r="G49" s="2">
        <v>497.18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21.75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4.875</v>
      </c>
      <c r="X49" s="2">
        <v>0</v>
      </c>
      <c r="Y49" s="2">
        <v>0</v>
      </c>
      <c r="Z49" s="10">
        <v>1.9</v>
      </c>
      <c r="AA49" s="2">
        <v>317.39080000000001</v>
      </c>
      <c r="AB49" s="2">
        <v>317.39080000000001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8" t="s">
        <v>12</v>
      </c>
      <c r="BF49" s="8" t="s">
        <v>12</v>
      </c>
      <c r="BG49" s="8" t="s">
        <v>654</v>
      </c>
      <c r="BH49" s="10">
        <v>497.18</v>
      </c>
      <c r="BI49" s="10">
        <v>0</v>
      </c>
      <c r="BJ49" s="13">
        <v>1.2789999999999999</v>
      </c>
      <c r="BK49" s="13">
        <v>0</v>
      </c>
      <c r="BL49" s="10">
        <v>0</v>
      </c>
      <c r="BM49" s="10">
        <v>635.89321999999993</v>
      </c>
      <c r="BN49" s="10">
        <v>0</v>
      </c>
      <c r="BO49" s="10">
        <v>61.389830000000003</v>
      </c>
      <c r="BP49">
        <v>4305.7299999999996</v>
      </c>
      <c r="BQ49" s="5">
        <v>1.1237999999999999</v>
      </c>
      <c r="BR49" s="12">
        <v>3373998.8401798098</v>
      </c>
      <c r="BS49" s="2">
        <v>697.28305</v>
      </c>
      <c r="BT49" s="2">
        <v>0</v>
      </c>
      <c r="BU49" s="2">
        <v>0</v>
      </c>
      <c r="BV49" s="50">
        <v>0</v>
      </c>
    </row>
    <row r="50" spans="1:74" x14ac:dyDescent="0.25">
      <c r="A50" t="s">
        <v>759</v>
      </c>
      <c r="B50">
        <v>92314</v>
      </c>
      <c r="C50" t="s">
        <v>64</v>
      </c>
      <c r="D50" t="s">
        <v>663</v>
      </c>
      <c r="E50" s="7">
        <v>0</v>
      </c>
      <c r="F50" s="2">
        <v>0</v>
      </c>
      <c r="G50" s="2">
        <v>498.10490000000004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22.762499999999999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2.5</v>
      </c>
      <c r="X50" s="2">
        <v>0</v>
      </c>
      <c r="Y50" s="2">
        <v>0</v>
      </c>
      <c r="Z50" s="10">
        <v>8.5</v>
      </c>
      <c r="AA50" s="2">
        <v>313.97749999999996</v>
      </c>
      <c r="AB50" s="2">
        <v>313.97749999999996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8" t="s">
        <v>12</v>
      </c>
      <c r="BF50" s="8" t="s">
        <v>12</v>
      </c>
      <c r="BG50" s="8" t="s">
        <v>654</v>
      </c>
      <c r="BH50" s="10">
        <v>498.10490000000004</v>
      </c>
      <c r="BI50" s="10">
        <v>0</v>
      </c>
      <c r="BJ50" s="13">
        <v>1.2789999999999999</v>
      </c>
      <c r="BK50" s="13">
        <v>0</v>
      </c>
      <c r="BL50" s="10">
        <v>0</v>
      </c>
      <c r="BM50" s="10">
        <v>637.07616710000002</v>
      </c>
      <c r="BN50" s="10">
        <v>0</v>
      </c>
      <c r="BO50" s="10">
        <v>47.5035375</v>
      </c>
      <c r="BP50">
        <v>4305.7299999999996</v>
      </c>
      <c r="BQ50" s="5">
        <v>1.1237999999999999</v>
      </c>
      <c r="BR50" s="12">
        <v>3312530.1544774924</v>
      </c>
      <c r="BS50" s="2">
        <v>684.57970460000001</v>
      </c>
      <c r="BT50" s="2">
        <v>0</v>
      </c>
      <c r="BU50" s="2">
        <v>0</v>
      </c>
      <c r="BV50" s="50">
        <v>0</v>
      </c>
    </row>
    <row r="51" spans="1:74" x14ac:dyDescent="0.25">
      <c r="A51" t="s">
        <v>760</v>
      </c>
      <c r="B51">
        <v>91878</v>
      </c>
      <c r="C51" t="s">
        <v>65</v>
      </c>
      <c r="D51" t="s">
        <v>663</v>
      </c>
      <c r="E51" s="7">
        <v>0</v>
      </c>
      <c r="F51" s="2">
        <v>0</v>
      </c>
      <c r="G51" s="2">
        <v>521.46759999999995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27.626200000000004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</v>
      </c>
      <c r="X51" s="2">
        <v>0</v>
      </c>
      <c r="Y51" s="2">
        <v>0</v>
      </c>
      <c r="Z51" s="10">
        <v>4.2625000000000002</v>
      </c>
      <c r="AA51" s="2">
        <v>330.1425999999999</v>
      </c>
      <c r="AB51" s="2">
        <v>330.1425999999999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8" t="s">
        <v>12</v>
      </c>
      <c r="BF51" s="8" t="s">
        <v>12</v>
      </c>
      <c r="BG51" s="8" t="s">
        <v>654</v>
      </c>
      <c r="BH51" s="10">
        <v>521.46759999999995</v>
      </c>
      <c r="BI51" s="10">
        <v>0</v>
      </c>
      <c r="BJ51" s="13">
        <v>1.252</v>
      </c>
      <c r="BK51" s="13">
        <v>0</v>
      </c>
      <c r="BL51" s="10">
        <v>0</v>
      </c>
      <c r="BM51" s="10">
        <v>652.87743519999992</v>
      </c>
      <c r="BN51" s="10">
        <v>0</v>
      </c>
      <c r="BO51" s="10">
        <v>63.707326099999989</v>
      </c>
      <c r="BP51">
        <v>4305.7299999999996</v>
      </c>
      <c r="BQ51" s="5">
        <v>1.1237999999999999</v>
      </c>
      <c r="BR51" s="12">
        <v>3467395.5627011522</v>
      </c>
      <c r="BS51" s="2">
        <v>716.58476129999985</v>
      </c>
      <c r="BT51" s="2">
        <v>0</v>
      </c>
      <c r="BU51" s="2">
        <v>0</v>
      </c>
      <c r="BV51" s="50">
        <v>0</v>
      </c>
    </row>
    <row r="52" spans="1:74" x14ac:dyDescent="0.25">
      <c r="A52" t="s">
        <v>761</v>
      </c>
      <c r="B52">
        <v>92656</v>
      </c>
      <c r="C52" t="s">
        <v>66</v>
      </c>
      <c r="D52" t="s">
        <v>663</v>
      </c>
      <c r="E52" s="7">
        <v>0</v>
      </c>
      <c r="F52" s="2">
        <v>0</v>
      </c>
      <c r="G52" s="2">
        <v>647.08270000000005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37.859500000000004</v>
      </c>
      <c r="P52" s="2">
        <v>0</v>
      </c>
      <c r="Q52" s="2">
        <v>0</v>
      </c>
      <c r="R52" s="2">
        <v>1</v>
      </c>
      <c r="S52" s="2">
        <v>0</v>
      </c>
      <c r="T52" s="2">
        <v>0</v>
      </c>
      <c r="U52" s="2">
        <v>0</v>
      </c>
      <c r="V52" s="2">
        <v>0.5</v>
      </c>
      <c r="W52" s="2">
        <v>6.1749999999999998</v>
      </c>
      <c r="X52" s="2">
        <v>0</v>
      </c>
      <c r="Y52" s="2">
        <v>0</v>
      </c>
      <c r="Z52" s="10">
        <v>2.2625000000000002</v>
      </c>
      <c r="AA52" s="2">
        <v>415.97210000000001</v>
      </c>
      <c r="AB52" s="2">
        <v>415.97210000000001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8" t="s">
        <v>12</v>
      </c>
      <c r="BF52" s="8" t="s">
        <v>12</v>
      </c>
      <c r="BG52" s="8" t="s">
        <v>654</v>
      </c>
      <c r="BH52" s="10">
        <v>647.08270000000005</v>
      </c>
      <c r="BI52" s="10">
        <v>0</v>
      </c>
      <c r="BJ52" s="13">
        <v>1.1579999999999999</v>
      </c>
      <c r="BK52" s="13">
        <v>0</v>
      </c>
      <c r="BL52" s="10">
        <v>0</v>
      </c>
      <c r="BM52" s="10">
        <v>749.32176660000005</v>
      </c>
      <c r="BN52" s="10">
        <v>0</v>
      </c>
      <c r="BO52" s="10">
        <v>86.506676000000013</v>
      </c>
      <c r="BP52">
        <v>4305.7299999999996</v>
      </c>
      <c r="BQ52" s="5">
        <v>1.1237999999999999</v>
      </c>
      <c r="BR52" s="12">
        <v>4044389.428255422</v>
      </c>
      <c r="BS52" s="2">
        <v>835.82844260000002</v>
      </c>
      <c r="BT52" s="2">
        <v>0</v>
      </c>
      <c r="BU52" s="2">
        <v>0</v>
      </c>
      <c r="BV52" s="50">
        <v>0</v>
      </c>
    </row>
    <row r="53" spans="1:74" x14ac:dyDescent="0.25">
      <c r="A53" t="s">
        <v>762</v>
      </c>
      <c r="B53">
        <v>91758</v>
      </c>
      <c r="C53" t="s">
        <v>67</v>
      </c>
      <c r="D53" t="s">
        <v>663</v>
      </c>
      <c r="E53" s="7">
        <v>0</v>
      </c>
      <c r="F53" s="2">
        <v>0</v>
      </c>
      <c r="G53" s="2">
        <v>765.68279999999982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45.534799999999997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</v>
      </c>
      <c r="X53" s="2">
        <v>1</v>
      </c>
      <c r="Y53" s="2">
        <v>0</v>
      </c>
      <c r="Z53" s="10">
        <v>2</v>
      </c>
      <c r="AA53" s="2">
        <v>414.64539999999994</v>
      </c>
      <c r="AB53" s="2">
        <v>414.64539999999994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8" t="s">
        <v>12</v>
      </c>
      <c r="BF53" s="8" t="s">
        <v>12</v>
      </c>
      <c r="BG53" s="8" t="s">
        <v>654</v>
      </c>
      <c r="BH53" s="10">
        <v>765.68279999999982</v>
      </c>
      <c r="BI53" s="10">
        <v>0</v>
      </c>
      <c r="BJ53" s="13">
        <v>1.1579999999999999</v>
      </c>
      <c r="BK53" s="13">
        <v>0</v>
      </c>
      <c r="BL53" s="10">
        <v>0</v>
      </c>
      <c r="BM53" s="10">
        <v>886.6606823999997</v>
      </c>
      <c r="BN53" s="10">
        <v>0</v>
      </c>
      <c r="BO53" s="10">
        <v>78.724144399999986</v>
      </c>
      <c r="BP53">
        <v>4305.7299999999996</v>
      </c>
      <c r="BQ53" s="5">
        <v>1.1237999999999999</v>
      </c>
      <c r="BR53" s="12">
        <v>4671284.1878924007</v>
      </c>
      <c r="BS53" s="2">
        <v>965.3848267999997</v>
      </c>
      <c r="BT53" s="2">
        <v>0</v>
      </c>
      <c r="BU53" s="2">
        <v>0</v>
      </c>
      <c r="BV53" s="50">
        <v>0</v>
      </c>
    </row>
    <row r="54" spans="1:74" x14ac:dyDescent="0.25">
      <c r="A54" t="s">
        <v>763</v>
      </c>
      <c r="B54">
        <v>90857</v>
      </c>
      <c r="C54" t="s">
        <v>68</v>
      </c>
      <c r="D54" t="s">
        <v>663</v>
      </c>
      <c r="E54" s="7">
        <v>0</v>
      </c>
      <c r="F54" s="2">
        <v>0</v>
      </c>
      <c r="G54" s="2">
        <v>995.64829999999984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39.375</v>
      </c>
      <c r="P54" s="2">
        <v>1</v>
      </c>
      <c r="Q54" s="2">
        <v>0</v>
      </c>
      <c r="R54" s="2">
        <v>0</v>
      </c>
      <c r="S54" s="2">
        <v>0.5</v>
      </c>
      <c r="T54" s="2">
        <v>0</v>
      </c>
      <c r="U54" s="2">
        <v>0</v>
      </c>
      <c r="V54" s="2">
        <v>0</v>
      </c>
      <c r="W54" s="2">
        <v>6</v>
      </c>
      <c r="X54" s="2">
        <v>0</v>
      </c>
      <c r="Y54" s="2">
        <v>0</v>
      </c>
      <c r="Z54" s="10">
        <v>6.125</v>
      </c>
      <c r="AA54" s="2">
        <v>631.17329999999993</v>
      </c>
      <c r="AB54" s="2">
        <v>631.17329999999993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8" t="s">
        <v>12</v>
      </c>
      <c r="BF54" s="8" t="s">
        <v>12</v>
      </c>
      <c r="BG54" s="8" t="s">
        <v>654</v>
      </c>
      <c r="BH54" s="10">
        <v>995.64829999999984</v>
      </c>
      <c r="BI54" s="10">
        <v>0</v>
      </c>
      <c r="BJ54" s="13">
        <v>1.1579999999999999</v>
      </c>
      <c r="BK54" s="13">
        <v>0</v>
      </c>
      <c r="BL54" s="10">
        <v>0</v>
      </c>
      <c r="BM54" s="10">
        <v>1152.9607313999998</v>
      </c>
      <c r="BN54" s="10">
        <v>0</v>
      </c>
      <c r="BO54" s="10">
        <v>105.62732999999999</v>
      </c>
      <c r="BP54">
        <v>4305.7299999999996</v>
      </c>
      <c r="BQ54" s="5">
        <v>1.1237999999999999</v>
      </c>
      <c r="BR54" s="12">
        <v>6090029.9518649634</v>
      </c>
      <c r="BS54" s="2">
        <v>1258.5880613999998</v>
      </c>
      <c r="BT54" s="2">
        <v>0</v>
      </c>
      <c r="BU54" s="2">
        <v>0</v>
      </c>
      <c r="BV54" s="50">
        <v>0</v>
      </c>
    </row>
    <row r="55" spans="1:74" x14ac:dyDescent="0.25">
      <c r="A55" t="s">
        <v>764</v>
      </c>
      <c r="B55">
        <v>92704</v>
      </c>
      <c r="C55" t="s">
        <v>69</v>
      </c>
      <c r="D55" t="s">
        <v>663</v>
      </c>
      <c r="E55" s="7">
        <v>0</v>
      </c>
      <c r="F55" s="2">
        <v>0</v>
      </c>
      <c r="G55" s="2">
        <v>488.60650000000004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48.949999999999996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2.375</v>
      </c>
      <c r="X55" s="2">
        <v>0</v>
      </c>
      <c r="Y55" s="2">
        <v>0</v>
      </c>
      <c r="Z55" s="10">
        <v>4.2249999999999996</v>
      </c>
      <c r="AA55" s="2">
        <v>313.53219999999999</v>
      </c>
      <c r="AB55" s="2">
        <v>313.53219999999999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8" t="s">
        <v>12</v>
      </c>
      <c r="BF55" s="8" t="s">
        <v>12</v>
      </c>
      <c r="BG55" s="8" t="s">
        <v>654</v>
      </c>
      <c r="BH55" s="10">
        <v>488.60650000000004</v>
      </c>
      <c r="BI55" s="10">
        <v>0</v>
      </c>
      <c r="BJ55" s="13">
        <v>1.2809999999999999</v>
      </c>
      <c r="BK55" s="13">
        <v>0</v>
      </c>
      <c r="BL55" s="10">
        <v>0</v>
      </c>
      <c r="BM55" s="10">
        <v>625.90492649999999</v>
      </c>
      <c r="BN55" s="10">
        <v>0</v>
      </c>
      <c r="BO55" s="10">
        <v>49.450944999999997</v>
      </c>
      <c r="BP55">
        <v>4305.7299999999996</v>
      </c>
      <c r="BQ55" s="5">
        <v>1.1237999999999999</v>
      </c>
      <c r="BR55" s="12">
        <v>3267898.0611239937</v>
      </c>
      <c r="BS55" s="2">
        <v>675.35587150000003</v>
      </c>
      <c r="BT55" s="2">
        <v>0</v>
      </c>
      <c r="BU55" s="2">
        <v>0</v>
      </c>
      <c r="BV55" s="50">
        <v>0</v>
      </c>
    </row>
    <row r="56" spans="1:74" x14ac:dyDescent="0.25">
      <c r="A56" t="s">
        <v>765</v>
      </c>
      <c r="B56">
        <v>90915</v>
      </c>
      <c r="C56" t="s">
        <v>70</v>
      </c>
      <c r="D56" t="s">
        <v>663</v>
      </c>
      <c r="E56" s="7">
        <v>0</v>
      </c>
      <c r="F56" s="2">
        <v>0</v>
      </c>
      <c r="G56" s="2">
        <v>486.17220000000003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38.8125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3</v>
      </c>
      <c r="X56" s="2">
        <v>0</v>
      </c>
      <c r="Y56" s="2">
        <v>0</v>
      </c>
      <c r="Z56" s="10">
        <v>5</v>
      </c>
      <c r="AA56" s="2">
        <v>315.0625</v>
      </c>
      <c r="AB56" s="2">
        <v>315.0625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8" t="s">
        <v>12</v>
      </c>
      <c r="BF56" s="8" t="s">
        <v>12</v>
      </c>
      <c r="BG56" s="8" t="s">
        <v>654</v>
      </c>
      <c r="BH56" s="10">
        <v>486.17220000000003</v>
      </c>
      <c r="BI56" s="10">
        <v>0</v>
      </c>
      <c r="BJ56" s="13">
        <v>1.282</v>
      </c>
      <c r="BK56" s="13">
        <v>0</v>
      </c>
      <c r="BL56" s="10">
        <v>0</v>
      </c>
      <c r="BM56" s="10">
        <v>623.27276040000004</v>
      </c>
      <c r="BN56" s="10">
        <v>0</v>
      </c>
      <c r="BO56" s="10">
        <v>50.269687499999996</v>
      </c>
      <c r="BP56">
        <v>4305.7299999999996</v>
      </c>
      <c r="BQ56" s="5">
        <v>1.1237999999999999</v>
      </c>
      <c r="BR56" s="12">
        <v>3259123.3044119892</v>
      </c>
      <c r="BS56" s="2">
        <v>673.54244789999996</v>
      </c>
      <c r="BT56" s="2">
        <v>0</v>
      </c>
      <c r="BU56" s="2">
        <v>0</v>
      </c>
      <c r="BV56" s="50">
        <v>0</v>
      </c>
    </row>
    <row r="57" spans="1:74" x14ac:dyDescent="0.25">
      <c r="A57" t="s">
        <v>766</v>
      </c>
      <c r="B57">
        <v>90916</v>
      </c>
      <c r="C57" t="s">
        <v>71</v>
      </c>
      <c r="D57" t="s">
        <v>663</v>
      </c>
      <c r="E57" s="7">
        <v>0</v>
      </c>
      <c r="F57" s="2">
        <v>0</v>
      </c>
      <c r="G57" s="2">
        <v>660.65020000000004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41.337500000000006</v>
      </c>
      <c r="P57" s="2">
        <v>0</v>
      </c>
      <c r="Q57" s="2">
        <v>0</v>
      </c>
      <c r="R57" s="2">
        <v>1</v>
      </c>
      <c r="S57" s="2">
        <v>0.5</v>
      </c>
      <c r="T57" s="2">
        <v>0</v>
      </c>
      <c r="U57" s="2">
        <v>0</v>
      </c>
      <c r="V57" s="2">
        <v>0</v>
      </c>
      <c r="W57" s="2">
        <v>6</v>
      </c>
      <c r="X57" s="2">
        <v>0</v>
      </c>
      <c r="Y57" s="2">
        <v>0</v>
      </c>
      <c r="Z57" s="10">
        <v>13</v>
      </c>
      <c r="AA57" s="2">
        <v>421.52790000000005</v>
      </c>
      <c r="AB57" s="2">
        <v>421.52790000000005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8" t="s">
        <v>12</v>
      </c>
      <c r="BF57" s="8" t="s">
        <v>12</v>
      </c>
      <c r="BG57" s="8" t="s">
        <v>654</v>
      </c>
      <c r="BH57" s="10">
        <v>660.65020000000004</v>
      </c>
      <c r="BI57" s="10">
        <v>0</v>
      </c>
      <c r="BJ57" s="13">
        <v>1.1579999999999999</v>
      </c>
      <c r="BK57" s="13">
        <v>0</v>
      </c>
      <c r="BL57" s="10">
        <v>0</v>
      </c>
      <c r="BM57" s="10">
        <v>765.03293159999998</v>
      </c>
      <c r="BN57" s="10">
        <v>0</v>
      </c>
      <c r="BO57" s="10">
        <v>86.722302500000012</v>
      </c>
      <c r="BP57">
        <v>4305.7299999999996</v>
      </c>
      <c r="BQ57" s="5">
        <v>1.1237999999999999</v>
      </c>
      <c r="BR57" s="12">
        <v>4121455.658459621</v>
      </c>
      <c r="BS57" s="2">
        <v>851.75523410000005</v>
      </c>
      <c r="BT57" s="2">
        <v>0</v>
      </c>
      <c r="BU57" s="2">
        <v>0</v>
      </c>
      <c r="BV57" s="50">
        <v>0</v>
      </c>
    </row>
    <row r="58" spans="1:74" x14ac:dyDescent="0.25">
      <c r="A58" t="s">
        <v>767</v>
      </c>
      <c r="B58">
        <v>89486</v>
      </c>
      <c r="C58" t="s">
        <v>72</v>
      </c>
      <c r="D58" t="s">
        <v>663</v>
      </c>
      <c r="E58" s="7">
        <v>0</v>
      </c>
      <c r="F58" s="2">
        <v>0</v>
      </c>
      <c r="G58" s="2">
        <v>297.98410000000001</v>
      </c>
      <c r="H58" s="2">
        <v>260.28989999999999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0</v>
      </c>
      <c r="Y58" s="2">
        <v>0</v>
      </c>
      <c r="Z58" s="10">
        <v>9.65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8" t="s">
        <v>12</v>
      </c>
      <c r="BF58" s="8" t="s">
        <v>12</v>
      </c>
      <c r="BG58" s="8" t="s">
        <v>653</v>
      </c>
      <c r="BH58" s="10">
        <v>297.98410000000001</v>
      </c>
      <c r="BI58" s="10">
        <v>260.28989999999999</v>
      </c>
      <c r="BJ58" s="13">
        <v>1.339</v>
      </c>
      <c r="BK58" s="13">
        <v>1.494</v>
      </c>
      <c r="BL58" s="10">
        <v>0</v>
      </c>
      <c r="BM58" s="10">
        <v>399.0007099</v>
      </c>
      <c r="BN58" s="10">
        <v>388.87311059999996</v>
      </c>
      <c r="BO58" s="10">
        <v>13.232749999999999</v>
      </c>
      <c r="BP58">
        <v>4305.7299999999996</v>
      </c>
      <c r="BQ58" s="5">
        <v>1</v>
      </c>
      <c r="BR58" s="12">
        <v>3449348.5937989648</v>
      </c>
      <c r="BS58" s="2">
        <v>801.10657049999998</v>
      </c>
      <c r="BT58" s="2">
        <v>0</v>
      </c>
      <c r="BU58" s="2">
        <v>0</v>
      </c>
      <c r="BV58" s="50">
        <v>0</v>
      </c>
    </row>
    <row r="59" spans="1:74" x14ac:dyDescent="0.25">
      <c r="A59" t="s">
        <v>768</v>
      </c>
      <c r="B59">
        <v>134379</v>
      </c>
      <c r="C59" t="s">
        <v>73</v>
      </c>
      <c r="D59" t="s">
        <v>663</v>
      </c>
      <c r="E59" s="7">
        <v>0</v>
      </c>
      <c r="F59" s="2">
        <v>0</v>
      </c>
      <c r="G59" s="2">
        <v>0</v>
      </c>
      <c r="H59" s="2">
        <v>82.251400000000004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3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3</v>
      </c>
      <c r="X59" s="2">
        <v>0</v>
      </c>
      <c r="Y59" s="2">
        <v>0</v>
      </c>
      <c r="Z59" s="10">
        <v>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8" t="s">
        <v>12</v>
      </c>
      <c r="BF59" s="8" t="s">
        <v>12</v>
      </c>
      <c r="BG59" s="8" t="s">
        <v>653</v>
      </c>
      <c r="BH59" s="10">
        <v>0</v>
      </c>
      <c r="BI59" s="10">
        <v>82.251400000000004</v>
      </c>
      <c r="BJ59" s="13">
        <v>0</v>
      </c>
      <c r="BK59" s="13">
        <v>1.5589999999999999</v>
      </c>
      <c r="BL59" s="10">
        <v>0</v>
      </c>
      <c r="BM59" s="10">
        <v>0</v>
      </c>
      <c r="BN59" s="10">
        <v>128.22993260000001</v>
      </c>
      <c r="BO59" s="10">
        <v>18.195999999999998</v>
      </c>
      <c r="BP59">
        <v>4305.7299999999996</v>
      </c>
      <c r="BQ59" s="5">
        <v>1</v>
      </c>
      <c r="BR59" s="12">
        <v>630470.530773798</v>
      </c>
      <c r="BS59" s="2">
        <v>146.42593260000001</v>
      </c>
      <c r="BT59" s="2">
        <v>0</v>
      </c>
      <c r="BU59" s="2">
        <v>0</v>
      </c>
      <c r="BV59" s="50">
        <v>0</v>
      </c>
    </row>
    <row r="60" spans="1:74" x14ac:dyDescent="0.25">
      <c r="A60" t="s">
        <v>769</v>
      </c>
      <c r="B60">
        <v>4331</v>
      </c>
      <c r="C60" t="s">
        <v>74</v>
      </c>
      <c r="D60" t="s">
        <v>663</v>
      </c>
      <c r="E60" s="7">
        <v>0</v>
      </c>
      <c r="F60" s="2">
        <v>0</v>
      </c>
      <c r="G60" s="2">
        <v>0</v>
      </c>
      <c r="H60" s="2">
        <v>323.55549999999994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18.074999999999999</v>
      </c>
      <c r="P60" s="2">
        <v>0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2</v>
      </c>
      <c r="X60" s="2">
        <v>0</v>
      </c>
      <c r="Y60" s="2">
        <v>0</v>
      </c>
      <c r="Z60" s="10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8" t="s">
        <v>12</v>
      </c>
      <c r="BF60" s="8" t="s">
        <v>12</v>
      </c>
      <c r="BG60" s="8" t="s">
        <v>653</v>
      </c>
      <c r="BH60" s="10">
        <v>0</v>
      </c>
      <c r="BI60" s="10">
        <v>323.55549999999994</v>
      </c>
      <c r="BJ60" s="13">
        <v>0</v>
      </c>
      <c r="BK60" s="13">
        <v>1.4690000000000001</v>
      </c>
      <c r="BL60" s="10">
        <v>0</v>
      </c>
      <c r="BM60" s="10">
        <v>0</v>
      </c>
      <c r="BN60" s="10">
        <v>475.30302949999992</v>
      </c>
      <c r="BO60" s="10">
        <v>16.523225</v>
      </c>
      <c r="BP60">
        <v>4305.7299999999996</v>
      </c>
      <c r="BQ60" s="5">
        <v>1</v>
      </c>
      <c r="BR60" s="12">
        <v>2117671.0587882847</v>
      </c>
      <c r="BS60" s="2">
        <v>491.82625449999995</v>
      </c>
      <c r="BT60" s="2">
        <v>0</v>
      </c>
      <c r="BU60" s="2">
        <v>0</v>
      </c>
      <c r="BV60" s="50">
        <v>0</v>
      </c>
    </row>
    <row r="61" spans="1:74" x14ac:dyDescent="0.25">
      <c r="A61" t="s">
        <v>770</v>
      </c>
      <c r="B61">
        <v>85816</v>
      </c>
      <c r="C61" t="s">
        <v>74</v>
      </c>
      <c r="D61" t="s">
        <v>663</v>
      </c>
      <c r="E61" s="7">
        <v>0</v>
      </c>
      <c r="F61" s="2">
        <v>0</v>
      </c>
      <c r="G61" s="2">
        <v>0</v>
      </c>
      <c r="H61" s="2">
        <v>524.0150000000001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33.5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10">
        <v>8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8" t="s">
        <v>12</v>
      </c>
      <c r="BF61" s="8" t="s">
        <v>12</v>
      </c>
      <c r="BG61" s="8" t="s">
        <v>653</v>
      </c>
      <c r="BH61" s="10">
        <v>0</v>
      </c>
      <c r="BI61" s="10">
        <v>524.0150000000001</v>
      </c>
      <c r="BJ61" s="13">
        <v>0</v>
      </c>
      <c r="BK61" s="13">
        <v>1.367</v>
      </c>
      <c r="BL61" s="10">
        <v>0</v>
      </c>
      <c r="BM61" s="10">
        <v>0</v>
      </c>
      <c r="BN61" s="10">
        <v>716.32850500000018</v>
      </c>
      <c r="BO61" s="10">
        <v>7.0445000000000002</v>
      </c>
      <c r="BP61">
        <v>4305.7299999999996</v>
      </c>
      <c r="BQ61" s="5">
        <v>1</v>
      </c>
      <c r="BR61" s="12">
        <v>3114648.8488186505</v>
      </c>
      <c r="BS61" s="2">
        <v>723.37300500000015</v>
      </c>
      <c r="BT61" s="2">
        <v>0</v>
      </c>
      <c r="BU61" s="2">
        <v>0</v>
      </c>
      <c r="BV61" s="50">
        <v>0</v>
      </c>
    </row>
    <row r="62" spans="1:74" x14ac:dyDescent="0.25">
      <c r="A62" t="s">
        <v>771</v>
      </c>
      <c r="B62">
        <v>87403</v>
      </c>
      <c r="C62" t="s">
        <v>74</v>
      </c>
      <c r="D62" t="s">
        <v>663</v>
      </c>
      <c r="E62" s="7">
        <v>0</v>
      </c>
      <c r="F62" s="2">
        <v>0</v>
      </c>
      <c r="G62" s="2">
        <v>0</v>
      </c>
      <c r="H62" s="2">
        <v>124.00120000000001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2</v>
      </c>
      <c r="X62" s="2">
        <v>0</v>
      </c>
      <c r="Y62" s="2">
        <v>0</v>
      </c>
      <c r="Z62" s="10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8" t="s">
        <v>12</v>
      </c>
      <c r="BF62" s="8" t="s">
        <v>12</v>
      </c>
      <c r="BG62" s="8" t="s">
        <v>653</v>
      </c>
      <c r="BH62" s="10">
        <v>0</v>
      </c>
      <c r="BI62" s="10">
        <v>124.00120000000001</v>
      </c>
      <c r="BJ62" s="13">
        <v>0</v>
      </c>
      <c r="BK62" s="13">
        <v>1.548</v>
      </c>
      <c r="BL62" s="10">
        <v>0</v>
      </c>
      <c r="BM62" s="10">
        <v>0</v>
      </c>
      <c r="BN62" s="10">
        <v>191.95385760000002</v>
      </c>
      <c r="BO62" s="10">
        <v>12.063000000000001</v>
      </c>
      <c r="BP62">
        <v>4305.7299999999996</v>
      </c>
      <c r="BQ62" s="5">
        <v>1</v>
      </c>
      <c r="BR62" s="12">
        <v>878441.50427404791</v>
      </c>
      <c r="BS62" s="2">
        <v>204.01685760000001</v>
      </c>
      <c r="BT62" s="2">
        <v>0</v>
      </c>
      <c r="BU62" s="2">
        <v>0</v>
      </c>
      <c r="BV62" s="50">
        <v>0</v>
      </c>
    </row>
    <row r="63" spans="1:74" x14ac:dyDescent="0.25">
      <c r="A63" t="s">
        <v>772</v>
      </c>
      <c r="B63">
        <v>90779</v>
      </c>
      <c r="C63" t="s">
        <v>74</v>
      </c>
      <c r="D63" t="s">
        <v>663</v>
      </c>
      <c r="E63" s="7">
        <v>0</v>
      </c>
      <c r="F63" s="2">
        <v>0</v>
      </c>
      <c r="G63" s="2">
        <v>0</v>
      </c>
      <c r="H63" s="2">
        <v>484.92230000000001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9.85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3</v>
      </c>
      <c r="X63" s="2">
        <v>0</v>
      </c>
      <c r="Y63" s="2">
        <v>0</v>
      </c>
      <c r="Z63" s="10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8" t="s">
        <v>12</v>
      </c>
      <c r="BF63" s="8" t="s">
        <v>12</v>
      </c>
      <c r="BG63" s="8" t="s">
        <v>653</v>
      </c>
      <c r="BH63" s="10">
        <v>0</v>
      </c>
      <c r="BI63" s="10">
        <v>484.92230000000001</v>
      </c>
      <c r="BJ63" s="13">
        <v>0</v>
      </c>
      <c r="BK63" s="13">
        <v>1.4039999999999999</v>
      </c>
      <c r="BL63" s="10">
        <v>0</v>
      </c>
      <c r="BM63" s="10">
        <v>0</v>
      </c>
      <c r="BN63" s="10">
        <v>680.83090919999995</v>
      </c>
      <c r="BO63" s="10">
        <v>18.10155</v>
      </c>
      <c r="BP63">
        <v>4305.7299999999996</v>
      </c>
      <c r="BQ63" s="5">
        <v>1.1237999999999999</v>
      </c>
      <c r="BR63" s="12">
        <v>3381979.9673960553</v>
      </c>
      <c r="BS63" s="2">
        <v>698.93245919999993</v>
      </c>
      <c r="BT63" s="2">
        <v>0</v>
      </c>
      <c r="BU63" s="2">
        <v>0</v>
      </c>
      <c r="BV63" s="50">
        <v>0</v>
      </c>
    </row>
    <row r="64" spans="1:74" x14ac:dyDescent="0.25">
      <c r="A64" t="s">
        <v>773</v>
      </c>
      <c r="B64">
        <v>91131</v>
      </c>
      <c r="C64" t="s">
        <v>74</v>
      </c>
      <c r="D64" t="s">
        <v>663</v>
      </c>
      <c r="E64" s="7">
        <v>0</v>
      </c>
      <c r="F64" s="2">
        <v>0</v>
      </c>
      <c r="G64" s="2">
        <v>0</v>
      </c>
      <c r="H64" s="2">
        <v>311.77430000000004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19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3</v>
      </c>
      <c r="X64" s="2">
        <v>0</v>
      </c>
      <c r="Y64" s="2">
        <v>0</v>
      </c>
      <c r="Z64" s="10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8" t="s">
        <v>12</v>
      </c>
      <c r="BF64" s="8" t="s">
        <v>12</v>
      </c>
      <c r="BG64" s="8" t="s">
        <v>653</v>
      </c>
      <c r="BH64" s="10">
        <v>0</v>
      </c>
      <c r="BI64" s="10">
        <v>311.77430000000004</v>
      </c>
      <c r="BJ64" s="13">
        <v>0</v>
      </c>
      <c r="BK64" s="13">
        <v>1.4730000000000001</v>
      </c>
      <c r="BL64" s="10">
        <v>0</v>
      </c>
      <c r="BM64" s="10">
        <v>0</v>
      </c>
      <c r="BN64" s="10">
        <v>459.24354390000008</v>
      </c>
      <c r="BO64" s="10">
        <v>18.128999999999998</v>
      </c>
      <c r="BP64">
        <v>4305.7299999999996</v>
      </c>
      <c r="BQ64" s="5">
        <v>1.1237999999999999</v>
      </c>
      <c r="BR64" s="12">
        <v>2309900.4191372297</v>
      </c>
      <c r="BS64" s="2">
        <v>477.3725439000001</v>
      </c>
      <c r="BT64" s="2">
        <v>0</v>
      </c>
      <c r="BU64" s="2">
        <v>0</v>
      </c>
      <c r="BV64" s="50">
        <v>0</v>
      </c>
    </row>
    <row r="65" spans="1:74" x14ac:dyDescent="0.25">
      <c r="A65" t="s">
        <v>774</v>
      </c>
      <c r="B65">
        <v>91958</v>
      </c>
      <c r="C65" t="s">
        <v>75</v>
      </c>
      <c r="D65" t="s">
        <v>663</v>
      </c>
      <c r="E65" s="7">
        <v>0</v>
      </c>
      <c r="F65" s="2">
        <v>0</v>
      </c>
      <c r="G65" s="2">
        <v>266.57600000000002</v>
      </c>
      <c r="H65" s="2">
        <v>60.939200000000007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49.472300000000004</v>
      </c>
      <c r="P65" s="2">
        <v>0</v>
      </c>
      <c r="Q65" s="2">
        <v>0</v>
      </c>
      <c r="R65" s="2">
        <v>7</v>
      </c>
      <c r="S65" s="2">
        <v>0</v>
      </c>
      <c r="T65" s="2">
        <v>0</v>
      </c>
      <c r="U65" s="2">
        <v>0</v>
      </c>
      <c r="V65" s="2">
        <v>240.67090000000002</v>
      </c>
      <c r="W65" s="2">
        <v>0</v>
      </c>
      <c r="X65" s="2">
        <v>0</v>
      </c>
      <c r="Y65" s="2">
        <v>1</v>
      </c>
      <c r="Z65" s="10">
        <v>31.774999999999999</v>
      </c>
      <c r="AA65" s="2">
        <v>96.041899999999998</v>
      </c>
      <c r="AB65" s="2">
        <v>96.041899999999998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8" t="s">
        <v>12</v>
      </c>
      <c r="BF65" s="8" t="s">
        <v>12</v>
      </c>
      <c r="BG65" s="8" t="s">
        <v>654</v>
      </c>
      <c r="BH65" s="10">
        <v>266.57600000000002</v>
      </c>
      <c r="BI65" s="10">
        <v>60.939200000000007</v>
      </c>
      <c r="BJ65" s="13">
        <v>1.3480000000000001</v>
      </c>
      <c r="BK65" s="13">
        <v>1.5589999999999999</v>
      </c>
      <c r="BL65" s="10">
        <v>0</v>
      </c>
      <c r="BM65" s="10">
        <v>359.34444800000006</v>
      </c>
      <c r="BN65" s="10">
        <v>95.004212800000005</v>
      </c>
      <c r="BO65" s="10">
        <v>1456.1340915999999</v>
      </c>
      <c r="BP65">
        <v>4305.7299999999996</v>
      </c>
      <c r="BQ65" s="5">
        <v>1.1237999999999999</v>
      </c>
      <c r="BR65" s="12">
        <v>9244404.5366958678</v>
      </c>
      <c r="BS65" s="2">
        <v>1910.4827524</v>
      </c>
      <c r="BT65" s="2">
        <v>0</v>
      </c>
      <c r="BU65" s="2">
        <v>0</v>
      </c>
      <c r="BV65" s="50">
        <v>0</v>
      </c>
    </row>
    <row r="66" spans="1:74" x14ac:dyDescent="0.25">
      <c r="A66" t="s">
        <v>775</v>
      </c>
      <c r="B66">
        <v>4346</v>
      </c>
      <c r="C66" t="s">
        <v>76</v>
      </c>
      <c r="D66" t="s">
        <v>663</v>
      </c>
      <c r="E66" s="7">
        <v>0</v>
      </c>
      <c r="F66" s="2">
        <v>0</v>
      </c>
      <c r="G66" s="2">
        <v>0</v>
      </c>
      <c r="H66" s="2">
        <v>92.612099999999998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1.5986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0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8" t="s">
        <v>12</v>
      </c>
      <c r="BF66" s="8" t="s">
        <v>12</v>
      </c>
      <c r="BG66" s="8" t="s">
        <v>653</v>
      </c>
      <c r="BH66" s="10">
        <v>0</v>
      </c>
      <c r="BI66" s="10">
        <v>92.612099999999998</v>
      </c>
      <c r="BJ66" s="13">
        <v>0</v>
      </c>
      <c r="BK66" s="13">
        <v>1.5589999999999999</v>
      </c>
      <c r="BL66" s="10">
        <v>0</v>
      </c>
      <c r="BM66" s="10">
        <v>0</v>
      </c>
      <c r="BN66" s="10">
        <v>144.3822639</v>
      </c>
      <c r="BO66" s="10">
        <v>4.7958000000000002E-3</v>
      </c>
      <c r="BP66">
        <v>4305.7299999999996</v>
      </c>
      <c r="BQ66" s="5">
        <v>1</v>
      </c>
      <c r="BR66" s="12">
        <v>621691.69456208101</v>
      </c>
      <c r="BS66" s="2">
        <v>144.38705970000001</v>
      </c>
      <c r="BT66" s="2">
        <v>0</v>
      </c>
      <c r="BU66" s="2">
        <v>0</v>
      </c>
      <c r="BV66" s="50">
        <v>0</v>
      </c>
    </row>
    <row r="67" spans="1:74" x14ac:dyDescent="0.25">
      <c r="A67" t="s">
        <v>776</v>
      </c>
      <c r="B67">
        <v>79947</v>
      </c>
      <c r="C67" t="s">
        <v>77</v>
      </c>
      <c r="D67" t="s">
        <v>663</v>
      </c>
      <c r="E67" s="7">
        <v>0</v>
      </c>
      <c r="F67" s="2">
        <v>0</v>
      </c>
      <c r="G67" s="2">
        <v>1876.1610999999998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247.65660000000003</v>
      </c>
      <c r="P67" s="2">
        <v>0</v>
      </c>
      <c r="Q67" s="2">
        <v>0</v>
      </c>
      <c r="R67" s="2">
        <v>1</v>
      </c>
      <c r="S67" s="2">
        <v>1</v>
      </c>
      <c r="T67" s="2">
        <v>0</v>
      </c>
      <c r="U67" s="2">
        <v>0</v>
      </c>
      <c r="V67" s="2">
        <v>0</v>
      </c>
      <c r="W67" s="2">
        <v>2.4</v>
      </c>
      <c r="X67" s="2">
        <v>0</v>
      </c>
      <c r="Y67" s="2">
        <v>0</v>
      </c>
      <c r="Z67" s="10">
        <v>155.0034</v>
      </c>
      <c r="AA67" s="2">
        <v>826.24029999999993</v>
      </c>
      <c r="AB67" s="2">
        <v>826.24029999999993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8" t="s">
        <v>12</v>
      </c>
      <c r="BF67" s="8" t="s">
        <v>12</v>
      </c>
      <c r="BG67" s="8" t="s">
        <v>653</v>
      </c>
      <c r="BH67" s="10">
        <v>1876.1610999999998</v>
      </c>
      <c r="BI67" s="10">
        <v>0</v>
      </c>
      <c r="BJ67" s="13">
        <v>1.1579999999999999</v>
      </c>
      <c r="BK67" s="13">
        <v>0</v>
      </c>
      <c r="BL67" s="10">
        <v>0</v>
      </c>
      <c r="BM67" s="10">
        <v>2172.5945537999996</v>
      </c>
      <c r="BN67" s="10">
        <v>0</v>
      </c>
      <c r="BO67" s="10">
        <v>91.792378799999994</v>
      </c>
      <c r="BP67">
        <v>4305.7299999999996</v>
      </c>
      <c r="BQ67" s="5">
        <v>1</v>
      </c>
      <c r="BR67" s="12">
        <v>9749838.7473037951</v>
      </c>
      <c r="BS67" s="2">
        <v>2264.3869325999995</v>
      </c>
      <c r="BT67" s="2">
        <v>0</v>
      </c>
      <c r="BU67" s="2">
        <v>0</v>
      </c>
      <c r="BV67" s="50">
        <v>0</v>
      </c>
    </row>
    <row r="68" spans="1:74" x14ac:dyDescent="0.25">
      <c r="A68" t="s">
        <v>777</v>
      </c>
      <c r="B68">
        <v>87407</v>
      </c>
      <c r="C68" t="s">
        <v>78</v>
      </c>
      <c r="D68" t="s">
        <v>663</v>
      </c>
      <c r="E68" s="7">
        <v>0</v>
      </c>
      <c r="F68" s="2">
        <v>0</v>
      </c>
      <c r="G68" s="2">
        <v>0</v>
      </c>
      <c r="H68" s="2">
        <v>0</v>
      </c>
      <c r="I68" s="2">
        <v>0</v>
      </c>
      <c r="J68" s="2">
        <v>1953.0724</v>
      </c>
      <c r="K68" s="2">
        <v>873.24380000000019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0">
        <v>0</v>
      </c>
      <c r="AA68" s="2">
        <v>0</v>
      </c>
      <c r="AB68" s="2">
        <v>0</v>
      </c>
      <c r="AC68" s="2">
        <v>167.22520000000003</v>
      </c>
      <c r="AD68" s="2">
        <v>0</v>
      </c>
      <c r="AE68" s="2">
        <v>0</v>
      </c>
      <c r="AF68" s="2">
        <v>0.1221</v>
      </c>
      <c r="AG68" s="2">
        <v>1.1202000000000001</v>
      </c>
      <c r="AH68" s="2">
        <v>1</v>
      </c>
      <c r="AI68" s="2">
        <v>0</v>
      </c>
      <c r="AJ68" s="2">
        <v>7.4811000000000005</v>
      </c>
      <c r="AK68" s="2">
        <v>37.505000000000003</v>
      </c>
      <c r="AL68" s="2">
        <v>0</v>
      </c>
      <c r="AM68" s="2">
        <v>0</v>
      </c>
      <c r="AN68" s="2">
        <v>4.7516999999999996</v>
      </c>
      <c r="AO68" s="2">
        <v>593.15940000000023</v>
      </c>
      <c r="AP68" s="2">
        <v>593.15940000000023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8" t="s">
        <v>12</v>
      </c>
      <c r="BF68" s="8" t="s">
        <v>12</v>
      </c>
      <c r="BG68" s="8" t="s">
        <v>654</v>
      </c>
      <c r="BH68" s="10">
        <v>1953.0724</v>
      </c>
      <c r="BI68" s="10">
        <v>873.24380000000019</v>
      </c>
      <c r="BJ68" s="13">
        <v>1.1579999999999999</v>
      </c>
      <c r="BK68" s="13">
        <v>1.268</v>
      </c>
      <c r="BL68" s="10">
        <v>0</v>
      </c>
      <c r="BM68" s="10">
        <v>2148.5749472399998</v>
      </c>
      <c r="BN68" s="10">
        <v>1051.9094814800003</v>
      </c>
      <c r="BO68" s="10">
        <v>323.59062991500002</v>
      </c>
      <c r="BP68">
        <v>4305.7299999999996</v>
      </c>
      <c r="BQ68" s="5">
        <v>1</v>
      </c>
      <c r="BR68" s="12">
        <v>15173715.702216478</v>
      </c>
      <c r="BS68" s="2">
        <v>0</v>
      </c>
      <c r="BT68" s="2">
        <v>3709.5526933000001</v>
      </c>
      <c r="BU68" s="2">
        <v>0</v>
      </c>
      <c r="BV68" s="50">
        <v>0</v>
      </c>
    </row>
    <row r="69" spans="1:74" x14ac:dyDescent="0.25">
      <c r="A69" t="s">
        <v>778</v>
      </c>
      <c r="B69">
        <v>8336</v>
      </c>
      <c r="C69" t="s">
        <v>79</v>
      </c>
      <c r="D69" t="s">
        <v>665</v>
      </c>
      <c r="E69" s="7">
        <v>0</v>
      </c>
      <c r="F69" s="2">
        <v>0</v>
      </c>
      <c r="G69" s="2">
        <v>0</v>
      </c>
      <c r="H69" s="2">
        <v>115.17669999999998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0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8" t="e">
        <v>#N/A</v>
      </c>
      <c r="BF69" s="8" t="e">
        <v>#N/A</v>
      </c>
      <c r="BG69" s="8" t="e">
        <v>#N/A</v>
      </c>
      <c r="BH69" s="10">
        <v>0</v>
      </c>
      <c r="BI69" s="10">
        <v>115.17669999999998</v>
      </c>
      <c r="BJ69" s="13" t="e">
        <v>#N/A</v>
      </c>
      <c r="BK69" s="13" t="e">
        <v>#N/A</v>
      </c>
      <c r="BL69" s="10">
        <v>0</v>
      </c>
      <c r="BM69" s="10" t="e">
        <v>#N/A</v>
      </c>
      <c r="BN69" s="10" t="e">
        <v>#N/A</v>
      </c>
      <c r="BO69" s="10" t="e">
        <v>#N/A</v>
      </c>
      <c r="BP69" t="e">
        <v>#N/A</v>
      </c>
      <c r="BQ69" s="5">
        <v>1</v>
      </c>
      <c r="BR69" s="12" t="e">
        <v>#N/A</v>
      </c>
      <c r="BS69" s="2" t="e">
        <v>#N/A</v>
      </c>
      <c r="BT69" s="2" t="e">
        <v>#N/A</v>
      </c>
      <c r="BU69" s="2" t="e">
        <v>#N/A</v>
      </c>
      <c r="BV69" s="50">
        <v>0</v>
      </c>
    </row>
    <row r="70" spans="1:74" x14ac:dyDescent="0.25">
      <c r="A70" t="s">
        <v>779</v>
      </c>
      <c r="B70">
        <v>8326</v>
      </c>
      <c r="C70" t="s">
        <v>80</v>
      </c>
      <c r="D70" t="s">
        <v>665</v>
      </c>
      <c r="E70" s="7">
        <v>0</v>
      </c>
      <c r="F70" s="2">
        <v>0</v>
      </c>
      <c r="G70" s="2">
        <v>0</v>
      </c>
      <c r="H70" s="2">
        <v>188.95210000000009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48.999399999999994</v>
      </c>
      <c r="P70" s="2">
        <v>0</v>
      </c>
      <c r="Q70" s="2">
        <v>0</v>
      </c>
      <c r="R70" s="2">
        <v>0</v>
      </c>
      <c r="S70" s="2">
        <v>0.4773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0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8" t="e">
        <v>#N/A</v>
      </c>
      <c r="BF70" s="8" t="e">
        <v>#N/A</v>
      </c>
      <c r="BG70" s="8" t="e">
        <v>#N/A</v>
      </c>
      <c r="BH70" s="10">
        <v>0</v>
      </c>
      <c r="BI70" s="10">
        <v>188.95210000000009</v>
      </c>
      <c r="BJ70" s="13" t="e">
        <v>#N/A</v>
      </c>
      <c r="BK70" s="13" t="e">
        <v>#N/A</v>
      </c>
      <c r="BL70" s="10">
        <v>0</v>
      </c>
      <c r="BM70" s="10" t="e">
        <v>#N/A</v>
      </c>
      <c r="BN70" s="10" t="e">
        <v>#N/A</v>
      </c>
      <c r="BO70" s="10" t="e">
        <v>#N/A</v>
      </c>
      <c r="BP70" t="e">
        <v>#N/A</v>
      </c>
      <c r="BQ70" s="5">
        <v>1</v>
      </c>
      <c r="BR70" s="12" t="e">
        <v>#N/A</v>
      </c>
      <c r="BS70" s="2" t="e">
        <v>#N/A</v>
      </c>
      <c r="BT70" s="2" t="e">
        <v>#N/A</v>
      </c>
      <c r="BU70" s="2" t="e">
        <v>#N/A</v>
      </c>
      <c r="BV70" s="50">
        <v>0</v>
      </c>
    </row>
    <row r="71" spans="1:74" x14ac:dyDescent="0.25">
      <c r="A71" t="s">
        <v>780</v>
      </c>
      <c r="B71">
        <v>90758</v>
      </c>
      <c r="C71" t="s">
        <v>81</v>
      </c>
      <c r="D71" t="s">
        <v>663</v>
      </c>
      <c r="E71" s="7">
        <v>0</v>
      </c>
      <c r="F71" s="2">
        <v>0</v>
      </c>
      <c r="G71" s="2">
        <v>0</v>
      </c>
      <c r="H71" s="2">
        <v>0</v>
      </c>
      <c r="I71" s="2">
        <v>0</v>
      </c>
      <c r="J71" s="2">
        <v>858.04540000000065</v>
      </c>
      <c r="K71" s="2">
        <v>510.83470000000023</v>
      </c>
      <c r="L71" s="2">
        <v>0</v>
      </c>
      <c r="M71" s="2">
        <v>4.8978000000000002</v>
      </c>
      <c r="N71" s="2">
        <v>12.395099999999999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0">
        <v>0</v>
      </c>
      <c r="AA71" s="2">
        <v>0</v>
      </c>
      <c r="AB71" s="2">
        <v>0</v>
      </c>
      <c r="AC71" s="2">
        <v>63.262299999999996</v>
      </c>
      <c r="AD71" s="2">
        <v>0</v>
      </c>
      <c r="AE71" s="2">
        <v>0</v>
      </c>
      <c r="AF71" s="2">
        <v>0</v>
      </c>
      <c r="AG71" s="2">
        <v>0.28989999999999999</v>
      </c>
      <c r="AH71" s="2">
        <v>0</v>
      </c>
      <c r="AI71" s="2">
        <v>0</v>
      </c>
      <c r="AJ71" s="2">
        <v>0</v>
      </c>
      <c r="AK71" s="2">
        <v>5.8759999999999994</v>
      </c>
      <c r="AL71" s="2">
        <v>0</v>
      </c>
      <c r="AM71" s="2">
        <v>0</v>
      </c>
      <c r="AN71" s="2">
        <v>31.7956</v>
      </c>
      <c r="AO71" s="2">
        <v>271.96190000000001</v>
      </c>
      <c r="AP71" s="2">
        <v>271.96190000000001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1.258</v>
      </c>
      <c r="BD71" s="2">
        <v>1.258</v>
      </c>
      <c r="BE71" s="8" t="s">
        <v>12</v>
      </c>
      <c r="BF71" s="8" t="s">
        <v>12</v>
      </c>
      <c r="BG71" s="8" t="s">
        <v>654</v>
      </c>
      <c r="BH71" s="10">
        <v>862.94320000000062</v>
      </c>
      <c r="BI71" s="10">
        <v>523.22980000000018</v>
      </c>
      <c r="BJ71" s="13">
        <v>1.1579999999999999</v>
      </c>
      <c r="BK71" s="13">
        <v>1.3680000000000001</v>
      </c>
      <c r="BL71" s="10">
        <v>0</v>
      </c>
      <c r="BM71" s="10">
        <v>948.75664908000067</v>
      </c>
      <c r="BN71" s="10">
        <v>678.29379840000024</v>
      </c>
      <c r="BO71" s="10">
        <v>64.538407409999991</v>
      </c>
      <c r="BP71">
        <v>4305.7299999999996</v>
      </c>
      <c r="BQ71" s="5">
        <v>1.1237999999999999</v>
      </c>
      <c r="BR71" s="12">
        <v>8185225.2603300139</v>
      </c>
      <c r="BS71" s="2">
        <v>0</v>
      </c>
      <c r="BT71" s="2">
        <v>1760.2610506000012</v>
      </c>
      <c r="BU71" s="2">
        <v>22.753949199999997</v>
      </c>
      <c r="BV71" s="50">
        <v>0</v>
      </c>
    </row>
    <row r="72" spans="1:74" x14ac:dyDescent="0.25">
      <c r="A72" t="s">
        <v>781</v>
      </c>
      <c r="B72">
        <v>92566</v>
      </c>
      <c r="C72" t="s">
        <v>82</v>
      </c>
      <c r="D72" t="s">
        <v>663</v>
      </c>
      <c r="E72" s="7">
        <v>0</v>
      </c>
      <c r="F72" s="2">
        <v>0</v>
      </c>
      <c r="G72" s="2">
        <v>69.023200000000003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0">
        <v>0</v>
      </c>
      <c r="AA72" s="2">
        <v>41.467599999999997</v>
      </c>
      <c r="AB72" s="2">
        <v>41.467599999999997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8" t="s">
        <v>12</v>
      </c>
      <c r="BF72" s="8" t="s">
        <v>12</v>
      </c>
      <c r="BG72" s="8" t="s">
        <v>654</v>
      </c>
      <c r="BH72" s="10">
        <v>69.023200000000003</v>
      </c>
      <c r="BI72" s="10">
        <v>0</v>
      </c>
      <c r="BJ72" s="13">
        <v>1.399</v>
      </c>
      <c r="BK72" s="13">
        <v>0</v>
      </c>
      <c r="BL72" s="10">
        <v>0</v>
      </c>
      <c r="BM72" s="10">
        <v>96.563456800000012</v>
      </c>
      <c r="BN72" s="10">
        <v>0</v>
      </c>
      <c r="BO72" s="10">
        <v>4.1497599999999997</v>
      </c>
      <c r="BP72">
        <v>4305.7299999999996</v>
      </c>
      <c r="BQ72" s="5">
        <v>1.1237999999999999</v>
      </c>
      <c r="BR72" s="12">
        <v>487329.0361410302</v>
      </c>
      <c r="BS72" s="2">
        <v>100.71321680000001</v>
      </c>
      <c r="BT72" s="2">
        <v>0</v>
      </c>
      <c r="BU72" s="2">
        <v>0</v>
      </c>
      <c r="BV72" s="50">
        <v>0</v>
      </c>
    </row>
    <row r="73" spans="1:74" x14ac:dyDescent="0.25">
      <c r="A73" t="s">
        <v>782</v>
      </c>
      <c r="B73">
        <v>85749</v>
      </c>
      <c r="C73" t="s">
        <v>83</v>
      </c>
      <c r="D73" t="s">
        <v>663</v>
      </c>
      <c r="E73" s="7">
        <v>0</v>
      </c>
      <c r="F73" s="2">
        <v>0</v>
      </c>
      <c r="G73" s="2">
        <v>373.77380000000005</v>
      </c>
      <c r="H73" s="2">
        <v>159.80880000000002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59.7</v>
      </c>
      <c r="P73" s="2">
        <v>0</v>
      </c>
      <c r="Q73" s="2">
        <v>0</v>
      </c>
      <c r="R73" s="2">
        <v>0.17499999999999999</v>
      </c>
      <c r="S73" s="2">
        <v>0</v>
      </c>
      <c r="T73" s="2">
        <v>0</v>
      </c>
      <c r="U73" s="2">
        <v>0</v>
      </c>
      <c r="V73" s="2">
        <v>1.625</v>
      </c>
      <c r="W73" s="2">
        <v>10</v>
      </c>
      <c r="X73" s="2">
        <v>0</v>
      </c>
      <c r="Y73" s="2">
        <v>0.92500000000000004</v>
      </c>
      <c r="Z73" s="10">
        <v>0</v>
      </c>
      <c r="AA73" s="2">
        <v>128.27940000000001</v>
      </c>
      <c r="AB73" s="2">
        <v>128.27940000000001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8" t="s">
        <v>12</v>
      </c>
      <c r="BF73" s="8" t="s">
        <v>12</v>
      </c>
      <c r="BG73" s="8" t="s">
        <v>654</v>
      </c>
      <c r="BH73" s="10">
        <v>373.77380000000005</v>
      </c>
      <c r="BI73" s="10">
        <v>159.80880000000002</v>
      </c>
      <c r="BJ73" s="13">
        <v>1.3160000000000001</v>
      </c>
      <c r="BK73" s="13">
        <v>1.534</v>
      </c>
      <c r="BL73" s="10">
        <v>0</v>
      </c>
      <c r="BM73" s="10">
        <v>491.88632080000008</v>
      </c>
      <c r="BN73" s="10">
        <v>245.14669920000003</v>
      </c>
      <c r="BO73" s="10">
        <v>90.850315000000009</v>
      </c>
      <c r="BP73">
        <v>4305.7299999999996</v>
      </c>
      <c r="BQ73" s="5">
        <v>1</v>
      </c>
      <c r="BR73" s="12">
        <v>3564642.11200955</v>
      </c>
      <c r="BS73" s="2">
        <v>827.8833350000001</v>
      </c>
      <c r="BT73" s="2">
        <v>0</v>
      </c>
      <c r="BU73" s="2">
        <v>0</v>
      </c>
      <c r="BV73" s="50">
        <v>0</v>
      </c>
    </row>
    <row r="74" spans="1:74" x14ac:dyDescent="0.25">
      <c r="A74" t="s">
        <v>783</v>
      </c>
      <c r="B74">
        <v>4345</v>
      </c>
      <c r="C74" t="s">
        <v>84</v>
      </c>
      <c r="D74" t="s">
        <v>663</v>
      </c>
      <c r="E74" s="7">
        <v>0</v>
      </c>
      <c r="F74" s="2">
        <v>0</v>
      </c>
      <c r="G74" s="2">
        <v>444.24349999999993</v>
      </c>
      <c r="H74" s="2">
        <v>392.1567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37.213200000000001</v>
      </c>
      <c r="P74" s="2">
        <v>0</v>
      </c>
      <c r="Q74" s="2">
        <v>0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7</v>
      </c>
      <c r="X74" s="2">
        <v>0</v>
      </c>
      <c r="Y74" s="2">
        <v>0</v>
      </c>
      <c r="Z74" s="10">
        <v>2.9249999999999998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8" t="s">
        <v>12</v>
      </c>
      <c r="BF74" s="8" t="s">
        <v>12</v>
      </c>
      <c r="BG74" s="8" t="s">
        <v>653</v>
      </c>
      <c r="BH74" s="10">
        <v>444.24349999999993</v>
      </c>
      <c r="BI74" s="10">
        <v>392.1567</v>
      </c>
      <c r="BJ74" s="13">
        <v>1.2949999999999999</v>
      </c>
      <c r="BK74" s="13">
        <v>1.4410000000000001</v>
      </c>
      <c r="BL74" s="10">
        <v>0</v>
      </c>
      <c r="BM74" s="10">
        <v>575.29533249999986</v>
      </c>
      <c r="BN74" s="10">
        <v>565.09780469999998</v>
      </c>
      <c r="BO74" s="10">
        <v>47.387014599999993</v>
      </c>
      <c r="BP74">
        <v>4305.7299999999996</v>
      </c>
      <c r="BQ74" s="5">
        <v>1</v>
      </c>
      <c r="BR74" s="12">
        <v>5114260.6330098119</v>
      </c>
      <c r="BS74" s="2">
        <v>1187.7801517999997</v>
      </c>
      <c r="BT74" s="2">
        <v>0</v>
      </c>
      <c r="BU74" s="2">
        <v>0</v>
      </c>
      <c r="BV74" s="50">
        <v>0</v>
      </c>
    </row>
    <row r="75" spans="1:74" x14ac:dyDescent="0.25">
      <c r="A75" t="s">
        <v>784</v>
      </c>
      <c r="B75">
        <v>4274</v>
      </c>
      <c r="C75" t="s">
        <v>85</v>
      </c>
      <c r="D75" t="s">
        <v>661</v>
      </c>
      <c r="E75" s="7">
        <v>0</v>
      </c>
      <c r="F75" s="2">
        <v>1.4</v>
      </c>
      <c r="G75" s="2">
        <v>236.09760000000003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21.175000000000001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2</v>
      </c>
      <c r="X75" s="2">
        <v>0</v>
      </c>
      <c r="Y75" s="2">
        <v>0</v>
      </c>
      <c r="Z75" s="10">
        <v>46.675000000000004</v>
      </c>
      <c r="AA75" s="2">
        <v>93.836399999999998</v>
      </c>
      <c r="AB75" s="2">
        <v>93.836399999999998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8" t="s">
        <v>12</v>
      </c>
      <c r="BF75" s="8" t="s">
        <v>12</v>
      </c>
      <c r="BG75" s="8" t="s">
        <v>653</v>
      </c>
      <c r="BH75" s="10">
        <v>236.09760000000003</v>
      </c>
      <c r="BI75" s="10">
        <v>0</v>
      </c>
      <c r="BJ75" s="13">
        <v>1.357</v>
      </c>
      <c r="BK75" s="13">
        <v>0</v>
      </c>
      <c r="BL75" s="10">
        <v>2.0369999999999999</v>
      </c>
      <c r="BM75" s="10">
        <v>320.38444320000002</v>
      </c>
      <c r="BN75" s="10">
        <v>0</v>
      </c>
      <c r="BO75" s="10">
        <v>23.109334</v>
      </c>
      <c r="BP75">
        <v>4359.55</v>
      </c>
      <c r="BQ75" s="5">
        <v>1.1056999999999999</v>
      </c>
      <c r="BR75" s="12">
        <v>1665580.8143050165</v>
      </c>
      <c r="BS75" s="2">
        <v>345.53077719999999</v>
      </c>
      <c r="BT75" s="2">
        <v>0</v>
      </c>
      <c r="BU75" s="2">
        <v>0</v>
      </c>
      <c r="BV75" s="50">
        <v>5.8947964105742533E-3</v>
      </c>
    </row>
    <row r="76" spans="1:74" x14ac:dyDescent="0.25">
      <c r="A76" t="s">
        <v>785</v>
      </c>
      <c r="B76">
        <v>91053</v>
      </c>
      <c r="C76" t="s">
        <v>86</v>
      </c>
      <c r="D76" t="s">
        <v>663</v>
      </c>
      <c r="E76" s="7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10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8" t="s">
        <v>12</v>
      </c>
      <c r="BF76" s="8" t="s">
        <v>12</v>
      </c>
      <c r="BG76" s="8" t="s">
        <v>653</v>
      </c>
      <c r="BH76" s="10">
        <v>0</v>
      </c>
      <c r="BI76" s="10">
        <v>0</v>
      </c>
      <c r="BJ76" s="13">
        <v>0</v>
      </c>
      <c r="BK76" s="13">
        <v>0</v>
      </c>
      <c r="BL76" s="10">
        <v>0</v>
      </c>
      <c r="BM76" s="10">
        <v>0</v>
      </c>
      <c r="BN76" s="10">
        <v>0</v>
      </c>
      <c r="BO76" s="10">
        <v>0</v>
      </c>
      <c r="BP76" t="e">
        <v>#N/A</v>
      </c>
      <c r="BQ76" s="5">
        <v>1.1237999999999999</v>
      </c>
      <c r="BR76" s="12" t="e">
        <v>#N/A</v>
      </c>
      <c r="BS76" s="2">
        <v>0</v>
      </c>
      <c r="BT76" s="2">
        <v>0</v>
      </c>
      <c r="BU76" s="2">
        <v>0</v>
      </c>
      <c r="BV76" s="50">
        <v>0</v>
      </c>
    </row>
    <row r="77" spans="1:74" x14ac:dyDescent="0.25">
      <c r="A77" t="s">
        <v>786</v>
      </c>
      <c r="B77">
        <v>4187</v>
      </c>
      <c r="C77" t="s">
        <v>87</v>
      </c>
      <c r="D77" t="s">
        <v>661</v>
      </c>
      <c r="E77" s="7">
        <v>0</v>
      </c>
      <c r="F77" s="2">
        <v>0</v>
      </c>
      <c r="G77" s="2">
        <v>25.612500000000001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5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1</v>
      </c>
      <c r="X77" s="2">
        <v>0</v>
      </c>
      <c r="Y77" s="2">
        <v>0</v>
      </c>
      <c r="Z77" s="10">
        <v>0</v>
      </c>
      <c r="AA77" s="2">
        <v>9.6125000000000007</v>
      </c>
      <c r="AB77" s="2">
        <v>9.6125000000000007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8" t="s">
        <v>12</v>
      </c>
      <c r="BF77" s="8" t="s">
        <v>12</v>
      </c>
      <c r="BG77" s="8" t="s">
        <v>654</v>
      </c>
      <c r="BH77" s="10">
        <v>25.612500000000001</v>
      </c>
      <c r="BI77" s="10">
        <v>0</v>
      </c>
      <c r="BJ77" s="13">
        <v>1.399</v>
      </c>
      <c r="BK77" s="13">
        <v>0</v>
      </c>
      <c r="BL77" s="10">
        <v>0</v>
      </c>
      <c r="BM77" s="10">
        <v>35.831887500000001</v>
      </c>
      <c r="BN77" s="10">
        <v>0</v>
      </c>
      <c r="BO77" s="10">
        <v>7.0002499999999994</v>
      </c>
      <c r="BP77">
        <v>4359.55</v>
      </c>
      <c r="BQ77" s="5">
        <v>1.0923</v>
      </c>
      <c r="BR77" s="12">
        <v>203963.91743514399</v>
      </c>
      <c r="BS77" s="2">
        <v>42.832137500000002</v>
      </c>
      <c r="BT77" s="2">
        <v>0</v>
      </c>
      <c r="BU77" s="2">
        <v>0</v>
      </c>
      <c r="BV77" s="50">
        <v>0</v>
      </c>
    </row>
    <row r="78" spans="1:74" x14ac:dyDescent="0.25">
      <c r="A78" t="s">
        <v>787</v>
      </c>
      <c r="B78">
        <v>4471</v>
      </c>
      <c r="C78" t="s">
        <v>88</v>
      </c>
      <c r="D78" t="s">
        <v>658</v>
      </c>
      <c r="E78" s="7">
        <v>0</v>
      </c>
      <c r="F78" s="2">
        <v>0</v>
      </c>
      <c r="G78" s="2">
        <v>180.23090000000002</v>
      </c>
      <c r="H78" s="2">
        <v>81.19319999999999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40.512500000000003</v>
      </c>
      <c r="P78" s="2">
        <v>0</v>
      </c>
      <c r="Q78" s="2">
        <v>0</v>
      </c>
      <c r="R78" s="2">
        <v>0</v>
      </c>
      <c r="S78" s="2">
        <v>0</v>
      </c>
      <c r="T78" s="2">
        <v>1</v>
      </c>
      <c r="U78" s="2">
        <v>0</v>
      </c>
      <c r="V78" s="2">
        <v>0</v>
      </c>
      <c r="W78" s="2">
        <v>1.7111000000000001</v>
      </c>
      <c r="X78" s="2">
        <v>1</v>
      </c>
      <c r="Y78" s="2">
        <v>0</v>
      </c>
      <c r="Z78" s="10">
        <v>0</v>
      </c>
      <c r="AA78" s="2">
        <v>64</v>
      </c>
      <c r="AB78" s="2">
        <v>64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8" t="s">
        <v>12</v>
      </c>
      <c r="BF78" s="8" t="s">
        <v>12</v>
      </c>
      <c r="BG78" s="8" t="s">
        <v>654</v>
      </c>
      <c r="BH78" s="10">
        <v>180.23090000000002</v>
      </c>
      <c r="BI78" s="10">
        <v>81.19319999999999</v>
      </c>
      <c r="BJ78" s="13">
        <v>1.3740000000000001</v>
      </c>
      <c r="BK78" s="13">
        <v>1.5589999999999999</v>
      </c>
      <c r="BL78" s="10">
        <v>0</v>
      </c>
      <c r="BM78" s="10">
        <v>247.63725660000006</v>
      </c>
      <c r="BN78" s="10">
        <v>126.58019879999998</v>
      </c>
      <c r="BO78" s="10">
        <v>28.408203899999997</v>
      </c>
      <c r="BP78">
        <v>4359.55</v>
      </c>
      <c r="BQ78" s="5">
        <v>1.0772999999999999</v>
      </c>
      <c r="BR78" s="12">
        <v>1890948.8083703169</v>
      </c>
      <c r="BS78" s="2">
        <v>402.62565930000005</v>
      </c>
      <c r="BT78" s="2">
        <v>0</v>
      </c>
      <c r="BU78" s="2">
        <v>0</v>
      </c>
      <c r="BV78" s="50">
        <v>1.9126010188043102E-3</v>
      </c>
    </row>
    <row r="79" spans="1:74" x14ac:dyDescent="0.25">
      <c r="A79" t="s">
        <v>788</v>
      </c>
      <c r="B79">
        <v>89949</v>
      </c>
      <c r="C79" t="s">
        <v>89</v>
      </c>
      <c r="D79" t="s">
        <v>666</v>
      </c>
      <c r="E79" s="7">
        <v>0</v>
      </c>
      <c r="F79" s="2">
        <v>0</v>
      </c>
      <c r="G79" s="2">
        <v>443.81950000000006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40.625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3</v>
      </c>
      <c r="X79" s="2">
        <v>0</v>
      </c>
      <c r="Y79" s="2">
        <v>0</v>
      </c>
      <c r="Z79" s="10">
        <v>31.037500000000001</v>
      </c>
      <c r="AA79" s="2">
        <v>329.91229999999996</v>
      </c>
      <c r="AB79" s="2">
        <v>329.91229999999996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8" t="s">
        <v>12</v>
      </c>
      <c r="BF79" s="8" t="s">
        <v>12</v>
      </c>
      <c r="BG79" s="8" t="s">
        <v>654</v>
      </c>
      <c r="BH79" s="10">
        <v>443.81950000000006</v>
      </c>
      <c r="BI79" s="10">
        <v>0</v>
      </c>
      <c r="BJ79" s="13">
        <v>1.2949999999999999</v>
      </c>
      <c r="BK79" s="13">
        <v>0</v>
      </c>
      <c r="BL79" s="10">
        <v>0</v>
      </c>
      <c r="BM79" s="10">
        <v>574.74625250000008</v>
      </c>
      <c r="BN79" s="10">
        <v>0</v>
      </c>
      <c r="BO79" s="10">
        <v>54.754417499999995</v>
      </c>
      <c r="BP79">
        <v>4305.7299999999996</v>
      </c>
      <c r="BQ79" s="5">
        <v>1</v>
      </c>
      <c r="BR79" s="12">
        <v>2710459.9198391004</v>
      </c>
      <c r="BS79" s="2">
        <v>629.50067000000013</v>
      </c>
      <c r="BT79" s="2">
        <v>0</v>
      </c>
      <c r="BU79" s="2">
        <v>0</v>
      </c>
      <c r="BV79" s="50">
        <v>0</v>
      </c>
    </row>
    <row r="80" spans="1:74" x14ac:dyDescent="0.25">
      <c r="A80" t="s">
        <v>789</v>
      </c>
      <c r="B80">
        <v>90273</v>
      </c>
      <c r="C80" t="s">
        <v>89</v>
      </c>
      <c r="D80" t="s">
        <v>666</v>
      </c>
      <c r="E80" s="7">
        <v>0</v>
      </c>
      <c r="F80" s="2">
        <v>0</v>
      </c>
      <c r="G80" s="2">
        <v>144.36669999999998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1</v>
      </c>
      <c r="X80" s="2">
        <v>0</v>
      </c>
      <c r="Y80" s="2">
        <v>0</v>
      </c>
      <c r="Z80" s="10">
        <v>27</v>
      </c>
      <c r="AA80" s="2">
        <v>38.191699999999997</v>
      </c>
      <c r="AB80" s="2">
        <v>38.191699999999997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8" t="s">
        <v>12</v>
      </c>
      <c r="BF80" s="8" t="s">
        <v>12</v>
      </c>
      <c r="BG80" s="8" t="s">
        <v>653</v>
      </c>
      <c r="BH80" s="10">
        <v>144.36669999999998</v>
      </c>
      <c r="BI80" s="10">
        <v>0</v>
      </c>
      <c r="BJ80" s="13">
        <v>1.385</v>
      </c>
      <c r="BK80" s="13">
        <v>0</v>
      </c>
      <c r="BL80" s="10">
        <v>0</v>
      </c>
      <c r="BM80" s="10">
        <v>199.94787949999997</v>
      </c>
      <c r="BN80" s="10">
        <v>0</v>
      </c>
      <c r="BO80" s="10">
        <v>11.483502</v>
      </c>
      <c r="BP80">
        <v>4305.7299999999996</v>
      </c>
      <c r="BQ80" s="5">
        <v>1.1237999999999999</v>
      </c>
      <c r="BR80" s="12">
        <v>1023069.8078185248</v>
      </c>
      <c r="BS80" s="2">
        <v>211.43138149999996</v>
      </c>
      <c r="BT80" s="2">
        <v>0</v>
      </c>
      <c r="BU80" s="2">
        <v>0</v>
      </c>
      <c r="BV80" s="50">
        <v>0</v>
      </c>
    </row>
    <row r="81" spans="1:74" x14ac:dyDescent="0.25">
      <c r="A81" t="s">
        <v>790</v>
      </c>
      <c r="B81">
        <v>91303</v>
      </c>
      <c r="C81" t="s">
        <v>89</v>
      </c>
      <c r="D81" t="s">
        <v>666</v>
      </c>
      <c r="E81" s="7">
        <v>0</v>
      </c>
      <c r="F81" s="2">
        <v>0</v>
      </c>
      <c r="G81" s="2">
        <v>0</v>
      </c>
      <c r="H81" s="2">
        <v>360.25840000000005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34.450000000000003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6</v>
      </c>
      <c r="X81" s="2">
        <v>0</v>
      </c>
      <c r="Y81" s="2">
        <v>0</v>
      </c>
      <c r="Z81" s="10">
        <v>27.1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8" t="s">
        <v>12</v>
      </c>
      <c r="BF81" s="8" t="s">
        <v>12</v>
      </c>
      <c r="BG81" s="8" t="s">
        <v>653</v>
      </c>
      <c r="BH81" s="10">
        <v>0</v>
      </c>
      <c r="BI81" s="10">
        <v>360.25840000000005</v>
      </c>
      <c r="BJ81" s="13">
        <v>0</v>
      </c>
      <c r="BK81" s="13">
        <v>1.454</v>
      </c>
      <c r="BL81" s="10">
        <v>0</v>
      </c>
      <c r="BM81" s="10">
        <v>0</v>
      </c>
      <c r="BN81" s="10">
        <v>523.81571360000009</v>
      </c>
      <c r="BO81" s="10">
        <v>39.363849999999999</v>
      </c>
      <c r="BP81">
        <v>4305.7299999999996</v>
      </c>
      <c r="BQ81" s="5">
        <v>1.1237999999999999</v>
      </c>
      <c r="BR81" s="12">
        <v>2725101.6562060006</v>
      </c>
      <c r="BS81" s="2">
        <v>563.17956360000005</v>
      </c>
      <c r="BT81" s="2">
        <v>0</v>
      </c>
      <c r="BU81" s="2">
        <v>0</v>
      </c>
      <c r="BV81" s="50">
        <v>0</v>
      </c>
    </row>
    <row r="82" spans="1:74" x14ac:dyDescent="0.25">
      <c r="A82" t="s">
        <v>791</v>
      </c>
      <c r="B82">
        <v>91305</v>
      </c>
      <c r="C82" t="s">
        <v>89</v>
      </c>
      <c r="D82" t="s">
        <v>666</v>
      </c>
      <c r="E82" s="7">
        <v>0</v>
      </c>
      <c r="F82" s="2">
        <v>0</v>
      </c>
      <c r="G82" s="2">
        <v>144.80730000000003</v>
      </c>
      <c r="H82" s="2">
        <v>294.27810000000022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24.75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13.2727</v>
      </c>
      <c r="X82" s="2">
        <v>0</v>
      </c>
      <c r="Y82" s="2">
        <v>0</v>
      </c>
      <c r="Z82" s="10">
        <v>5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8" t="s">
        <v>12</v>
      </c>
      <c r="BF82" s="8" t="s">
        <v>12</v>
      </c>
      <c r="BG82" s="8" t="s">
        <v>653</v>
      </c>
      <c r="BH82" s="10">
        <v>144.80730000000003</v>
      </c>
      <c r="BI82" s="10">
        <v>294.27810000000022</v>
      </c>
      <c r="BJ82" s="13">
        <v>1.385</v>
      </c>
      <c r="BK82" s="13">
        <v>1.48</v>
      </c>
      <c r="BL82" s="10">
        <v>0</v>
      </c>
      <c r="BM82" s="10">
        <v>200.55811050000003</v>
      </c>
      <c r="BN82" s="10">
        <v>435.53158800000034</v>
      </c>
      <c r="BO82" s="10">
        <v>80.603994800000009</v>
      </c>
      <c r="BP82">
        <v>4305.7299999999996</v>
      </c>
      <c r="BQ82" s="5">
        <v>1.1237999999999999</v>
      </c>
      <c r="BR82" s="12">
        <v>3467922.6606159233</v>
      </c>
      <c r="BS82" s="2">
        <v>716.6936933000004</v>
      </c>
      <c r="BT82" s="2">
        <v>0</v>
      </c>
      <c r="BU82" s="2">
        <v>0</v>
      </c>
      <c r="BV82" s="50">
        <v>0</v>
      </c>
    </row>
    <row r="83" spans="1:74" x14ac:dyDescent="0.25">
      <c r="A83" t="s">
        <v>792</v>
      </c>
      <c r="B83">
        <v>91307</v>
      </c>
      <c r="C83" t="s">
        <v>89</v>
      </c>
      <c r="D83" t="s">
        <v>666</v>
      </c>
      <c r="E83" s="7">
        <v>0</v>
      </c>
      <c r="F83" s="2">
        <v>0</v>
      </c>
      <c r="G83" s="2">
        <v>461.80169999999987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33.291699999999999</v>
      </c>
      <c r="P83" s="2">
        <v>1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4</v>
      </c>
      <c r="X83" s="2">
        <v>0</v>
      </c>
      <c r="Y83" s="2">
        <v>0</v>
      </c>
      <c r="Z83" s="10">
        <v>3</v>
      </c>
      <c r="AA83" s="2">
        <v>352.99819999999994</v>
      </c>
      <c r="AB83" s="2">
        <v>352.99819999999994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8" t="s">
        <v>12</v>
      </c>
      <c r="BF83" s="8" t="s">
        <v>12</v>
      </c>
      <c r="BG83" s="8" t="s">
        <v>654</v>
      </c>
      <c r="BH83" s="10">
        <v>461.80169999999987</v>
      </c>
      <c r="BI83" s="10">
        <v>0</v>
      </c>
      <c r="BJ83" s="13">
        <v>1.2889999999999999</v>
      </c>
      <c r="BK83" s="13">
        <v>0</v>
      </c>
      <c r="BL83" s="10">
        <v>0</v>
      </c>
      <c r="BM83" s="10">
        <v>595.26239129999976</v>
      </c>
      <c r="BN83" s="10">
        <v>0</v>
      </c>
      <c r="BO83" s="10">
        <v>62.998695099999992</v>
      </c>
      <c r="BP83">
        <v>4305.7299999999996</v>
      </c>
      <c r="BQ83" s="5">
        <v>1.1237999999999999</v>
      </c>
      <c r="BR83" s="12">
        <v>3185180.1675791503</v>
      </c>
      <c r="BS83" s="2">
        <v>658.26108639999973</v>
      </c>
      <c r="BT83" s="2">
        <v>0</v>
      </c>
      <c r="BU83" s="2">
        <v>0</v>
      </c>
      <c r="BV83" s="50">
        <v>0</v>
      </c>
    </row>
    <row r="84" spans="1:74" x14ac:dyDescent="0.25">
      <c r="A84" t="s">
        <v>793</v>
      </c>
      <c r="B84">
        <v>92325</v>
      </c>
      <c r="C84" t="s">
        <v>89</v>
      </c>
      <c r="D84" t="s">
        <v>666</v>
      </c>
      <c r="E84" s="7">
        <v>0</v>
      </c>
      <c r="F84" s="2">
        <v>0</v>
      </c>
      <c r="G84" s="2">
        <v>458.18790000000001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44.375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2</v>
      </c>
      <c r="X84" s="2">
        <v>0</v>
      </c>
      <c r="Y84" s="2">
        <v>0</v>
      </c>
      <c r="Z84" s="10">
        <v>24.666699999999999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8" t="s">
        <v>12</v>
      </c>
      <c r="BF84" s="8" t="s">
        <v>12</v>
      </c>
      <c r="BG84" s="8" t="s">
        <v>653</v>
      </c>
      <c r="BH84" s="10">
        <v>458.18790000000001</v>
      </c>
      <c r="BI84" s="10">
        <v>0</v>
      </c>
      <c r="BJ84" s="13">
        <v>1.2909999999999999</v>
      </c>
      <c r="BK84" s="13">
        <v>0</v>
      </c>
      <c r="BL84" s="10">
        <v>0</v>
      </c>
      <c r="BM84" s="10">
        <v>591.52057890000003</v>
      </c>
      <c r="BN84" s="10">
        <v>0</v>
      </c>
      <c r="BO84" s="10">
        <v>15.0177955</v>
      </c>
      <c r="BP84">
        <v>4305.7299999999996</v>
      </c>
      <c r="BQ84" s="5">
        <v>1.1237999999999999</v>
      </c>
      <c r="BR84" s="12">
        <v>2934905.3755862098</v>
      </c>
      <c r="BS84" s="2">
        <v>606.53837440000007</v>
      </c>
      <c r="BT84" s="2">
        <v>0</v>
      </c>
      <c r="BU84" s="2">
        <v>0</v>
      </c>
      <c r="BV84" s="50">
        <v>0</v>
      </c>
    </row>
    <row r="85" spans="1:74" x14ac:dyDescent="0.25">
      <c r="A85" t="s">
        <v>794</v>
      </c>
      <c r="B85">
        <v>92327</v>
      </c>
      <c r="C85" t="s">
        <v>89</v>
      </c>
      <c r="D85" t="s">
        <v>666</v>
      </c>
      <c r="E85" s="7">
        <v>0</v>
      </c>
      <c r="F85" s="2">
        <v>0</v>
      </c>
      <c r="G85" s="2">
        <v>330.80349999999999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48.14</v>
      </c>
      <c r="P85" s="2">
        <v>0</v>
      </c>
      <c r="Q85" s="2">
        <v>0</v>
      </c>
      <c r="R85" s="2">
        <v>0</v>
      </c>
      <c r="S85" s="2">
        <v>0</v>
      </c>
      <c r="T85" s="2">
        <v>1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10">
        <v>2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8" t="s">
        <v>12</v>
      </c>
      <c r="BF85" s="8" t="s">
        <v>12</v>
      </c>
      <c r="BG85" s="8" t="s">
        <v>653</v>
      </c>
      <c r="BH85" s="10">
        <v>330.80349999999999</v>
      </c>
      <c r="BI85" s="10">
        <v>0</v>
      </c>
      <c r="BJ85" s="13">
        <v>1.329</v>
      </c>
      <c r="BK85" s="13">
        <v>0</v>
      </c>
      <c r="BL85" s="10">
        <v>0</v>
      </c>
      <c r="BM85" s="10">
        <v>439.63785149999995</v>
      </c>
      <c r="BN85" s="10">
        <v>0</v>
      </c>
      <c r="BO85" s="10">
        <v>11.204420000000001</v>
      </c>
      <c r="BP85">
        <v>4305.7299999999996</v>
      </c>
      <c r="BQ85" s="5">
        <v>1.1237999999999999</v>
      </c>
      <c r="BR85" s="12">
        <v>2181526.2842615074</v>
      </c>
      <c r="BS85" s="2">
        <v>450.84227149999998</v>
      </c>
      <c r="BT85" s="2">
        <v>0</v>
      </c>
      <c r="BU85" s="2">
        <v>0</v>
      </c>
      <c r="BV85" s="50">
        <v>0</v>
      </c>
    </row>
    <row r="86" spans="1:74" x14ac:dyDescent="0.25">
      <c r="A86" t="s">
        <v>795</v>
      </c>
      <c r="B86">
        <v>92716</v>
      </c>
      <c r="C86" t="s">
        <v>89</v>
      </c>
      <c r="D86" t="s">
        <v>666</v>
      </c>
      <c r="E86" s="7">
        <v>0</v>
      </c>
      <c r="F86" s="2">
        <v>0</v>
      </c>
      <c r="G86" s="2">
        <v>75.95320000000001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7.2249999999999996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10">
        <v>3.8375000000000004</v>
      </c>
      <c r="AA86" s="2">
        <v>75.95320000000001</v>
      </c>
      <c r="AB86" s="2">
        <v>75.95320000000001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8" t="s">
        <v>12</v>
      </c>
      <c r="BF86" s="8" t="s">
        <v>12</v>
      </c>
      <c r="BG86" s="8" t="s">
        <v>654</v>
      </c>
      <c r="BH86" s="10">
        <v>75.95320000000001</v>
      </c>
      <c r="BI86" s="10">
        <v>0</v>
      </c>
      <c r="BJ86" s="13">
        <v>1.399</v>
      </c>
      <c r="BK86" s="13">
        <v>0</v>
      </c>
      <c r="BL86" s="10">
        <v>0</v>
      </c>
      <c r="BM86" s="10">
        <v>106.25852680000001</v>
      </c>
      <c r="BN86" s="10">
        <v>0</v>
      </c>
      <c r="BO86" s="10">
        <v>8.0583075000000015</v>
      </c>
      <c r="BP86">
        <v>4305.7299999999996</v>
      </c>
      <c r="BQ86" s="5">
        <v>1</v>
      </c>
      <c r="BR86" s="12">
        <v>492217.42295053898</v>
      </c>
      <c r="BS86" s="2">
        <v>114.31683430000001</v>
      </c>
      <c r="BT86" s="2">
        <v>0</v>
      </c>
      <c r="BU86" s="2">
        <v>0</v>
      </c>
      <c r="BV86" s="50">
        <v>0</v>
      </c>
    </row>
    <row r="87" spans="1:74" x14ac:dyDescent="0.25">
      <c r="A87" t="s">
        <v>796</v>
      </c>
      <c r="B87">
        <v>346763</v>
      </c>
      <c r="C87" t="s">
        <v>89</v>
      </c>
      <c r="D87" t="s">
        <v>666</v>
      </c>
      <c r="E87" s="7">
        <v>0</v>
      </c>
      <c r="F87" s="2">
        <v>0</v>
      </c>
      <c r="G87" s="2">
        <v>83.48</v>
      </c>
      <c r="H87" s="2">
        <v>140.33359999999996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32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10">
        <v>40.924999999999997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8" t="s">
        <v>12</v>
      </c>
      <c r="BF87" s="8" t="s">
        <v>12</v>
      </c>
      <c r="BG87" s="8" t="s">
        <v>653</v>
      </c>
      <c r="BH87" s="10">
        <v>83.48</v>
      </c>
      <c r="BI87" s="10">
        <v>140.33359999999996</v>
      </c>
      <c r="BJ87" s="13">
        <v>1.399</v>
      </c>
      <c r="BK87" s="13">
        <v>1.542</v>
      </c>
      <c r="BL87" s="10">
        <v>0</v>
      </c>
      <c r="BM87" s="10">
        <v>116.78852000000001</v>
      </c>
      <c r="BN87" s="10">
        <v>216.39441119999995</v>
      </c>
      <c r="BO87" s="10">
        <v>10.826374999999999</v>
      </c>
      <c r="BP87">
        <v>4305.7299999999996</v>
      </c>
      <c r="BQ87" s="5">
        <v>1</v>
      </c>
      <c r="BR87" s="12">
        <v>1481211.1899845258</v>
      </c>
      <c r="BS87" s="2">
        <v>344.00930619999997</v>
      </c>
      <c r="BT87" s="2">
        <v>0</v>
      </c>
      <c r="BU87" s="2">
        <v>0</v>
      </c>
      <c r="BV87" s="50">
        <v>0</v>
      </c>
    </row>
    <row r="88" spans="1:74" x14ac:dyDescent="0.25">
      <c r="A88" t="s">
        <v>797</v>
      </c>
      <c r="B88">
        <v>631426</v>
      </c>
      <c r="C88" t="s">
        <v>89</v>
      </c>
      <c r="D88" t="s">
        <v>666</v>
      </c>
      <c r="E88" s="7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10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8" t="s">
        <v>12</v>
      </c>
      <c r="BF88" s="8" t="s">
        <v>12</v>
      </c>
      <c r="BG88" s="8" t="s">
        <v>653</v>
      </c>
      <c r="BH88" s="10">
        <v>0</v>
      </c>
      <c r="BI88" s="10">
        <v>0</v>
      </c>
      <c r="BJ88" s="13">
        <v>0</v>
      </c>
      <c r="BK88" s="13">
        <v>0</v>
      </c>
      <c r="BL88" s="10">
        <v>0</v>
      </c>
      <c r="BM88" s="10">
        <v>0</v>
      </c>
      <c r="BN88" s="10">
        <v>0</v>
      </c>
      <c r="BO88" s="10">
        <v>0</v>
      </c>
      <c r="BP88" t="e">
        <v>#N/A</v>
      </c>
      <c r="BQ88" s="5">
        <v>1</v>
      </c>
      <c r="BR88" s="12" t="e">
        <v>#N/A</v>
      </c>
      <c r="BS88" s="2">
        <v>0</v>
      </c>
      <c r="BT88" s="2">
        <v>0</v>
      </c>
      <c r="BU88" s="2">
        <v>0</v>
      </c>
      <c r="BV88" s="50">
        <v>0</v>
      </c>
    </row>
    <row r="89" spans="1:74" x14ac:dyDescent="0.25">
      <c r="A89" t="s">
        <v>798</v>
      </c>
      <c r="B89">
        <v>92987</v>
      </c>
      <c r="C89" t="s">
        <v>90</v>
      </c>
      <c r="D89" t="s">
        <v>666</v>
      </c>
      <c r="E89" s="7">
        <v>0</v>
      </c>
      <c r="F89" s="2">
        <v>0</v>
      </c>
      <c r="G89" s="2">
        <v>0</v>
      </c>
      <c r="H89" s="2">
        <v>216.88379999999987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4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0</v>
      </c>
      <c r="Z89" s="10">
        <v>6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8" t="s">
        <v>12</v>
      </c>
      <c r="BF89" s="8" t="s">
        <v>12</v>
      </c>
      <c r="BG89" s="8" t="s">
        <v>653</v>
      </c>
      <c r="BH89" s="10">
        <v>0</v>
      </c>
      <c r="BI89" s="10">
        <v>216.88379999999987</v>
      </c>
      <c r="BJ89" s="13">
        <v>0</v>
      </c>
      <c r="BK89" s="13">
        <v>1.5109999999999999</v>
      </c>
      <c r="BL89" s="10">
        <v>0</v>
      </c>
      <c r="BM89" s="10">
        <v>0</v>
      </c>
      <c r="BN89" s="10">
        <v>327.71142179999975</v>
      </c>
      <c r="BO89" s="10">
        <v>6.726</v>
      </c>
      <c r="BP89">
        <v>4305.7299999999996</v>
      </c>
      <c r="BQ89" s="5">
        <v>1</v>
      </c>
      <c r="BR89" s="12">
        <v>1439997.2401669128</v>
      </c>
      <c r="BS89" s="2">
        <v>334.43742179999975</v>
      </c>
      <c r="BT89" s="2">
        <v>0</v>
      </c>
      <c r="BU89" s="2">
        <v>0</v>
      </c>
      <c r="BV89" s="50">
        <v>0</v>
      </c>
    </row>
    <row r="90" spans="1:74" x14ac:dyDescent="0.25">
      <c r="A90" t="s">
        <v>799</v>
      </c>
      <c r="B90">
        <v>522074</v>
      </c>
      <c r="C90" t="s">
        <v>91</v>
      </c>
      <c r="D90" t="s">
        <v>666</v>
      </c>
      <c r="E90" s="7">
        <v>0</v>
      </c>
      <c r="F90" s="2">
        <v>0</v>
      </c>
      <c r="G90" s="2">
        <v>0</v>
      </c>
      <c r="H90" s="2">
        <v>0</v>
      </c>
      <c r="I90" s="2">
        <v>0</v>
      </c>
      <c r="J90" s="2">
        <v>1741.0371000000002</v>
      </c>
      <c r="K90" s="2">
        <v>1930.3861999999997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10">
        <v>0</v>
      </c>
      <c r="AA90" s="2">
        <v>0</v>
      </c>
      <c r="AB90" s="2">
        <v>0</v>
      </c>
      <c r="AC90" s="2">
        <v>86.853799999999993</v>
      </c>
      <c r="AD90" s="2">
        <v>0</v>
      </c>
      <c r="AE90" s="2">
        <v>0</v>
      </c>
      <c r="AF90" s="2">
        <v>0</v>
      </c>
      <c r="AG90" s="2">
        <v>1</v>
      </c>
      <c r="AH90" s="2">
        <v>0.26419999999999999</v>
      </c>
      <c r="AI90" s="2">
        <v>0</v>
      </c>
      <c r="AJ90" s="2">
        <v>0</v>
      </c>
      <c r="AK90" s="2">
        <v>19.886299999999999</v>
      </c>
      <c r="AL90" s="2">
        <v>0</v>
      </c>
      <c r="AM90" s="2">
        <v>0</v>
      </c>
      <c r="AN90" s="2">
        <v>0</v>
      </c>
      <c r="AO90" s="2">
        <v>389.28340000000009</v>
      </c>
      <c r="AP90" s="2">
        <v>389.28340000000009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8" t="s">
        <v>12</v>
      </c>
      <c r="BF90" s="8" t="s">
        <v>12</v>
      </c>
      <c r="BG90" s="8" t="s">
        <v>653</v>
      </c>
      <c r="BH90" s="10">
        <v>1741.0371000000002</v>
      </c>
      <c r="BI90" s="10">
        <v>1930.3861999999997</v>
      </c>
      <c r="BJ90" s="13">
        <v>1.1579999999999999</v>
      </c>
      <c r="BK90" s="13">
        <v>1.268</v>
      </c>
      <c r="BL90" s="10">
        <v>0</v>
      </c>
      <c r="BM90" s="10">
        <v>1915.3149137099999</v>
      </c>
      <c r="BN90" s="10">
        <v>2325.3432165199997</v>
      </c>
      <c r="BO90" s="10">
        <v>141.98071270999998</v>
      </c>
      <c r="BP90">
        <v>4305.7299999999996</v>
      </c>
      <c r="BQ90" s="5">
        <v>1</v>
      </c>
      <c r="BR90" s="12">
        <v>18870459.545212045</v>
      </c>
      <c r="BS90" s="2">
        <v>0</v>
      </c>
      <c r="BT90" s="2">
        <v>4613.3040451999996</v>
      </c>
      <c r="BU90" s="2">
        <v>0</v>
      </c>
      <c r="BV90" s="50">
        <v>0</v>
      </c>
    </row>
    <row r="91" spans="1:74" x14ac:dyDescent="0.25">
      <c r="A91" t="s">
        <v>800</v>
      </c>
      <c r="B91">
        <v>4272</v>
      </c>
      <c r="C91" t="s">
        <v>92</v>
      </c>
      <c r="D91" t="s">
        <v>661</v>
      </c>
      <c r="E91" s="7">
        <v>0</v>
      </c>
      <c r="F91" s="2">
        <v>17.8</v>
      </c>
      <c r="G91" s="2">
        <v>5300.5499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573.01790000000005</v>
      </c>
      <c r="P91" s="2">
        <v>4</v>
      </c>
      <c r="Q91" s="2">
        <v>3.1374999999999997</v>
      </c>
      <c r="R91" s="2">
        <v>9.5</v>
      </c>
      <c r="S91" s="2">
        <v>4</v>
      </c>
      <c r="T91" s="2">
        <v>0</v>
      </c>
      <c r="U91" s="2">
        <v>18.5</v>
      </c>
      <c r="V91" s="2">
        <v>51.225000000000001</v>
      </c>
      <c r="W91" s="2">
        <v>32.848500000000001</v>
      </c>
      <c r="X91" s="2">
        <v>2.5</v>
      </c>
      <c r="Y91" s="2">
        <v>4</v>
      </c>
      <c r="Z91" s="10">
        <v>527.46249999999998</v>
      </c>
      <c r="AA91" s="2">
        <v>2006.7083000000002</v>
      </c>
      <c r="AB91" s="2">
        <v>2006.7083000000002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8" t="s">
        <v>12</v>
      </c>
      <c r="BF91" s="8" t="s">
        <v>12</v>
      </c>
      <c r="BG91" s="8" t="s">
        <v>653</v>
      </c>
      <c r="BH91" s="10">
        <v>5300.5499</v>
      </c>
      <c r="BI91" s="10">
        <v>0</v>
      </c>
      <c r="BJ91" s="13">
        <v>1.1579999999999999</v>
      </c>
      <c r="BK91" s="13">
        <v>0</v>
      </c>
      <c r="BL91" s="10">
        <v>25.899000000000001</v>
      </c>
      <c r="BM91" s="10">
        <v>6138.0367841999996</v>
      </c>
      <c r="BN91" s="10">
        <v>0</v>
      </c>
      <c r="BO91" s="10">
        <v>902.37684070000012</v>
      </c>
      <c r="BP91">
        <v>4359.55</v>
      </c>
      <c r="BQ91" s="5">
        <v>1</v>
      </c>
      <c r="BR91" s="12">
        <v>30805943.203882795</v>
      </c>
      <c r="BS91" s="2">
        <v>7066.3126248999997</v>
      </c>
      <c r="BT91" s="2">
        <v>0</v>
      </c>
      <c r="BU91" s="2">
        <v>0</v>
      </c>
      <c r="BV91" s="50">
        <v>3.3469027677174848E-3</v>
      </c>
    </row>
    <row r="92" spans="1:74" x14ac:dyDescent="0.25">
      <c r="A92" t="s">
        <v>801</v>
      </c>
      <c r="B92">
        <v>79929</v>
      </c>
      <c r="C92" t="s">
        <v>93</v>
      </c>
      <c r="D92" t="s">
        <v>663</v>
      </c>
      <c r="E92" s="7">
        <v>0</v>
      </c>
      <c r="F92" s="2">
        <v>0</v>
      </c>
      <c r="G92" s="2">
        <v>0</v>
      </c>
      <c r="H92" s="2">
        <v>66.875000000000014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10">
        <v>22.65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8" t="s">
        <v>12</v>
      </c>
      <c r="BF92" s="8" t="s">
        <v>12</v>
      </c>
      <c r="BG92" s="8" t="s">
        <v>653</v>
      </c>
      <c r="BH92" s="10">
        <v>0</v>
      </c>
      <c r="BI92" s="10">
        <v>66.875000000000014</v>
      </c>
      <c r="BJ92" s="13">
        <v>0</v>
      </c>
      <c r="BK92" s="13">
        <v>1.5589999999999999</v>
      </c>
      <c r="BL92" s="10">
        <v>0</v>
      </c>
      <c r="BM92" s="10">
        <v>0</v>
      </c>
      <c r="BN92" s="10">
        <v>104.25812500000002</v>
      </c>
      <c r="BO92" s="10">
        <v>2.6047500000000001</v>
      </c>
      <c r="BP92">
        <v>4305.7299999999996</v>
      </c>
      <c r="BQ92" s="5">
        <v>1</v>
      </c>
      <c r="BR92" s="12">
        <v>460122.68677375</v>
      </c>
      <c r="BS92" s="2">
        <v>106.86287500000002</v>
      </c>
      <c r="BT92" s="2">
        <v>0</v>
      </c>
      <c r="BU92" s="2">
        <v>0</v>
      </c>
      <c r="BV92" s="50">
        <v>0</v>
      </c>
    </row>
    <row r="93" spans="1:74" x14ac:dyDescent="0.25">
      <c r="A93" t="s">
        <v>802</v>
      </c>
      <c r="B93">
        <v>89869</v>
      </c>
      <c r="C93" t="s">
        <v>94</v>
      </c>
      <c r="D93" t="s">
        <v>663</v>
      </c>
      <c r="E93" s="7">
        <v>0</v>
      </c>
      <c r="F93" s="2">
        <v>0</v>
      </c>
      <c r="G93" s="2">
        <v>67.432299999999998</v>
      </c>
      <c r="H93" s="2">
        <v>175.3415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30.775000000000002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3</v>
      </c>
      <c r="X93" s="2">
        <v>0</v>
      </c>
      <c r="Y93" s="2">
        <v>0</v>
      </c>
      <c r="Z93" s="10">
        <v>8.625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8" t="s">
        <v>12</v>
      </c>
      <c r="BF93" s="8" t="s">
        <v>12</v>
      </c>
      <c r="BG93" s="8" t="s">
        <v>653</v>
      </c>
      <c r="BH93" s="10">
        <v>67.432299999999998</v>
      </c>
      <c r="BI93" s="10">
        <v>175.3415</v>
      </c>
      <c r="BJ93" s="13">
        <v>1.399</v>
      </c>
      <c r="BK93" s="13">
        <v>1.528</v>
      </c>
      <c r="BL93" s="10">
        <v>0</v>
      </c>
      <c r="BM93" s="10">
        <v>94.337787699999993</v>
      </c>
      <c r="BN93" s="10">
        <v>267.92181199999999</v>
      </c>
      <c r="BO93" s="10">
        <v>19.156199999999998</v>
      </c>
      <c r="BP93">
        <v>4305.7299999999996</v>
      </c>
      <c r="BQ93" s="5">
        <v>1</v>
      </c>
      <c r="BR93" s="12">
        <v>1642273.4512422807</v>
      </c>
      <c r="BS93" s="2">
        <v>381.41579969999998</v>
      </c>
      <c r="BT93" s="2">
        <v>0</v>
      </c>
      <c r="BU93" s="2">
        <v>0</v>
      </c>
      <c r="BV93" s="50">
        <v>0</v>
      </c>
    </row>
    <row r="94" spans="1:74" x14ac:dyDescent="0.25">
      <c r="A94" t="s">
        <v>803</v>
      </c>
      <c r="B94">
        <v>4508</v>
      </c>
      <c r="C94" t="s">
        <v>95</v>
      </c>
      <c r="D94" t="s">
        <v>663</v>
      </c>
      <c r="E94" s="7">
        <v>0</v>
      </c>
      <c r="F94" s="2">
        <v>0</v>
      </c>
      <c r="G94" s="2">
        <v>0</v>
      </c>
      <c r="H94" s="2">
        <v>97.197200000000009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16.231300000000001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10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8" t="s">
        <v>12</v>
      </c>
      <c r="BF94" s="8" t="s">
        <v>12</v>
      </c>
      <c r="BG94" s="8" t="s">
        <v>653</v>
      </c>
      <c r="BH94" s="10">
        <v>0</v>
      </c>
      <c r="BI94" s="10">
        <v>97.197200000000009</v>
      </c>
      <c r="BJ94" s="13">
        <v>0</v>
      </c>
      <c r="BK94" s="13">
        <v>1.5589999999999999</v>
      </c>
      <c r="BL94" s="10">
        <v>0</v>
      </c>
      <c r="BM94" s="10">
        <v>0</v>
      </c>
      <c r="BN94" s="10">
        <v>151.53043479999999</v>
      </c>
      <c r="BO94" s="10">
        <v>4.8693900000000005E-2</v>
      </c>
      <c r="BP94">
        <v>4305.7299999999996</v>
      </c>
      <c r="BQ94" s="5">
        <v>1</v>
      </c>
      <c r="BR94" s="12">
        <v>652658.80181745091</v>
      </c>
      <c r="BS94" s="2">
        <v>151.57912869999998</v>
      </c>
      <c r="BT94" s="2">
        <v>0</v>
      </c>
      <c r="BU94" s="2">
        <v>0</v>
      </c>
      <c r="BV94" s="50">
        <v>2.8036815875354431E-2</v>
      </c>
    </row>
    <row r="95" spans="1:74" x14ac:dyDescent="0.25">
      <c r="A95" t="s">
        <v>804</v>
      </c>
      <c r="B95">
        <v>4412</v>
      </c>
      <c r="C95" t="s">
        <v>96</v>
      </c>
      <c r="D95" t="s">
        <v>658</v>
      </c>
      <c r="E95" s="7">
        <v>0</v>
      </c>
      <c r="F95" s="2">
        <v>1.9</v>
      </c>
      <c r="G95" s="2">
        <v>672.38149999999996</v>
      </c>
      <c r="H95" s="2">
        <v>274.76889999999997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116.32500000000002</v>
      </c>
      <c r="P95" s="2">
        <v>3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4.4249999999999998</v>
      </c>
      <c r="W95" s="2">
        <v>5.95</v>
      </c>
      <c r="X95" s="2">
        <v>0</v>
      </c>
      <c r="Y95" s="2">
        <v>0</v>
      </c>
      <c r="Z95" s="10">
        <v>0</v>
      </c>
      <c r="AA95" s="2">
        <v>291.71719999999999</v>
      </c>
      <c r="AB95" s="2">
        <v>291.71719999999999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8" t="s">
        <v>12</v>
      </c>
      <c r="BF95" s="8" t="s">
        <v>13</v>
      </c>
      <c r="BG95" s="8" t="s">
        <v>653</v>
      </c>
      <c r="BH95" s="10">
        <v>672.38149999999996</v>
      </c>
      <c r="BI95" s="10">
        <v>274.76889999999997</v>
      </c>
      <c r="BJ95" s="13">
        <v>1.1579999999999999</v>
      </c>
      <c r="BK95" s="13">
        <v>1.581</v>
      </c>
      <c r="BL95" s="10">
        <v>2.7645</v>
      </c>
      <c r="BM95" s="10">
        <v>778.61777699999993</v>
      </c>
      <c r="BN95" s="10">
        <v>434.40963089999997</v>
      </c>
      <c r="BO95" s="10">
        <v>88.979831999999988</v>
      </c>
      <c r="BP95">
        <v>4359.55</v>
      </c>
      <c r="BQ95" s="5">
        <v>1</v>
      </c>
      <c r="BR95" s="12">
        <v>5688217.6386810448</v>
      </c>
      <c r="BS95" s="2">
        <v>1304.7717398999998</v>
      </c>
      <c r="BT95" s="2">
        <v>0</v>
      </c>
      <c r="BU95" s="2">
        <v>0</v>
      </c>
      <c r="BV95" s="50">
        <v>2.4267309723487805E-2</v>
      </c>
    </row>
    <row r="96" spans="1:74" x14ac:dyDescent="0.25">
      <c r="A96" t="s">
        <v>805</v>
      </c>
      <c r="B96">
        <v>4468</v>
      </c>
      <c r="C96" t="s">
        <v>97</v>
      </c>
      <c r="D96" t="s">
        <v>658</v>
      </c>
      <c r="E96" s="7">
        <v>0</v>
      </c>
      <c r="F96" s="2">
        <v>3.9249999999999998</v>
      </c>
      <c r="G96" s="2">
        <v>271.49799999999999</v>
      </c>
      <c r="H96" s="2">
        <v>114.4829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65.125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6.2750000000000004</v>
      </c>
      <c r="X96" s="2">
        <v>0</v>
      </c>
      <c r="Y96" s="2">
        <v>0</v>
      </c>
      <c r="Z96" s="10">
        <v>2.3265000000000002</v>
      </c>
      <c r="AA96" s="2">
        <v>103.66</v>
      </c>
      <c r="AB96" s="2">
        <v>103.66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8" t="s">
        <v>13</v>
      </c>
      <c r="BF96" s="8" t="s">
        <v>13</v>
      </c>
      <c r="BG96" s="8" t="s">
        <v>653</v>
      </c>
      <c r="BH96" s="10">
        <v>271.49799999999999</v>
      </c>
      <c r="BI96" s="10">
        <v>114.4829</v>
      </c>
      <c r="BJ96" s="13">
        <v>1.472</v>
      </c>
      <c r="BK96" s="13">
        <v>1.661</v>
      </c>
      <c r="BL96" s="10">
        <v>5.7108749999999997</v>
      </c>
      <c r="BM96" s="10">
        <v>399.64505599999995</v>
      </c>
      <c r="BN96" s="10">
        <v>190.15609689999999</v>
      </c>
      <c r="BO96" s="10">
        <v>44.4831225</v>
      </c>
      <c r="BP96">
        <v>4359.55</v>
      </c>
      <c r="BQ96" s="5">
        <v>1</v>
      </c>
      <c r="BR96" s="12">
        <v>2790090.8579263198</v>
      </c>
      <c r="BS96" s="2">
        <v>639.99515039999994</v>
      </c>
      <c r="BT96" s="2">
        <v>0</v>
      </c>
      <c r="BU96" s="2">
        <v>0</v>
      </c>
      <c r="BV96" s="50">
        <v>1.006653143745709E-2</v>
      </c>
    </row>
    <row r="97" spans="1:74" x14ac:dyDescent="0.25">
      <c r="A97" t="s">
        <v>806</v>
      </c>
      <c r="B97">
        <v>79204</v>
      </c>
      <c r="C97" t="s">
        <v>98</v>
      </c>
      <c r="D97" t="s">
        <v>663</v>
      </c>
      <c r="E97" s="7">
        <v>0</v>
      </c>
      <c r="F97" s="2">
        <v>0</v>
      </c>
      <c r="G97" s="2">
        <v>460.75229999999999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66.305700000000002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1</v>
      </c>
      <c r="W97" s="2">
        <v>3</v>
      </c>
      <c r="X97" s="2">
        <v>0</v>
      </c>
      <c r="Y97" s="2">
        <v>0</v>
      </c>
      <c r="Z97" s="10">
        <v>10.9916</v>
      </c>
      <c r="AA97" s="2">
        <v>189.73319999999998</v>
      </c>
      <c r="AB97" s="2">
        <v>189.73319999999998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8" t="s">
        <v>12</v>
      </c>
      <c r="BF97" s="8" t="s">
        <v>12</v>
      </c>
      <c r="BG97" s="8" t="s">
        <v>654</v>
      </c>
      <c r="BH97" s="10">
        <v>460.75229999999999</v>
      </c>
      <c r="BI97" s="10">
        <v>0</v>
      </c>
      <c r="BJ97" s="13">
        <v>1.29</v>
      </c>
      <c r="BK97" s="13">
        <v>0</v>
      </c>
      <c r="BL97" s="10">
        <v>0</v>
      </c>
      <c r="BM97" s="10">
        <v>594.37046699999996</v>
      </c>
      <c r="BN97" s="10">
        <v>0</v>
      </c>
      <c r="BO97" s="10">
        <v>44.3412711</v>
      </c>
      <c r="BP97">
        <v>4305.7299999999996</v>
      </c>
      <c r="BQ97" s="5">
        <v>1</v>
      </c>
      <c r="BR97" s="12">
        <v>2750120.2920893123</v>
      </c>
      <c r="BS97" s="2">
        <v>638.71173809999993</v>
      </c>
      <c r="BT97" s="2">
        <v>0</v>
      </c>
      <c r="BU97" s="2">
        <v>0</v>
      </c>
      <c r="BV97" s="50">
        <v>0</v>
      </c>
    </row>
    <row r="98" spans="1:74" x14ac:dyDescent="0.25">
      <c r="A98" t="s">
        <v>807</v>
      </c>
      <c r="B98">
        <v>4294</v>
      </c>
      <c r="C98" t="s">
        <v>99</v>
      </c>
      <c r="D98" t="s">
        <v>663</v>
      </c>
      <c r="E98" s="7">
        <v>0</v>
      </c>
      <c r="F98" s="2">
        <v>0</v>
      </c>
      <c r="G98" s="2">
        <v>600.29770000000008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56.474999999999994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  <c r="U98" s="2">
        <v>0</v>
      </c>
      <c r="V98" s="2">
        <v>0</v>
      </c>
      <c r="W98" s="2">
        <v>2</v>
      </c>
      <c r="X98" s="2">
        <v>0</v>
      </c>
      <c r="Y98" s="2">
        <v>0</v>
      </c>
      <c r="Z98" s="10">
        <v>27.675000000000001</v>
      </c>
      <c r="AA98" s="2">
        <v>230.91129999999998</v>
      </c>
      <c r="AB98" s="2">
        <v>230.91129999999998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8" t="s">
        <v>12</v>
      </c>
      <c r="BF98" s="8" t="s">
        <v>12</v>
      </c>
      <c r="BG98" s="8" t="s">
        <v>654</v>
      </c>
      <c r="BH98" s="10">
        <v>600.29770000000008</v>
      </c>
      <c r="BI98" s="10">
        <v>0</v>
      </c>
      <c r="BJ98" s="13">
        <v>1.1579999999999999</v>
      </c>
      <c r="BK98" s="13">
        <v>0</v>
      </c>
      <c r="BL98" s="10">
        <v>0</v>
      </c>
      <c r="BM98" s="10">
        <v>695.14473659999999</v>
      </c>
      <c r="BN98" s="10">
        <v>0</v>
      </c>
      <c r="BO98" s="10">
        <v>43.297179999999997</v>
      </c>
      <c r="BP98">
        <v>4305.7299999999996</v>
      </c>
      <c r="BQ98" s="5">
        <v>1</v>
      </c>
      <c r="BR98" s="12">
        <v>3179531.5135621177</v>
      </c>
      <c r="BS98" s="2">
        <v>738.44191660000001</v>
      </c>
      <c r="BT98" s="2">
        <v>0</v>
      </c>
      <c r="BU98" s="2">
        <v>0</v>
      </c>
      <c r="BV98" s="50">
        <v>0</v>
      </c>
    </row>
    <row r="99" spans="1:74" x14ac:dyDescent="0.25">
      <c r="A99" t="s">
        <v>808</v>
      </c>
      <c r="B99">
        <v>90885</v>
      </c>
      <c r="C99" t="s">
        <v>100</v>
      </c>
      <c r="D99" t="s">
        <v>663</v>
      </c>
      <c r="E99" s="7">
        <v>0</v>
      </c>
      <c r="F99" s="2">
        <v>0</v>
      </c>
      <c r="G99" s="2">
        <v>347.52399999999989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49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7</v>
      </c>
      <c r="X99" s="2">
        <v>0</v>
      </c>
      <c r="Y99" s="2">
        <v>0</v>
      </c>
      <c r="Z99" s="10">
        <v>9.7750000000000004</v>
      </c>
      <c r="AA99" s="2">
        <v>144.35130000000001</v>
      </c>
      <c r="AB99" s="2">
        <v>144.35130000000001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8" t="s">
        <v>12</v>
      </c>
      <c r="BF99" s="8" t="s">
        <v>12</v>
      </c>
      <c r="BG99" s="8" t="s">
        <v>654</v>
      </c>
      <c r="BH99" s="10">
        <v>347.52399999999989</v>
      </c>
      <c r="BI99" s="10">
        <v>0</v>
      </c>
      <c r="BJ99" s="13">
        <v>1.3240000000000001</v>
      </c>
      <c r="BK99" s="13">
        <v>0</v>
      </c>
      <c r="BL99" s="10">
        <v>0</v>
      </c>
      <c r="BM99" s="10">
        <v>460.1217759999999</v>
      </c>
      <c r="BN99" s="10">
        <v>0</v>
      </c>
      <c r="BO99" s="10">
        <v>57.874254999999991</v>
      </c>
      <c r="BP99">
        <v>4305.7299999999996</v>
      </c>
      <c r="BQ99" s="5">
        <v>1.1237999999999999</v>
      </c>
      <c r="BR99" s="12">
        <v>2506468.5106166634</v>
      </c>
      <c r="BS99" s="2">
        <v>517.9960309999999</v>
      </c>
      <c r="BT99" s="2">
        <v>0</v>
      </c>
      <c r="BU99" s="2">
        <v>0</v>
      </c>
      <c r="BV99" s="50">
        <v>0</v>
      </c>
    </row>
    <row r="100" spans="1:74" x14ac:dyDescent="0.25">
      <c r="A100" t="s">
        <v>809</v>
      </c>
      <c r="B100">
        <v>4268</v>
      </c>
      <c r="C100" t="s">
        <v>101</v>
      </c>
      <c r="D100" t="s">
        <v>661</v>
      </c>
      <c r="E100" s="7">
        <v>0</v>
      </c>
      <c r="F100" s="2">
        <v>12.4375</v>
      </c>
      <c r="G100" s="2">
        <v>2042.5007000000003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236.03749999999999</v>
      </c>
      <c r="P100" s="2">
        <v>4.875</v>
      </c>
      <c r="Q100" s="2">
        <v>5.4375</v>
      </c>
      <c r="R100" s="2">
        <v>2</v>
      </c>
      <c r="S100" s="2">
        <v>1.9</v>
      </c>
      <c r="T100" s="2">
        <v>0.5</v>
      </c>
      <c r="U100" s="2">
        <v>1</v>
      </c>
      <c r="V100" s="2">
        <v>26.487499999999997</v>
      </c>
      <c r="W100" s="2">
        <v>11.4239</v>
      </c>
      <c r="X100" s="2">
        <v>2</v>
      </c>
      <c r="Y100" s="2">
        <v>3</v>
      </c>
      <c r="Z100" s="10">
        <v>409.17070000000001</v>
      </c>
      <c r="AA100" s="2">
        <v>818.01220000000001</v>
      </c>
      <c r="AB100" s="2">
        <v>818.01220000000001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8" t="s">
        <v>12</v>
      </c>
      <c r="BF100" s="8" t="s">
        <v>12</v>
      </c>
      <c r="BG100" s="8" t="s">
        <v>654</v>
      </c>
      <c r="BH100" s="10">
        <v>2042.5007000000003</v>
      </c>
      <c r="BI100" s="10">
        <v>0</v>
      </c>
      <c r="BJ100" s="13">
        <v>1.1579999999999999</v>
      </c>
      <c r="BK100" s="13">
        <v>0</v>
      </c>
      <c r="BL100" s="10">
        <v>18.096562500000001</v>
      </c>
      <c r="BM100" s="10">
        <v>2365.2158106000002</v>
      </c>
      <c r="BN100" s="10">
        <v>0</v>
      </c>
      <c r="BO100" s="10">
        <v>450.3450866</v>
      </c>
      <c r="BP100">
        <v>4359.55</v>
      </c>
      <c r="BQ100" s="5">
        <v>1</v>
      </c>
      <c r="BR100" s="12">
        <v>12353471.378435135</v>
      </c>
      <c r="BS100" s="2">
        <v>2833.6574596999999</v>
      </c>
      <c r="BT100" s="2">
        <v>0</v>
      </c>
      <c r="BU100" s="2">
        <v>0</v>
      </c>
      <c r="BV100" s="50">
        <v>6.3140584957737458E-3</v>
      </c>
    </row>
    <row r="101" spans="1:74" x14ac:dyDescent="0.25">
      <c r="A101" t="s">
        <v>810</v>
      </c>
      <c r="B101">
        <v>6361</v>
      </c>
      <c r="C101" t="s">
        <v>102</v>
      </c>
      <c r="D101" t="s">
        <v>663</v>
      </c>
      <c r="E101" s="7">
        <v>0</v>
      </c>
      <c r="F101" s="2">
        <v>0</v>
      </c>
      <c r="G101" s="2">
        <v>725.61130000000003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30.5</v>
      </c>
      <c r="P101" s="2">
        <v>0</v>
      </c>
      <c r="Q101" s="2">
        <v>0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2</v>
      </c>
      <c r="X101" s="2">
        <v>0</v>
      </c>
      <c r="Y101" s="2">
        <v>0</v>
      </c>
      <c r="Z101" s="10">
        <v>48.156500000000001</v>
      </c>
      <c r="AA101" s="2">
        <v>568.94110000000001</v>
      </c>
      <c r="AB101" s="2">
        <v>568.94110000000001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8" t="s">
        <v>12</v>
      </c>
      <c r="BF101" s="8" t="s">
        <v>12</v>
      </c>
      <c r="BG101" s="8" t="s">
        <v>654</v>
      </c>
      <c r="BH101" s="10">
        <v>725.61130000000003</v>
      </c>
      <c r="BI101" s="10">
        <v>0</v>
      </c>
      <c r="BJ101" s="13">
        <v>1.1579999999999999</v>
      </c>
      <c r="BK101" s="13">
        <v>0</v>
      </c>
      <c r="BL101" s="10">
        <v>0</v>
      </c>
      <c r="BM101" s="10">
        <v>840.25788539999996</v>
      </c>
      <c r="BN101" s="10">
        <v>0</v>
      </c>
      <c r="BO101" s="10">
        <v>78.992607499999991</v>
      </c>
      <c r="BP101">
        <v>4305.7299999999996</v>
      </c>
      <c r="BQ101" s="5">
        <v>1</v>
      </c>
      <c r="BR101" s="12">
        <v>3958044.4247943163</v>
      </c>
      <c r="BS101" s="2">
        <v>919.25049290000004</v>
      </c>
      <c r="BT101" s="2">
        <v>0</v>
      </c>
      <c r="BU101" s="2">
        <v>0</v>
      </c>
      <c r="BV101" s="50">
        <v>0</v>
      </c>
    </row>
    <row r="102" spans="1:74" x14ac:dyDescent="0.25">
      <c r="A102" t="s">
        <v>811</v>
      </c>
      <c r="B102">
        <v>81078</v>
      </c>
      <c r="C102" t="s">
        <v>102</v>
      </c>
      <c r="D102" t="s">
        <v>663</v>
      </c>
      <c r="E102" s="7">
        <v>0</v>
      </c>
      <c r="F102" s="2">
        <v>0</v>
      </c>
      <c r="G102" s="2">
        <v>765.07420000000013</v>
      </c>
      <c r="H102" s="2">
        <v>377.08930000000004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13.275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10">
        <v>1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8" t="s">
        <v>12</v>
      </c>
      <c r="BF102" s="8" t="s">
        <v>12</v>
      </c>
      <c r="BG102" s="8" t="s">
        <v>653</v>
      </c>
      <c r="BH102" s="10">
        <v>765.07420000000013</v>
      </c>
      <c r="BI102" s="10">
        <v>377.08930000000004</v>
      </c>
      <c r="BJ102" s="13">
        <v>1.1579999999999999</v>
      </c>
      <c r="BK102" s="13">
        <v>1.4470000000000001</v>
      </c>
      <c r="BL102" s="10">
        <v>0</v>
      </c>
      <c r="BM102" s="10">
        <v>885.95592360000012</v>
      </c>
      <c r="BN102" s="10">
        <v>545.64821710000012</v>
      </c>
      <c r="BO102" s="10">
        <v>0.15482499999999999</v>
      </c>
      <c r="BP102">
        <v>4305.7299999999996</v>
      </c>
      <c r="BQ102" s="5">
        <v>1</v>
      </c>
      <c r="BR102" s="12">
        <v>6164767.5313834613</v>
      </c>
      <c r="BS102" s="2">
        <v>1431.7589657000003</v>
      </c>
      <c r="BT102" s="2">
        <v>0</v>
      </c>
      <c r="BU102" s="2">
        <v>0</v>
      </c>
      <c r="BV102" s="50">
        <v>0</v>
      </c>
    </row>
    <row r="103" spans="1:74" x14ac:dyDescent="0.25">
      <c r="A103" t="s">
        <v>812</v>
      </c>
      <c r="B103">
        <v>90508</v>
      </c>
      <c r="C103" t="s">
        <v>102</v>
      </c>
      <c r="D103" t="s">
        <v>663</v>
      </c>
      <c r="E103" s="7">
        <v>0</v>
      </c>
      <c r="F103" s="2">
        <v>0</v>
      </c>
      <c r="G103" s="2">
        <v>375.52260000000001</v>
      </c>
      <c r="H103" s="2">
        <v>252.97559999999999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6.875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Z103" s="10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8" t="s">
        <v>12</v>
      </c>
      <c r="BF103" s="8" t="s">
        <v>12</v>
      </c>
      <c r="BG103" s="8" t="s">
        <v>653</v>
      </c>
      <c r="BH103" s="10">
        <v>375.52260000000001</v>
      </c>
      <c r="BI103" s="10">
        <v>252.97559999999999</v>
      </c>
      <c r="BJ103" s="13">
        <v>1.3149999999999999</v>
      </c>
      <c r="BK103" s="13">
        <v>1.4970000000000001</v>
      </c>
      <c r="BL103" s="10">
        <v>0</v>
      </c>
      <c r="BM103" s="10">
        <v>493.81221899999997</v>
      </c>
      <c r="BN103" s="10">
        <v>378.7044732</v>
      </c>
      <c r="BO103" s="10">
        <v>6.0446249999999999</v>
      </c>
      <c r="BP103">
        <v>4305.7299999999996</v>
      </c>
      <c r="BQ103" s="5">
        <v>1.1237999999999999</v>
      </c>
      <c r="BR103" s="12">
        <v>4251164.3804616304</v>
      </c>
      <c r="BS103" s="2">
        <v>878.56131719999996</v>
      </c>
      <c r="BT103" s="2">
        <v>0</v>
      </c>
      <c r="BU103" s="2">
        <v>0</v>
      </c>
      <c r="BV103" s="50">
        <v>0</v>
      </c>
    </row>
    <row r="104" spans="1:74" x14ac:dyDescent="0.25">
      <c r="A104" t="s">
        <v>813</v>
      </c>
      <c r="B104">
        <v>90841</v>
      </c>
      <c r="C104" t="s">
        <v>102</v>
      </c>
      <c r="D104" t="s">
        <v>663</v>
      </c>
      <c r="E104" s="7">
        <v>0</v>
      </c>
      <c r="F104" s="2">
        <v>0</v>
      </c>
      <c r="G104" s="2">
        <v>714.03330000000005</v>
      </c>
      <c r="H104" s="2">
        <v>282.51310000000001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8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0</v>
      </c>
      <c r="W104" s="2">
        <v>3</v>
      </c>
      <c r="X104" s="2">
        <v>0</v>
      </c>
      <c r="Y104" s="2">
        <v>0</v>
      </c>
      <c r="Z104" s="10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8" t="s">
        <v>12</v>
      </c>
      <c r="BF104" s="8" t="s">
        <v>12</v>
      </c>
      <c r="BG104" s="8" t="s">
        <v>653</v>
      </c>
      <c r="BH104" s="10">
        <v>714.03330000000005</v>
      </c>
      <c r="BI104" s="10">
        <v>282.51310000000001</v>
      </c>
      <c r="BJ104" s="13">
        <v>1.1579999999999999</v>
      </c>
      <c r="BK104" s="13">
        <v>1.4850000000000001</v>
      </c>
      <c r="BL104" s="10">
        <v>0</v>
      </c>
      <c r="BM104" s="10">
        <v>826.85056140000006</v>
      </c>
      <c r="BN104" s="10">
        <v>419.53195350000004</v>
      </c>
      <c r="BO104" s="10">
        <v>22.866999999999997</v>
      </c>
      <c r="BP104">
        <v>4305.7299999999996</v>
      </c>
      <c r="BQ104" s="5">
        <v>1.1237999999999999</v>
      </c>
      <c r="BR104" s="12">
        <v>6141618.3731576251</v>
      </c>
      <c r="BS104" s="2">
        <v>1269.2495149000001</v>
      </c>
      <c r="BT104" s="2">
        <v>0</v>
      </c>
      <c r="BU104" s="2">
        <v>0</v>
      </c>
      <c r="BV104" s="50">
        <v>0</v>
      </c>
    </row>
    <row r="105" spans="1:74" x14ac:dyDescent="0.25">
      <c r="A105" t="s">
        <v>814</v>
      </c>
      <c r="B105">
        <v>90842</v>
      </c>
      <c r="C105" t="s">
        <v>102</v>
      </c>
      <c r="D105" t="s">
        <v>663</v>
      </c>
      <c r="E105" s="7">
        <v>0</v>
      </c>
      <c r="F105" s="2">
        <v>0</v>
      </c>
      <c r="G105" s="2">
        <v>842.54220000000009</v>
      </c>
      <c r="H105" s="2">
        <v>335.80700000000002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13</v>
      </c>
      <c r="P105" s="2">
        <v>0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5</v>
      </c>
      <c r="X105" s="2">
        <v>0</v>
      </c>
      <c r="Y105" s="2">
        <v>0</v>
      </c>
      <c r="Z105" s="10">
        <v>6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8" t="s">
        <v>12</v>
      </c>
      <c r="BF105" s="8" t="s">
        <v>12</v>
      </c>
      <c r="BG105" s="8" t="s">
        <v>653</v>
      </c>
      <c r="BH105" s="10">
        <v>842.54220000000009</v>
      </c>
      <c r="BI105" s="10">
        <v>335.80700000000002</v>
      </c>
      <c r="BJ105" s="13">
        <v>1.1579999999999999</v>
      </c>
      <c r="BK105" s="13">
        <v>1.464</v>
      </c>
      <c r="BL105" s="10">
        <v>0</v>
      </c>
      <c r="BM105" s="10">
        <v>975.6638676</v>
      </c>
      <c r="BN105" s="10">
        <v>491.62144799999999</v>
      </c>
      <c r="BO105" s="10">
        <v>35.619999999999997</v>
      </c>
      <c r="BP105">
        <v>4305.7299999999996</v>
      </c>
      <c r="BQ105" s="5">
        <v>1.1237999999999999</v>
      </c>
      <c r="BR105" s="12">
        <v>7272227.2422002386</v>
      </c>
      <c r="BS105" s="2">
        <v>1502.9053156</v>
      </c>
      <c r="BT105" s="2">
        <v>0</v>
      </c>
      <c r="BU105" s="2">
        <v>0</v>
      </c>
      <c r="BV105" s="50">
        <v>0</v>
      </c>
    </row>
    <row r="106" spans="1:74" x14ac:dyDescent="0.25">
      <c r="A106" t="s">
        <v>815</v>
      </c>
      <c r="B106">
        <v>90862</v>
      </c>
      <c r="C106" t="s">
        <v>102</v>
      </c>
      <c r="D106" t="s">
        <v>663</v>
      </c>
      <c r="E106" s="7">
        <v>0</v>
      </c>
      <c r="F106" s="2">
        <v>0</v>
      </c>
      <c r="G106" s="2">
        <v>665.71800000000007</v>
      </c>
      <c r="H106" s="2">
        <v>180.5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31.4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4</v>
      </c>
      <c r="X106" s="2">
        <v>0</v>
      </c>
      <c r="Y106" s="2">
        <v>0</v>
      </c>
      <c r="Z106" s="10">
        <v>18</v>
      </c>
      <c r="AA106" s="2">
        <v>238.3167</v>
      </c>
      <c r="AB106" s="2">
        <v>238.3167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8" t="s">
        <v>12</v>
      </c>
      <c r="BF106" s="8" t="s">
        <v>12</v>
      </c>
      <c r="BG106" s="8" t="s">
        <v>654</v>
      </c>
      <c r="BH106" s="10">
        <v>665.71800000000007</v>
      </c>
      <c r="BI106" s="10">
        <v>180.5</v>
      </c>
      <c r="BJ106" s="13">
        <v>1.1579999999999999</v>
      </c>
      <c r="BK106" s="13">
        <v>1.526</v>
      </c>
      <c r="BL106" s="10">
        <v>0</v>
      </c>
      <c r="BM106" s="10">
        <v>770.90144400000008</v>
      </c>
      <c r="BN106" s="10">
        <v>275.44299999999998</v>
      </c>
      <c r="BO106" s="10">
        <v>50.09187</v>
      </c>
      <c r="BP106">
        <v>4305.7299999999996</v>
      </c>
      <c r="BQ106" s="5">
        <v>1.1237999999999999</v>
      </c>
      <c r="BR106" s="12">
        <v>5305413.4210877866</v>
      </c>
      <c r="BS106" s="2">
        <v>1096.436314</v>
      </c>
      <c r="BT106" s="2">
        <v>0</v>
      </c>
      <c r="BU106" s="2">
        <v>0</v>
      </c>
      <c r="BV106" s="50">
        <v>5.9086429265272061E-4</v>
      </c>
    </row>
    <row r="107" spans="1:74" x14ac:dyDescent="0.25">
      <c r="A107" t="s">
        <v>816</v>
      </c>
      <c r="B107">
        <v>91280</v>
      </c>
      <c r="C107" t="s">
        <v>102</v>
      </c>
      <c r="D107" t="s">
        <v>663</v>
      </c>
      <c r="E107" s="7">
        <v>0</v>
      </c>
      <c r="F107" s="2">
        <v>0</v>
      </c>
      <c r="G107" s="2">
        <v>605.9292999999999</v>
      </c>
      <c r="H107" s="2">
        <v>311.37639999999999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12.175000000000001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2</v>
      </c>
      <c r="X107" s="2">
        <v>0</v>
      </c>
      <c r="Y107" s="2">
        <v>0</v>
      </c>
      <c r="Z107" s="10">
        <v>8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8" t="s">
        <v>12</v>
      </c>
      <c r="BF107" s="8" t="s">
        <v>12</v>
      </c>
      <c r="BG107" s="8" t="s">
        <v>653</v>
      </c>
      <c r="BH107" s="10">
        <v>605.9292999999999</v>
      </c>
      <c r="BI107" s="10">
        <v>311.37639999999999</v>
      </c>
      <c r="BJ107" s="13">
        <v>1.1579999999999999</v>
      </c>
      <c r="BK107" s="13">
        <v>1.4730000000000001</v>
      </c>
      <c r="BL107" s="10">
        <v>0</v>
      </c>
      <c r="BM107" s="10">
        <v>701.66612939999982</v>
      </c>
      <c r="BN107" s="10">
        <v>458.6574372</v>
      </c>
      <c r="BO107" s="10">
        <v>17.775525000000002</v>
      </c>
      <c r="BP107">
        <v>4305.7299999999996</v>
      </c>
      <c r="BQ107" s="5">
        <v>1.1237999999999999</v>
      </c>
      <c r="BR107" s="12">
        <v>5700561.5849622153</v>
      </c>
      <c r="BS107" s="2">
        <v>1178.0990915999998</v>
      </c>
      <c r="BT107" s="2">
        <v>0</v>
      </c>
      <c r="BU107" s="2">
        <v>0</v>
      </c>
      <c r="BV107" s="50">
        <v>5.4507455911371745E-4</v>
      </c>
    </row>
    <row r="108" spans="1:74" x14ac:dyDescent="0.25">
      <c r="A108" t="s">
        <v>817</v>
      </c>
      <c r="B108">
        <v>91309</v>
      </c>
      <c r="C108" t="s">
        <v>102</v>
      </c>
      <c r="D108" t="s">
        <v>663</v>
      </c>
      <c r="E108" s="7">
        <v>0</v>
      </c>
      <c r="F108" s="2">
        <v>0</v>
      </c>
      <c r="G108" s="2">
        <v>634.54809999999998</v>
      </c>
      <c r="H108" s="2">
        <v>289.53140000000002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11.75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4</v>
      </c>
      <c r="X108" s="2">
        <v>0</v>
      </c>
      <c r="Y108" s="2">
        <v>0</v>
      </c>
      <c r="Z108" s="10">
        <v>1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8" t="s">
        <v>12</v>
      </c>
      <c r="BF108" s="8" t="s">
        <v>12</v>
      </c>
      <c r="BG108" s="8" t="s">
        <v>653</v>
      </c>
      <c r="BH108" s="10">
        <v>634.54809999999998</v>
      </c>
      <c r="BI108" s="10">
        <v>289.53140000000002</v>
      </c>
      <c r="BJ108" s="13">
        <v>1.1579999999999999</v>
      </c>
      <c r="BK108" s="13">
        <v>1.482</v>
      </c>
      <c r="BL108" s="10">
        <v>0</v>
      </c>
      <c r="BM108" s="10">
        <v>734.80669979999993</v>
      </c>
      <c r="BN108" s="10">
        <v>429.0855348</v>
      </c>
      <c r="BO108" s="10">
        <v>24.24625</v>
      </c>
      <c r="BP108">
        <v>4305.7299999999996</v>
      </c>
      <c r="BQ108" s="5">
        <v>1.1237999999999999</v>
      </c>
      <c r="BR108" s="12">
        <v>5749139.9927380942</v>
      </c>
      <c r="BS108" s="2">
        <v>1188.1384845999999</v>
      </c>
      <c r="BT108" s="2">
        <v>0</v>
      </c>
      <c r="BU108" s="2">
        <v>0</v>
      </c>
      <c r="BV108" s="50">
        <v>0</v>
      </c>
    </row>
    <row r="109" spans="1:74" x14ac:dyDescent="0.25">
      <c r="A109" t="s">
        <v>818</v>
      </c>
      <c r="B109">
        <v>91339</v>
      </c>
      <c r="C109" t="s">
        <v>102</v>
      </c>
      <c r="D109" t="s">
        <v>663</v>
      </c>
      <c r="E109" s="7">
        <v>0</v>
      </c>
      <c r="F109" s="2">
        <v>0</v>
      </c>
      <c r="G109" s="2">
        <v>594.00229999999999</v>
      </c>
      <c r="H109" s="2">
        <v>184.44749999999999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9.4250000000000007</v>
      </c>
      <c r="P109" s="2">
        <v>0</v>
      </c>
      <c r="Q109" s="2">
        <v>0</v>
      </c>
      <c r="R109" s="2">
        <v>0</v>
      </c>
      <c r="S109" s="2">
        <v>1</v>
      </c>
      <c r="T109" s="2">
        <v>1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10">
        <v>8.6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8" t="s">
        <v>12</v>
      </c>
      <c r="BF109" s="8" t="s">
        <v>12</v>
      </c>
      <c r="BG109" s="8" t="s">
        <v>653</v>
      </c>
      <c r="BH109" s="10">
        <v>594.00229999999999</v>
      </c>
      <c r="BI109" s="10">
        <v>184.44749999999999</v>
      </c>
      <c r="BJ109" s="13">
        <v>1.165</v>
      </c>
      <c r="BK109" s="13">
        <v>1.524</v>
      </c>
      <c r="BL109" s="10">
        <v>0</v>
      </c>
      <c r="BM109" s="10">
        <v>692.01267949999999</v>
      </c>
      <c r="BN109" s="10">
        <v>281.09798999999998</v>
      </c>
      <c r="BO109" s="10">
        <v>16.618275000000001</v>
      </c>
      <c r="BP109">
        <v>4305.7299999999996</v>
      </c>
      <c r="BQ109" s="5">
        <v>1.1237999999999999</v>
      </c>
      <c r="BR109" s="12">
        <v>4789080.0024973899</v>
      </c>
      <c r="BS109" s="2">
        <v>989.72894450000001</v>
      </c>
      <c r="BT109" s="2">
        <v>0</v>
      </c>
      <c r="BU109" s="2">
        <v>0</v>
      </c>
      <c r="BV109" s="50">
        <v>0</v>
      </c>
    </row>
    <row r="110" spans="1:74" x14ac:dyDescent="0.25">
      <c r="A110" t="s">
        <v>819</v>
      </c>
      <c r="B110">
        <v>91949</v>
      </c>
      <c r="C110" t="s">
        <v>102</v>
      </c>
      <c r="D110" t="s">
        <v>663</v>
      </c>
      <c r="E110" s="7">
        <v>0</v>
      </c>
      <c r="F110" s="2">
        <v>0</v>
      </c>
      <c r="G110" s="2">
        <v>624.73170000000005</v>
      </c>
      <c r="H110" s="2">
        <v>173.82499999999999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31.062600000000003</v>
      </c>
      <c r="P110" s="2">
        <v>0</v>
      </c>
      <c r="Q110" s="2">
        <v>0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  <c r="W110" s="2">
        <v>8.6750000000000007</v>
      </c>
      <c r="X110" s="2">
        <v>0</v>
      </c>
      <c r="Y110" s="2">
        <v>0</v>
      </c>
      <c r="Z110" s="10">
        <v>0</v>
      </c>
      <c r="AA110" s="2">
        <v>243.43939999999998</v>
      </c>
      <c r="AB110" s="2">
        <v>243.43939999999998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8" t="s">
        <v>12</v>
      </c>
      <c r="BF110" s="8" t="s">
        <v>12</v>
      </c>
      <c r="BG110" s="8" t="s">
        <v>654</v>
      </c>
      <c r="BH110" s="10">
        <v>624.73170000000005</v>
      </c>
      <c r="BI110" s="10">
        <v>173.82499999999999</v>
      </c>
      <c r="BJ110" s="13">
        <v>1.1579999999999999</v>
      </c>
      <c r="BK110" s="13">
        <v>1.528</v>
      </c>
      <c r="BL110" s="10">
        <v>0</v>
      </c>
      <c r="BM110" s="10">
        <v>723.4393086</v>
      </c>
      <c r="BN110" s="10">
        <v>265.6046</v>
      </c>
      <c r="BO110" s="10">
        <v>81.466327800000002</v>
      </c>
      <c r="BP110">
        <v>4305.7299999999996</v>
      </c>
      <c r="BQ110" s="5">
        <v>1.1237999999999999</v>
      </c>
      <c r="BR110" s="12">
        <v>5179962.8515481828</v>
      </c>
      <c r="BS110" s="2">
        <v>1070.5102363999999</v>
      </c>
      <c r="BT110" s="2">
        <v>0</v>
      </c>
      <c r="BU110" s="2">
        <v>0</v>
      </c>
      <c r="BV110" s="50">
        <v>0</v>
      </c>
    </row>
    <row r="111" spans="1:74" x14ac:dyDescent="0.25">
      <c r="A111" t="s">
        <v>820</v>
      </c>
      <c r="B111">
        <v>92318</v>
      </c>
      <c r="C111" t="s">
        <v>102</v>
      </c>
      <c r="D111" t="s">
        <v>663</v>
      </c>
      <c r="E111" s="7">
        <v>0</v>
      </c>
      <c r="F111" s="2">
        <v>0</v>
      </c>
      <c r="G111" s="2">
        <v>662.82410000000016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42.024999999999999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4</v>
      </c>
      <c r="X111" s="2">
        <v>0</v>
      </c>
      <c r="Y111" s="2">
        <v>0</v>
      </c>
      <c r="Z111" s="10">
        <v>11.824999999999999</v>
      </c>
      <c r="AA111" s="2">
        <v>420.24719999999985</v>
      </c>
      <c r="AB111" s="2">
        <v>420.24719999999985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8" t="s">
        <v>12</v>
      </c>
      <c r="BF111" s="8" t="s">
        <v>12</v>
      </c>
      <c r="BG111" s="8" t="s">
        <v>654</v>
      </c>
      <c r="BH111" s="10">
        <v>662.82410000000016</v>
      </c>
      <c r="BI111" s="10">
        <v>0</v>
      </c>
      <c r="BJ111" s="13">
        <v>1.1579999999999999</v>
      </c>
      <c r="BK111" s="13">
        <v>0</v>
      </c>
      <c r="BL111" s="10">
        <v>0</v>
      </c>
      <c r="BM111" s="10">
        <v>767.55030780000016</v>
      </c>
      <c r="BN111" s="10">
        <v>0</v>
      </c>
      <c r="BO111" s="10">
        <v>67.60666999999998</v>
      </c>
      <c r="BP111">
        <v>4305.7299999999996</v>
      </c>
      <c r="BQ111" s="5">
        <v>1.1237999999999999</v>
      </c>
      <c r="BR111" s="12">
        <v>4041140.3582308162</v>
      </c>
      <c r="BS111" s="2">
        <v>835.15697780000016</v>
      </c>
      <c r="BT111" s="2">
        <v>0</v>
      </c>
      <c r="BU111" s="2">
        <v>0</v>
      </c>
      <c r="BV111" s="50">
        <v>0</v>
      </c>
    </row>
    <row r="112" spans="1:74" x14ac:dyDescent="0.25">
      <c r="A112" t="s">
        <v>821</v>
      </c>
      <c r="B112">
        <v>92320</v>
      </c>
      <c r="C112" t="s">
        <v>102</v>
      </c>
      <c r="D112" t="s">
        <v>663</v>
      </c>
      <c r="E112" s="7">
        <v>0</v>
      </c>
      <c r="F112" s="2">
        <v>0</v>
      </c>
      <c r="G112" s="2">
        <v>534.38980000000004</v>
      </c>
      <c r="H112" s="2">
        <v>148.81790000000001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17.512500000000003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4</v>
      </c>
      <c r="X112" s="2">
        <v>0</v>
      </c>
      <c r="Y112" s="2">
        <v>0</v>
      </c>
      <c r="Z112" s="10">
        <v>2</v>
      </c>
      <c r="AA112" s="2">
        <v>220.20490000000001</v>
      </c>
      <c r="AB112" s="2">
        <v>220.20490000000001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8" t="s">
        <v>12</v>
      </c>
      <c r="BF112" s="8" t="s">
        <v>12</v>
      </c>
      <c r="BG112" s="8" t="s">
        <v>654</v>
      </c>
      <c r="BH112" s="10">
        <v>534.38980000000004</v>
      </c>
      <c r="BI112" s="10">
        <v>148.81790000000001</v>
      </c>
      <c r="BJ112" s="13">
        <v>1.2370000000000001</v>
      </c>
      <c r="BK112" s="13">
        <v>1.538</v>
      </c>
      <c r="BL112" s="10">
        <v>0</v>
      </c>
      <c r="BM112" s="10">
        <v>661.04018260000009</v>
      </c>
      <c r="BN112" s="10">
        <v>228.88193020000003</v>
      </c>
      <c r="BO112" s="10">
        <v>46.399027500000003</v>
      </c>
      <c r="BP112">
        <v>4305.7299999999996</v>
      </c>
      <c r="BQ112" s="5">
        <v>1.1237999999999999</v>
      </c>
      <c r="BR112" s="12">
        <v>4530651.4211237999</v>
      </c>
      <c r="BS112" s="2">
        <v>936.32114030000014</v>
      </c>
      <c r="BT112" s="2">
        <v>0</v>
      </c>
      <c r="BU112" s="2">
        <v>0</v>
      </c>
      <c r="BV112" s="50">
        <v>7.3184186887823412E-4</v>
      </c>
    </row>
    <row r="113" spans="1:74" x14ac:dyDescent="0.25">
      <c r="A113" t="s">
        <v>822</v>
      </c>
      <c r="B113">
        <v>92349</v>
      </c>
      <c r="C113" t="s">
        <v>102</v>
      </c>
      <c r="D113" t="s">
        <v>663</v>
      </c>
      <c r="E113" s="7">
        <v>0</v>
      </c>
      <c r="F113" s="2">
        <v>0</v>
      </c>
      <c r="G113" s="2">
        <v>456.41410000000002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18.1279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4</v>
      </c>
      <c r="X113" s="2">
        <v>0</v>
      </c>
      <c r="Y113" s="2">
        <v>0</v>
      </c>
      <c r="Z113" s="10">
        <v>19.137499999999999</v>
      </c>
      <c r="AA113" s="2">
        <v>323.38720000000001</v>
      </c>
      <c r="AB113" s="2">
        <v>323.38720000000001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8" t="s">
        <v>12</v>
      </c>
      <c r="BF113" s="8" t="s">
        <v>12</v>
      </c>
      <c r="BG113" s="8" t="s">
        <v>654</v>
      </c>
      <c r="BH113" s="10">
        <v>456.41410000000002</v>
      </c>
      <c r="BI113" s="10">
        <v>0</v>
      </c>
      <c r="BJ113" s="13">
        <v>1.2909999999999999</v>
      </c>
      <c r="BK113" s="13">
        <v>0</v>
      </c>
      <c r="BL113" s="10">
        <v>0</v>
      </c>
      <c r="BM113" s="10">
        <v>589.23060309999994</v>
      </c>
      <c r="BN113" s="10">
        <v>0</v>
      </c>
      <c r="BO113" s="10">
        <v>63.4609162</v>
      </c>
      <c r="BP113">
        <v>4305.7299999999996</v>
      </c>
      <c r="BQ113" s="5">
        <v>1.1237999999999999</v>
      </c>
      <c r="BR113" s="12">
        <v>3158230.2611735621</v>
      </c>
      <c r="BS113" s="2">
        <v>652.69151929999987</v>
      </c>
      <c r="BT113" s="2">
        <v>0</v>
      </c>
      <c r="BU113" s="2">
        <v>0</v>
      </c>
      <c r="BV113" s="50">
        <v>0</v>
      </c>
    </row>
    <row r="114" spans="1:74" x14ac:dyDescent="0.25">
      <c r="A114" t="s">
        <v>823</v>
      </c>
      <c r="B114">
        <v>92734</v>
      </c>
      <c r="C114" t="s">
        <v>102</v>
      </c>
      <c r="D114" t="s">
        <v>663</v>
      </c>
      <c r="E114" s="7">
        <v>0</v>
      </c>
      <c r="F114" s="2">
        <v>0</v>
      </c>
      <c r="G114" s="2">
        <v>217.0111</v>
      </c>
      <c r="H114" s="2">
        <v>64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2.8250000000000002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10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8" t="s">
        <v>12</v>
      </c>
      <c r="BF114" s="8" t="s">
        <v>12</v>
      </c>
      <c r="BG114" s="8" t="s">
        <v>653</v>
      </c>
      <c r="BH114" s="10">
        <v>217.0111</v>
      </c>
      <c r="BI114" s="10">
        <v>64</v>
      </c>
      <c r="BJ114" s="13">
        <v>1.363</v>
      </c>
      <c r="BK114" s="13">
        <v>1.5589999999999999</v>
      </c>
      <c r="BL114" s="10">
        <v>0</v>
      </c>
      <c r="BM114" s="10">
        <v>295.78612929999997</v>
      </c>
      <c r="BN114" s="10">
        <v>99.775999999999996</v>
      </c>
      <c r="BO114" s="10">
        <v>8.4749999999999999E-3</v>
      </c>
      <c r="BP114">
        <v>4305.7299999999996</v>
      </c>
      <c r="BQ114" s="5">
        <v>1</v>
      </c>
      <c r="BR114" s="12">
        <v>1703220.2180526387</v>
      </c>
      <c r="BS114" s="2">
        <v>395.57060429999996</v>
      </c>
      <c r="BT114" s="2">
        <v>0</v>
      </c>
      <c r="BU114" s="2">
        <v>0</v>
      </c>
      <c r="BV114" s="50">
        <v>0</v>
      </c>
    </row>
    <row r="115" spans="1:74" x14ac:dyDescent="0.25">
      <c r="A115" t="s">
        <v>824</v>
      </c>
      <c r="B115">
        <v>92736</v>
      </c>
      <c r="C115" t="s">
        <v>102</v>
      </c>
      <c r="D115" t="s">
        <v>663</v>
      </c>
      <c r="E115" s="7">
        <v>0</v>
      </c>
      <c r="F115" s="2">
        <v>0</v>
      </c>
      <c r="G115" s="2">
        <v>611.72789999999998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28.824999999999999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4</v>
      </c>
      <c r="X115" s="2">
        <v>0</v>
      </c>
      <c r="Y115" s="2">
        <v>0</v>
      </c>
      <c r="Z115" s="10">
        <v>7.875</v>
      </c>
      <c r="AA115" s="2">
        <v>410.06539999999995</v>
      </c>
      <c r="AB115" s="2">
        <v>410.06539999999995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8" t="s">
        <v>12</v>
      </c>
      <c r="BF115" s="8" t="s">
        <v>12</v>
      </c>
      <c r="BG115" s="8" t="s">
        <v>654</v>
      </c>
      <c r="BH115" s="10">
        <v>611.72789999999998</v>
      </c>
      <c r="BI115" s="10">
        <v>0</v>
      </c>
      <c r="BJ115" s="13">
        <v>1.1579999999999999</v>
      </c>
      <c r="BK115" s="13">
        <v>0</v>
      </c>
      <c r="BL115" s="10">
        <v>0</v>
      </c>
      <c r="BM115" s="10">
        <v>708.38090819999991</v>
      </c>
      <c r="BN115" s="10">
        <v>0</v>
      </c>
      <c r="BO115" s="10">
        <v>66.094639999999998</v>
      </c>
      <c r="BP115">
        <v>4305.7299999999996</v>
      </c>
      <c r="BQ115" s="5">
        <v>1</v>
      </c>
      <c r="BR115" s="12">
        <v>3334682.6021511853</v>
      </c>
      <c r="BS115" s="2">
        <v>774.47554819999982</v>
      </c>
      <c r="BT115" s="2">
        <v>0</v>
      </c>
      <c r="BU115" s="2">
        <v>0</v>
      </c>
      <c r="BV115" s="50">
        <v>8.1735686732614307E-4</v>
      </c>
    </row>
    <row r="116" spans="1:74" x14ac:dyDescent="0.25">
      <c r="A116" t="s">
        <v>825</v>
      </c>
      <c r="B116">
        <v>92863</v>
      </c>
      <c r="C116" t="s">
        <v>102</v>
      </c>
      <c r="D116" t="s">
        <v>663</v>
      </c>
      <c r="E116" s="7">
        <v>0</v>
      </c>
      <c r="F116" s="2">
        <v>0</v>
      </c>
      <c r="G116" s="2">
        <v>553.97169999999994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15.15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2.6707000000000001</v>
      </c>
      <c r="W116" s="2">
        <v>0</v>
      </c>
      <c r="X116" s="2">
        <v>0</v>
      </c>
      <c r="Y116" s="2">
        <v>0</v>
      </c>
      <c r="Z116" s="10">
        <v>9.5124999999999993</v>
      </c>
      <c r="AA116" s="2">
        <v>430.71</v>
      </c>
      <c r="AB116" s="2">
        <v>430.71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8" t="s">
        <v>12</v>
      </c>
      <c r="BF116" s="8" t="s">
        <v>12</v>
      </c>
      <c r="BG116" s="8" t="s">
        <v>654</v>
      </c>
      <c r="BH116" s="10">
        <v>553.97169999999994</v>
      </c>
      <c r="BI116" s="10">
        <v>0</v>
      </c>
      <c r="BJ116" s="13">
        <v>1.2130000000000001</v>
      </c>
      <c r="BK116" s="13">
        <v>0</v>
      </c>
      <c r="BL116" s="10">
        <v>0</v>
      </c>
      <c r="BM116" s="10">
        <v>671.96767209999996</v>
      </c>
      <c r="BN116" s="10">
        <v>0</v>
      </c>
      <c r="BO116" s="10">
        <v>59.788580599999996</v>
      </c>
      <c r="BP116">
        <v>4305.7299999999996</v>
      </c>
      <c r="BQ116" s="5">
        <v>1</v>
      </c>
      <c r="BR116" s="12">
        <v>3150744.8499379708</v>
      </c>
      <c r="BS116" s="2">
        <v>731.75625269999989</v>
      </c>
      <c r="BT116" s="2">
        <v>0</v>
      </c>
      <c r="BU116" s="2">
        <v>0</v>
      </c>
      <c r="BV116" s="50">
        <v>0</v>
      </c>
    </row>
    <row r="117" spans="1:74" x14ac:dyDescent="0.25">
      <c r="A117" t="s">
        <v>826</v>
      </c>
      <c r="B117">
        <v>92865</v>
      </c>
      <c r="C117" t="s">
        <v>102</v>
      </c>
      <c r="D117" t="s">
        <v>663</v>
      </c>
      <c r="E117" s="7">
        <v>0</v>
      </c>
      <c r="F117" s="2">
        <v>0</v>
      </c>
      <c r="G117" s="2">
        <v>443.74819999999994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6.5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4</v>
      </c>
      <c r="X117" s="2">
        <v>0</v>
      </c>
      <c r="Y117" s="2">
        <v>0</v>
      </c>
      <c r="Z117" s="10">
        <v>0</v>
      </c>
      <c r="AA117" s="2">
        <v>340.7482</v>
      </c>
      <c r="AB117" s="2">
        <v>340.7482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8" t="s">
        <v>12</v>
      </c>
      <c r="BF117" s="8" t="s">
        <v>12</v>
      </c>
      <c r="BG117" s="8" t="s">
        <v>654</v>
      </c>
      <c r="BH117" s="10">
        <v>443.74819999999994</v>
      </c>
      <c r="BI117" s="10">
        <v>0</v>
      </c>
      <c r="BJ117" s="13">
        <v>1.2949999999999999</v>
      </c>
      <c r="BK117" s="13">
        <v>0</v>
      </c>
      <c r="BL117" s="10">
        <v>0</v>
      </c>
      <c r="BM117" s="10">
        <v>574.65391899999986</v>
      </c>
      <c r="BN117" s="10">
        <v>0</v>
      </c>
      <c r="BO117" s="10">
        <v>58.19032</v>
      </c>
      <c r="BP117">
        <v>4305.7299999999996</v>
      </c>
      <c r="BQ117" s="5">
        <v>1</v>
      </c>
      <c r="BR117" s="12">
        <v>2724856.4251894695</v>
      </c>
      <c r="BS117" s="2">
        <v>632.84423899999979</v>
      </c>
      <c r="BT117" s="2">
        <v>0</v>
      </c>
      <c r="BU117" s="2">
        <v>0</v>
      </c>
      <c r="BV117" s="50">
        <v>0</v>
      </c>
    </row>
    <row r="118" spans="1:74" x14ac:dyDescent="0.25">
      <c r="A118" t="s">
        <v>827</v>
      </c>
      <c r="B118">
        <v>92997</v>
      </c>
      <c r="C118" t="s">
        <v>102</v>
      </c>
      <c r="D118" t="s">
        <v>663</v>
      </c>
      <c r="E118" s="7">
        <v>0</v>
      </c>
      <c r="F118" s="2">
        <v>0</v>
      </c>
      <c r="G118" s="2">
        <v>574.11779999999999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18.75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2</v>
      </c>
      <c r="X118" s="2">
        <v>0</v>
      </c>
      <c r="Y118" s="2">
        <v>0</v>
      </c>
      <c r="Z118" s="10">
        <v>33.5</v>
      </c>
      <c r="AA118" s="2">
        <v>447.90350000000007</v>
      </c>
      <c r="AB118" s="2">
        <v>447.90350000000007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8" t="s">
        <v>12</v>
      </c>
      <c r="BF118" s="8" t="s">
        <v>12</v>
      </c>
      <c r="BG118" s="8" t="s">
        <v>654</v>
      </c>
      <c r="BH118" s="10">
        <v>574.11779999999999</v>
      </c>
      <c r="BI118" s="10">
        <v>0</v>
      </c>
      <c r="BJ118" s="13">
        <v>1.1890000000000001</v>
      </c>
      <c r="BK118" s="13">
        <v>0</v>
      </c>
      <c r="BL118" s="10">
        <v>0</v>
      </c>
      <c r="BM118" s="10">
        <v>682.62606419999997</v>
      </c>
      <c r="BN118" s="10">
        <v>0</v>
      </c>
      <c r="BO118" s="10">
        <v>60.747100000000003</v>
      </c>
      <c r="BP118">
        <v>4305.7299999999996</v>
      </c>
      <c r="BQ118" s="5">
        <v>1</v>
      </c>
      <c r="BR118" s="12">
        <v>3200764.1342908656</v>
      </c>
      <c r="BS118" s="2">
        <v>743.37316420000002</v>
      </c>
      <c r="BT118" s="2">
        <v>0</v>
      </c>
      <c r="BU118" s="2">
        <v>0</v>
      </c>
      <c r="BV118" s="50">
        <v>0</v>
      </c>
    </row>
    <row r="119" spans="1:74" x14ac:dyDescent="0.25">
      <c r="A119" t="s">
        <v>828</v>
      </c>
      <c r="B119">
        <v>273398</v>
      </c>
      <c r="C119" t="s">
        <v>102</v>
      </c>
      <c r="D119" t="s">
        <v>663</v>
      </c>
      <c r="E119" s="7">
        <v>0</v>
      </c>
      <c r="F119" s="2">
        <v>0</v>
      </c>
      <c r="G119" s="2">
        <v>601.67119999999989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21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10">
        <v>6.4749999999999996</v>
      </c>
      <c r="AA119" s="2">
        <v>445.08510000000001</v>
      </c>
      <c r="AB119" s="2">
        <v>445.08510000000001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8" t="s">
        <v>12</v>
      </c>
      <c r="BF119" s="8" t="s">
        <v>12</v>
      </c>
      <c r="BG119" s="8" t="s">
        <v>654</v>
      </c>
      <c r="BH119" s="10">
        <v>601.67119999999989</v>
      </c>
      <c r="BI119" s="10">
        <v>0</v>
      </c>
      <c r="BJ119" s="13">
        <v>1.1579999999999999</v>
      </c>
      <c r="BK119" s="13">
        <v>0</v>
      </c>
      <c r="BL119" s="10">
        <v>0</v>
      </c>
      <c r="BM119" s="10">
        <v>696.73524959999986</v>
      </c>
      <c r="BN119" s="10">
        <v>0</v>
      </c>
      <c r="BO119" s="10">
        <v>51.340135000000004</v>
      </c>
      <c r="BP119">
        <v>4305.7299999999996</v>
      </c>
      <c r="BQ119" s="5">
        <v>1</v>
      </c>
      <c r="BR119" s="12">
        <v>3221010.6257337574</v>
      </c>
      <c r="BS119" s="2">
        <v>748.07538459999989</v>
      </c>
      <c r="BT119" s="2">
        <v>0</v>
      </c>
      <c r="BU119" s="2">
        <v>0</v>
      </c>
      <c r="BV119" s="50">
        <v>0</v>
      </c>
    </row>
    <row r="120" spans="1:74" x14ac:dyDescent="0.25">
      <c r="A120" t="s">
        <v>829</v>
      </c>
      <c r="B120">
        <v>549803</v>
      </c>
      <c r="C120" t="s">
        <v>102</v>
      </c>
      <c r="D120" t="s">
        <v>663</v>
      </c>
      <c r="E120" s="7">
        <v>0</v>
      </c>
      <c r="F120" s="2">
        <v>0</v>
      </c>
      <c r="G120" s="2">
        <v>316.68849999999998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36.712499999999999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X120" s="2">
        <v>0</v>
      </c>
      <c r="Y120" s="2">
        <v>0</v>
      </c>
      <c r="Z120" s="10">
        <v>31.5</v>
      </c>
      <c r="AA120" s="2">
        <v>260.92790000000002</v>
      </c>
      <c r="AB120" s="2">
        <v>260.92790000000002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8" t="s">
        <v>12</v>
      </c>
      <c r="BF120" s="8" t="s">
        <v>12</v>
      </c>
      <c r="BG120" s="8" t="s">
        <v>653</v>
      </c>
      <c r="BH120" s="10">
        <v>316.68849999999998</v>
      </c>
      <c r="BI120" s="10">
        <v>0</v>
      </c>
      <c r="BJ120" s="13">
        <v>1.333</v>
      </c>
      <c r="BK120" s="13">
        <v>0</v>
      </c>
      <c r="BL120" s="10">
        <v>0</v>
      </c>
      <c r="BM120" s="10">
        <v>422.14577049999997</v>
      </c>
      <c r="BN120" s="10">
        <v>0</v>
      </c>
      <c r="BO120" s="10">
        <v>25.412311500000001</v>
      </c>
      <c r="BP120">
        <v>4305.7299999999996</v>
      </c>
      <c r="BQ120" s="5">
        <v>1</v>
      </c>
      <c r="BR120" s="12">
        <v>1927064.2604098597</v>
      </c>
      <c r="BS120" s="2">
        <v>447.55808199999996</v>
      </c>
      <c r="BT120" s="2">
        <v>0</v>
      </c>
      <c r="BU120" s="2">
        <v>0</v>
      </c>
      <c r="BV120" s="50">
        <v>0</v>
      </c>
    </row>
    <row r="121" spans="1:74" x14ac:dyDescent="0.25">
      <c r="A121" t="s">
        <v>830</v>
      </c>
      <c r="B121">
        <v>783027</v>
      </c>
      <c r="C121" t="s">
        <v>102</v>
      </c>
      <c r="D121" t="s">
        <v>663</v>
      </c>
      <c r="E121" s="7">
        <v>0</v>
      </c>
      <c r="F121" s="2">
        <v>0</v>
      </c>
      <c r="G121" s="2">
        <v>415.14119999999997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8.7750000000000004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4</v>
      </c>
      <c r="X121" s="2">
        <v>0</v>
      </c>
      <c r="Y121" s="2">
        <v>0</v>
      </c>
      <c r="Z121" s="10">
        <v>38.487499999999997</v>
      </c>
      <c r="AA121" s="2">
        <v>325.87169999999998</v>
      </c>
      <c r="AB121" s="2">
        <v>325.87169999999998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8" t="s">
        <v>12</v>
      </c>
      <c r="BF121" s="8" t="s">
        <v>12</v>
      </c>
      <c r="BG121" s="8" t="s">
        <v>653</v>
      </c>
      <c r="BH121" s="10">
        <v>415.14119999999997</v>
      </c>
      <c r="BI121" s="10">
        <v>0</v>
      </c>
      <c r="BJ121" s="13">
        <v>1.3029999999999999</v>
      </c>
      <c r="BK121" s="13">
        <v>0</v>
      </c>
      <c r="BL121" s="10">
        <v>0</v>
      </c>
      <c r="BM121" s="10">
        <v>540.92898359999992</v>
      </c>
      <c r="BN121" s="10">
        <v>0</v>
      </c>
      <c r="BO121" s="10">
        <v>48.100689500000001</v>
      </c>
      <c r="BP121">
        <v>4305.7299999999996</v>
      </c>
      <c r="BQ121" s="5">
        <v>1</v>
      </c>
      <c r="BR121" s="12">
        <v>2536202.7343568625</v>
      </c>
      <c r="BS121" s="2">
        <v>589.02967309999997</v>
      </c>
      <c r="BT121" s="2">
        <v>0</v>
      </c>
      <c r="BU121" s="2">
        <v>0</v>
      </c>
      <c r="BV121" s="50">
        <v>0</v>
      </c>
    </row>
    <row r="122" spans="1:74" x14ac:dyDescent="0.25">
      <c r="A122" t="s">
        <v>831</v>
      </c>
      <c r="B122">
        <v>934316</v>
      </c>
      <c r="C122" t="s">
        <v>102</v>
      </c>
      <c r="D122" t="s">
        <v>663</v>
      </c>
      <c r="E122" s="7">
        <v>0</v>
      </c>
      <c r="F122" s="2">
        <v>0</v>
      </c>
      <c r="G122" s="2">
        <v>616.28969999999993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22.675000000000001</v>
      </c>
      <c r="P122" s="2">
        <v>0</v>
      </c>
      <c r="Q122" s="2">
        <v>0</v>
      </c>
      <c r="R122" s="2">
        <v>0</v>
      </c>
      <c r="S122" s="2">
        <v>2</v>
      </c>
      <c r="T122" s="2">
        <v>0</v>
      </c>
      <c r="U122" s="2">
        <v>0</v>
      </c>
      <c r="V122" s="2">
        <v>0</v>
      </c>
      <c r="W122" s="2">
        <v>2.5</v>
      </c>
      <c r="X122" s="2">
        <v>0</v>
      </c>
      <c r="Y122" s="2">
        <v>0</v>
      </c>
      <c r="Z122" s="10">
        <v>0</v>
      </c>
      <c r="AA122" s="2">
        <v>463.02319999999997</v>
      </c>
      <c r="AB122" s="2">
        <v>463.02319999999997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8" t="s">
        <v>12</v>
      </c>
      <c r="BF122" s="8" t="s">
        <v>12</v>
      </c>
      <c r="BG122" s="8" t="s">
        <v>653</v>
      </c>
      <c r="BH122" s="10">
        <v>616.28969999999993</v>
      </c>
      <c r="BI122" s="10">
        <v>0</v>
      </c>
      <c r="BJ122" s="13">
        <v>1.1579999999999999</v>
      </c>
      <c r="BK122" s="13">
        <v>0</v>
      </c>
      <c r="BL122" s="10">
        <v>0</v>
      </c>
      <c r="BM122" s="10">
        <v>713.66347259999986</v>
      </c>
      <c r="BN122" s="10">
        <v>0</v>
      </c>
      <c r="BO122" s="10">
        <v>52.451416999999999</v>
      </c>
      <c r="BP122">
        <v>4305.7299999999996</v>
      </c>
      <c r="BQ122" s="5">
        <v>1</v>
      </c>
      <c r="BR122" s="12">
        <v>3298683.863597407</v>
      </c>
      <c r="BS122" s="2">
        <v>766.11488959999986</v>
      </c>
      <c r="BT122" s="2">
        <v>0</v>
      </c>
      <c r="BU122" s="2">
        <v>0</v>
      </c>
      <c r="BV122" s="50">
        <v>8.113067604407474E-4</v>
      </c>
    </row>
    <row r="123" spans="1:74" x14ac:dyDescent="0.25">
      <c r="A123" t="s">
        <v>832</v>
      </c>
      <c r="B123">
        <v>4481</v>
      </c>
      <c r="C123" t="s">
        <v>103</v>
      </c>
      <c r="D123" t="s">
        <v>659</v>
      </c>
      <c r="E123" s="7">
        <v>0</v>
      </c>
      <c r="F123" s="2">
        <v>0</v>
      </c>
      <c r="G123" s="2">
        <v>280.24870000000004</v>
      </c>
      <c r="H123" s="2">
        <v>94.431200000000004</v>
      </c>
      <c r="I123" s="2">
        <v>0</v>
      </c>
      <c r="J123" s="2">
        <v>0</v>
      </c>
      <c r="K123" s="2">
        <v>10.110700000000001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1.8</v>
      </c>
      <c r="V123" s="2">
        <v>0</v>
      </c>
      <c r="W123" s="2">
        <v>0</v>
      </c>
      <c r="X123" s="2">
        <v>0</v>
      </c>
      <c r="Y123" s="2">
        <v>0</v>
      </c>
      <c r="Z123" s="10">
        <v>280.24870000000004</v>
      </c>
      <c r="AA123" s="2">
        <v>118.74300000000001</v>
      </c>
      <c r="AB123" s="2">
        <v>118.74300000000001</v>
      </c>
      <c r="AC123" s="2">
        <v>2.6905000000000006</v>
      </c>
      <c r="AD123" s="2">
        <v>0</v>
      </c>
      <c r="AE123" s="2">
        <v>0</v>
      </c>
      <c r="AF123" s="2">
        <v>0.6089</v>
      </c>
      <c r="AG123" s="2">
        <v>0</v>
      </c>
      <c r="AH123" s="2">
        <v>0</v>
      </c>
      <c r="AI123" s="2">
        <v>0</v>
      </c>
      <c r="AJ123" s="2">
        <v>0</v>
      </c>
      <c r="AK123" s="2">
        <v>8.3000000000000004E-2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8" t="s">
        <v>12</v>
      </c>
      <c r="BF123" s="8" t="s">
        <v>12</v>
      </c>
      <c r="BG123" s="8" t="s">
        <v>653</v>
      </c>
      <c r="BH123" s="10">
        <v>280.24870000000004</v>
      </c>
      <c r="BI123" s="10">
        <v>0</v>
      </c>
      <c r="BJ123" s="13">
        <v>1.3440000000000001</v>
      </c>
      <c r="BK123" s="13">
        <v>0</v>
      </c>
      <c r="BL123" s="10">
        <v>0</v>
      </c>
      <c r="BM123" s="10">
        <v>376.65425280000005</v>
      </c>
      <c r="BN123" s="10">
        <v>0</v>
      </c>
      <c r="BO123" s="10">
        <v>51.072790380000008</v>
      </c>
      <c r="BP123">
        <v>4359.55</v>
      </c>
      <c r="BQ123" s="5">
        <v>1.0458000000000001</v>
      </c>
      <c r="BR123" s="12">
        <v>1950100.5734395373</v>
      </c>
      <c r="BS123" s="2">
        <v>424.68703330000005</v>
      </c>
      <c r="BT123" s="2">
        <v>3.2000104</v>
      </c>
      <c r="BU123" s="2">
        <v>0</v>
      </c>
      <c r="BV123" s="50">
        <v>0</v>
      </c>
    </row>
    <row r="124" spans="1:74" x14ac:dyDescent="0.25">
      <c r="A124" t="s">
        <v>833</v>
      </c>
      <c r="B124">
        <v>79983</v>
      </c>
      <c r="C124" t="s">
        <v>104</v>
      </c>
      <c r="D124" t="s">
        <v>663</v>
      </c>
      <c r="E124" s="7">
        <v>0</v>
      </c>
      <c r="F124" s="2">
        <v>0</v>
      </c>
      <c r="G124" s="2">
        <v>315.47139999999996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19.737500000000001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1</v>
      </c>
      <c r="V124" s="2">
        <v>0</v>
      </c>
      <c r="W124" s="2">
        <v>3.0249999999999999</v>
      </c>
      <c r="X124" s="2">
        <v>0</v>
      </c>
      <c r="Y124" s="2">
        <v>0</v>
      </c>
      <c r="Z124" s="10">
        <v>27.987500000000001</v>
      </c>
      <c r="AA124" s="2">
        <v>131.37139999999999</v>
      </c>
      <c r="AB124" s="2">
        <v>131.37139999999999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8" t="s">
        <v>12</v>
      </c>
      <c r="BF124" s="8" t="s">
        <v>12</v>
      </c>
      <c r="BG124" s="8" t="s">
        <v>654</v>
      </c>
      <c r="BH124" s="10">
        <v>315.47139999999996</v>
      </c>
      <c r="BI124" s="10">
        <v>0</v>
      </c>
      <c r="BJ124" s="13">
        <v>1.333</v>
      </c>
      <c r="BK124" s="13">
        <v>0</v>
      </c>
      <c r="BL124" s="10">
        <v>0</v>
      </c>
      <c r="BM124" s="10">
        <v>420.52337619999992</v>
      </c>
      <c r="BN124" s="10">
        <v>0</v>
      </c>
      <c r="BO124" s="10">
        <v>39.459514999999996</v>
      </c>
      <c r="BP124">
        <v>4305.7299999999996</v>
      </c>
      <c r="BQ124" s="5">
        <v>1</v>
      </c>
      <c r="BR124" s="12">
        <v>1980562.1341265754</v>
      </c>
      <c r="BS124" s="2">
        <v>459.98289119999993</v>
      </c>
      <c r="BT124" s="2">
        <v>0</v>
      </c>
      <c r="BU124" s="2">
        <v>0</v>
      </c>
      <c r="BV124" s="50">
        <v>0</v>
      </c>
    </row>
    <row r="125" spans="1:74" x14ac:dyDescent="0.25">
      <c r="A125" t="s">
        <v>834</v>
      </c>
      <c r="B125">
        <v>10972</v>
      </c>
      <c r="C125" t="s">
        <v>105</v>
      </c>
      <c r="D125" t="s">
        <v>663</v>
      </c>
      <c r="E125" s="7">
        <v>0</v>
      </c>
      <c r="F125" s="2">
        <v>0</v>
      </c>
      <c r="G125" s="2">
        <v>401.01200000000006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41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0</v>
      </c>
      <c r="Z125" s="10">
        <v>0</v>
      </c>
      <c r="AA125" s="2">
        <v>214.62820000000002</v>
      </c>
      <c r="AB125" s="2">
        <v>214.62820000000002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8" t="s">
        <v>12</v>
      </c>
      <c r="BF125" s="8" t="s">
        <v>12</v>
      </c>
      <c r="BG125" s="8" t="s">
        <v>654</v>
      </c>
      <c r="BH125" s="10">
        <v>401.01200000000006</v>
      </c>
      <c r="BI125" s="10">
        <v>0</v>
      </c>
      <c r="BJ125" s="13">
        <v>1.3080000000000001</v>
      </c>
      <c r="BK125" s="13">
        <v>0</v>
      </c>
      <c r="BL125" s="10">
        <v>0</v>
      </c>
      <c r="BM125" s="10">
        <v>524.52369600000009</v>
      </c>
      <c r="BN125" s="10">
        <v>0</v>
      </c>
      <c r="BO125" s="10">
        <v>27.609820000000003</v>
      </c>
      <c r="BP125">
        <v>4305.7299999999996</v>
      </c>
      <c r="BQ125" s="5">
        <v>1</v>
      </c>
      <c r="BR125" s="12">
        <v>2377337.8438466801</v>
      </c>
      <c r="BS125" s="2">
        <v>552.1335160000001</v>
      </c>
      <c r="BT125" s="2">
        <v>0</v>
      </c>
      <c r="BU125" s="2">
        <v>0</v>
      </c>
      <c r="BV125" s="50">
        <v>0</v>
      </c>
    </row>
    <row r="126" spans="1:74" x14ac:dyDescent="0.25">
      <c r="A126" t="s">
        <v>835</v>
      </c>
      <c r="B126">
        <v>4355</v>
      </c>
      <c r="C126" t="s">
        <v>106</v>
      </c>
      <c r="D126" t="s">
        <v>663</v>
      </c>
      <c r="E126" s="7">
        <v>0</v>
      </c>
      <c r="F126" s="2">
        <v>0</v>
      </c>
      <c r="G126" s="2">
        <v>1961.0089</v>
      </c>
      <c r="H126" s="2">
        <v>666.67200000000003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230.9067</v>
      </c>
      <c r="P126" s="2">
        <v>0</v>
      </c>
      <c r="Q126" s="2">
        <v>0</v>
      </c>
      <c r="R126" s="2">
        <v>0</v>
      </c>
      <c r="S126" s="2">
        <v>0</v>
      </c>
      <c r="T126" s="2">
        <v>1</v>
      </c>
      <c r="U126" s="2">
        <v>0</v>
      </c>
      <c r="V126" s="2">
        <v>3</v>
      </c>
      <c r="W126" s="2">
        <v>17.975000000000001</v>
      </c>
      <c r="X126" s="2">
        <v>0</v>
      </c>
      <c r="Y126" s="2">
        <v>0</v>
      </c>
      <c r="Z126" s="10">
        <v>0</v>
      </c>
      <c r="AA126" s="2">
        <v>833.20969999999988</v>
      </c>
      <c r="AB126" s="2">
        <v>833.20969999999988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8" t="s">
        <v>12</v>
      </c>
      <c r="BF126" s="8" t="s">
        <v>12</v>
      </c>
      <c r="BG126" s="8" t="s">
        <v>654</v>
      </c>
      <c r="BH126" s="10">
        <v>1961.0089</v>
      </c>
      <c r="BI126" s="10">
        <v>666.67200000000003</v>
      </c>
      <c r="BJ126" s="13">
        <v>1.1579999999999999</v>
      </c>
      <c r="BK126" s="13">
        <v>1.268</v>
      </c>
      <c r="BL126" s="10">
        <v>0</v>
      </c>
      <c r="BM126" s="10">
        <v>2270.8483062</v>
      </c>
      <c r="BN126" s="10">
        <v>845.34009600000002</v>
      </c>
      <c r="BO126" s="10">
        <v>214.60009009999999</v>
      </c>
      <c r="BP126">
        <v>4305.7299999999996</v>
      </c>
      <c r="BQ126" s="5">
        <v>1</v>
      </c>
      <c r="BR126" s="12">
        <v>14341475.934950879</v>
      </c>
      <c r="BS126" s="2">
        <v>3330.7884922999997</v>
      </c>
      <c r="BT126" s="2">
        <v>0</v>
      </c>
      <c r="BU126" s="2">
        <v>0</v>
      </c>
      <c r="BV126" s="50">
        <v>1.719691306505291E-3</v>
      </c>
    </row>
    <row r="127" spans="1:74" x14ac:dyDescent="0.25">
      <c r="A127" t="s">
        <v>836</v>
      </c>
      <c r="B127">
        <v>79226</v>
      </c>
      <c r="C127" t="s">
        <v>107</v>
      </c>
      <c r="D127" t="s">
        <v>658</v>
      </c>
      <c r="E127" s="7">
        <v>0</v>
      </c>
      <c r="F127" s="2">
        <v>5.5</v>
      </c>
      <c r="G127" s="2">
        <v>717.49049999999988</v>
      </c>
      <c r="H127" s="2">
        <v>395.38749999999993</v>
      </c>
      <c r="I127" s="2">
        <v>0</v>
      </c>
      <c r="J127" s="2">
        <v>28.417200000000001</v>
      </c>
      <c r="K127" s="2">
        <v>21.171300000000002</v>
      </c>
      <c r="L127" s="2">
        <v>0</v>
      </c>
      <c r="M127" s="2">
        <v>0</v>
      </c>
      <c r="N127" s="2">
        <v>0</v>
      </c>
      <c r="O127" s="2">
        <v>164.9701</v>
      </c>
      <c r="P127" s="2">
        <v>0</v>
      </c>
      <c r="Q127" s="2">
        <v>0</v>
      </c>
      <c r="R127" s="2">
        <v>1</v>
      </c>
      <c r="S127" s="2">
        <v>0</v>
      </c>
      <c r="T127" s="2">
        <v>0</v>
      </c>
      <c r="U127" s="2">
        <v>0</v>
      </c>
      <c r="V127" s="2">
        <v>4</v>
      </c>
      <c r="W127" s="2">
        <v>18.774999999999999</v>
      </c>
      <c r="X127" s="2">
        <v>1</v>
      </c>
      <c r="Y127" s="2">
        <v>1</v>
      </c>
      <c r="Z127" s="10">
        <v>9.4103999999999992</v>
      </c>
      <c r="AA127" s="2">
        <v>262.71729999999997</v>
      </c>
      <c r="AB127" s="2">
        <v>262.71729999999997</v>
      </c>
      <c r="AC127" s="2">
        <v>5.4985999999999997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1.2384999999999999</v>
      </c>
      <c r="AL127" s="2">
        <v>0</v>
      </c>
      <c r="AM127" s="2">
        <v>0</v>
      </c>
      <c r="AN127" s="2">
        <v>0</v>
      </c>
      <c r="AO127" s="2">
        <v>10.7516</v>
      </c>
      <c r="AP127" s="2">
        <v>10.7516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8" t="s">
        <v>12</v>
      </c>
      <c r="BF127" s="8" t="s">
        <v>12</v>
      </c>
      <c r="BG127" s="8" t="s">
        <v>654</v>
      </c>
      <c r="BH127" s="10">
        <v>745.90769999999986</v>
      </c>
      <c r="BI127" s="10">
        <v>416.55879999999991</v>
      </c>
      <c r="BJ127" s="13">
        <v>1.1579999999999999</v>
      </c>
      <c r="BK127" s="13">
        <v>1.431</v>
      </c>
      <c r="BL127" s="10">
        <v>8.0025000000000013</v>
      </c>
      <c r="BM127" s="10">
        <v>862.1157607199998</v>
      </c>
      <c r="BN127" s="10">
        <v>594.58083628499992</v>
      </c>
      <c r="BO127" s="10">
        <v>191.54719710999998</v>
      </c>
      <c r="BP127">
        <v>4359.55</v>
      </c>
      <c r="BQ127" s="5">
        <v>1.0036</v>
      </c>
      <c r="BR127" s="12">
        <v>7246482.29022248</v>
      </c>
      <c r="BS127" s="2">
        <v>1588.0784477999998</v>
      </c>
      <c r="BT127" s="2">
        <v>71.755627700000005</v>
      </c>
      <c r="BU127" s="2">
        <v>0</v>
      </c>
      <c r="BV127" s="50">
        <v>4.9178363665951935E-3</v>
      </c>
    </row>
    <row r="128" spans="1:74" x14ac:dyDescent="0.25">
      <c r="A128" t="s">
        <v>837</v>
      </c>
      <c r="B128">
        <v>4515</v>
      </c>
      <c r="C128" t="s">
        <v>108</v>
      </c>
      <c r="D128" t="s">
        <v>662</v>
      </c>
      <c r="E128" s="7">
        <v>0</v>
      </c>
      <c r="F128" s="2">
        <v>0</v>
      </c>
      <c r="G128" s="2">
        <v>0</v>
      </c>
      <c r="H128" s="2">
        <v>108.4602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16.055399999999999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1</v>
      </c>
      <c r="W128" s="2">
        <v>0</v>
      </c>
      <c r="X128" s="2">
        <v>0</v>
      </c>
      <c r="Y128" s="2">
        <v>0</v>
      </c>
      <c r="Z128" s="10">
        <v>3.8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8" t="s">
        <v>12</v>
      </c>
      <c r="BF128" s="8" t="s">
        <v>13</v>
      </c>
      <c r="BG128" s="8" t="s">
        <v>653</v>
      </c>
      <c r="BH128" s="10">
        <v>0</v>
      </c>
      <c r="BI128" s="10">
        <v>108.4602</v>
      </c>
      <c r="BJ128" s="13">
        <v>0</v>
      </c>
      <c r="BK128" s="13">
        <v>1.6639999999999999</v>
      </c>
      <c r="BL128" s="10">
        <v>0</v>
      </c>
      <c r="BM128" s="10">
        <v>0</v>
      </c>
      <c r="BN128" s="10">
        <v>180.4777728</v>
      </c>
      <c r="BO128" s="10">
        <v>6.3181662000000003</v>
      </c>
      <c r="BP128">
        <v>4359.55</v>
      </c>
      <c r="BQ128" s="5">
        <v>1</v>
      </c>
      <c r="BR128" s="12">
        <v>814346.23586745001</v>
      </c>
      <c r="BS128" s="2">
        <v>186.795939</v>
      </c>
      <c r="BT128" s="2">
        <v>0</v>
      </c>
      <c r="BU128" s="2">
        <v>0</v>
      </c>
      <c r="BV128" s="50">
        <v>0</v>
      </c>
    </row>
    <row r="129" spans="1:74" x14ac:dyDescent="0.25">
      <c r="A129" t="s">
        <v>838</v>
      </c>
      <c r="B129">
        <v>4169</v>
      </c>
      <c r="C129" t="s">
        <v>109</v>
      </c>
      <c r="D129" t="s">
        <v>658</v>
      </c>
      <c r="E129" s="7">
        <v>0</v>
      </c>
      <c r="F129" s="2">
        <v>0</v>
      </c>
      <c r="G129" s="2">
        <v>327.30860000000001</v>
      </c>
      <c r="H129" s="2">
        <v>167.77499999999998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41.675600000000003</v>
      </c>
      <c r="P129" s="2">
        <v>0</v>
      </c>
      <c r="Q129" s="2">
        <v>0</v>
      </c>
      <c r="R129" s="2">
        <v>1</v>
      </c>
      <c r="S129" s="2">
        <v>0</v>
      </c>
      <c r="T129" s="2">
        <v>0</v>
      </c>
      <c r="U129" s="2">
        <v>0</v>
      </c>
      <c r="V129" s="2">
        <v>0</v>
      </c>
      <c r="W129" s="2">
        <v>5.75</v>
      </c>
      <c r="X129" s="2">
        <v>0</v>
      </c>
      <c r="Y129" s="2">
        <v>0</v>
      </c>
      <c r="Z129" s="10">
        <v>49</v>
      </c>
      <c r="AA129" s="2">
        <v>112.28030000000003</v>
      </c>
      <c r="AB129" s="2">
        <v>112.28030000000003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8" t="s">
        <v>12</v>
      </c>
      <c r="BF129" s="8" t="s">
        <v>12</v>
      </c>
      <c r="BG129" s="8" t="s">
        <v>653</v>
      </c>
      <c r="BH129" s="10">
        <v>327.30860000000001</v>
      </c>
      <c r="BI129" s="10">
        <v>167.77499999999998</v>
      </c>
      <c r="BJ129" s="13">
        <v>1.33</v>
      </c>
      <c r="BK129" s="13">
        <v>1.5309999999999999</v>
      </c>
      <c r="BL129" s="10">
        <v>0</v>
      </c>
      <c r="BM129" s="10">
        <v>435.32043800000002</v>
      </c>
      <c r="BN129" s="10">
        <v>256.86352499999992</v>
      </c>
      <c r="BO129" s="10">
        <v>51.555844799999996</v>
      </c>
      <c r="BP129">
        <v>4359.55</v>
      </c>
      <c r="BQ129" s="5">
        <v>1</v>
      </c>
      <c r="BR129" s="12">
        <v>3242370.8790944903</v>
      </c>
      <c r="BS129" s="2">
        <v>743.73980779999999</v>
      </c>
      <c r="BT129" s="2">
        <v>0</v>
      </c>
      <c r="BU129" s="2">
        <v>0</v>
      </c>
      <c r="BV129" s="50">
        <v>0</v>
      </c>
    </row>
    <row r="130" spans="1:74" x14ac:dyDescent="0.25">
      <c r="A130" t="s">
        <v>839</v>
      </c>
      <c r="B130">
        <v>89871</v>
      </c>
      <c r="C130" t="s">
        <v>110</v>
      </c>
      <c r="D130" t="s">
        <v>663</v>
      </c>
      <c r="E130" s="7">
        <v>0</v>
      </c>
      <c r="F130" s="2">
        <v>0</v>
      </c>
      <c r="G130" s="2">
        <v>0</v>
      </c>
      <c r="H130" s="2">
        <v>49.174999999999997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7.1749999999999998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4</v>
      </c>
      <c r="X130" s="2">
        <v>0</v>
      </c>
      <c r="Y130" s="2">
        <v>0</v>
      </c>
      <c r="Z130" s="10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8" t="s">
        <v>12</v>
      </c>
      <c r="BF130" s="8" t="s">
        <v>12</v>
      </c>
      <c r="BG130" s="8" t="s">
        <v>653</v>
      </c>
      <c r="BH130" s="10">
        <v>0</v>
      </c>
      <c r="BI130" s="10">
        <v>49.174999999999997</v>
      </c>
      <c r="BJ130" s="13">
        <v>0</v>
      </c>
      <c r="BK130" s="13">
        <v>1.5589999999999999</v>
      </c>
      <c r="BL130" s="10">
        <v>0</v>
      </c>
      <c r="BM130" s="10">
        <v>0</v>
      </c>
      <c r="BN130" s="10">
        <v>76.663824999999989</v>
      </c>
      <c r="BO130" s="10">
        <v>24.117525000000001</v>
      </c>
      <c r="BP130">
        <v>4305.7299999999996</v>
      </c>
      <c r="BQ130" s="5">
        <v>1</v>
      </c>
      <c r="BR130" s="12">
        <v>433937.28213549993</v>
      </c>
      <c r="BS130" s="2">
        <v>100.78134999999999</v>
      </c>
      <c r="BT130" s="2">
        <v>0</v>
      </c>
      <c r="BU130" s="2">
        <v>0</v>
      </c>
      <c r="BV130" s="50">
        <v>0</v>
      </c>
    </row>
    <row r="131" spans="1:74" x14ac:dyDescent="0.25">
      <c r="A131" t="s">
        <v>840</v>
      </c>
      <c r="B131">
        <v>4231</v>
      </c>
      <c r="C131" t="s">
        <v>111</v>
      </c>
      <c r="D131" s="17" t="s">
        <v>677</v>
      </c>
      <c r="E131" s="7">
        <v>0</v>
      </c>
      <c r="F131" s="2">
        <v>0</v>
      </c>
      <c r="G131" s="2">
        <v>6</v>
      </c>
      <c r="H131" s="2">
        <v>4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10">
        <v>0</v>
      </c>
      <c r="AA131" s="2">
        <v>2</v>
      </c>
      <c r="AB131" s="2">
        <v>2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8" t="s">
        <v>13</v>
      </c>
      <c r="BF131" s="8" t="s">
        <v>13</v>
      </c>
      <c r="BG131" s="8" t="s">
        <v>654</v>
      </c>
      <c r="BH131" s="10">
        <v>6</v>
      </c>
      <c r="BI131" s="10">
        <v>4</v>
      </c>
      <c r="BJ131" s="13">
        <v>1.5589999999999999</v>
      </c>
      <c r="BK131" s="13">
        <v>1.669</v>
      </c>
      <c r="BL131" s="10">
        <v>0</v>
      </c>
      <c r="BM131" s="10">
        <v>9.3539999999999992</v>
      </c>
      <c r="BN131" s="10">
        <v>6.6760000000000002</v>
      </c>
      <c r="BO131" s="10">
        <v>0.2</v>
      </c>
      <c r="BP131">
        <v>4359.55</v>
      </c>
      <c r="BQ131" s="5">
        <v>1.1237999999999999</v>
      </c>
      <c r="BR131" s="12">
        <v>79515.02696670001</v>
      </c>
      <c r="BS131" s="2">
        <v>16.23</v>
      </c>
      <c r="BT131" s="2">
        <v>0</v>
      </c>
      <c r="BU131" s="2">
        <v>0</v>
      </c>
      <c r="BV131" s="50">
        <v>0</v>
      </c>
    </row>
    <row r="132" spans="1:74" x14ac:dyDescent="0.25">
      <c r="A132" t="s">
        <v>841</v>
      </c>
      <c r="B132">
        <v>4397</v>
      </c>
      <c r="C132" t="s">
        <v>112</v>
      </c>
      <c r="D132" t="s">
        <v>658</v>
      </c>
      <c r="E132" s="7">
        <v>0</v>
      </c>
      <c r="F132" s="2">
        <v>7.1749999999999998</v>
      </c>
      <c r="G132" s="2">
        <v>1013.6374</v>
      </c>
      <c r="H132" s="2">
        <v>660.03239999999994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177.4067</v>
      </c>
      <c r="P132" s="2">
        <v>3</v>
      </c>
      <c r="Q132" s="2">
        <v>0.9375</v>
      </c>
      <c r="R132" s="2">
        <v>1</v>
      </c>
      <c r="S132" s="2">
        <v>1</v>
      </c>
      <c r="T132" s="2">
        <v>0</v>
      </c>
      <c r="U132" s="2">
        <v>0</v>
      </c>
      <c r="V132" s="2">
        <v>3.0750000000000002</v>
      </c>
      <c r="W132" s="2">
        <v>15.65</v>
      </c>
      <c r="X132" s="2">
        <v>1</v>
      </c>
      <c r="Y132" s="2">
        <v>0</v>
      </c>
      <c r="Z132" s="10">
        <v>71.175000000000011</v>
      </c>
      <c r="AA132" s="2">
        <v>368.13210000000004</v>
      </c>
      <c r="AB132" s="2">
        <v>368.13210000000004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8" t="s">
        <v>12</v>
      </c>
      <c r="BF132" s="8" t="s">
        <v>12</v>
      </c>
      <c r="BG132" s="8" t="s">
        <v>653</v>
      </c>
      <c r="BH132" s="10">
        <v>1013.6374</v>
      </c>
      <c r="BI132" s="10">
        <v>660.03239999999994</v>
      </c>
      <c r="BJ132" s="13">
        <v>1.1579999999999999</v>
      </c>
      <c r="BK132" s="13">
        <v>1.268</v>
      </c>
      <c r="BL132" s="10">
        <v>10.439624999999999</v>
      </c>
      <c r="BM132" s="10">
        <v>1173.7921091999999</v>
      </c>
      <c r="BN132" s="10">
        <v>836.92108319999988</v>
      </c>
      <c r="BO132" s="10">
        <v>171.8266586</v>
      </c>
      <c r="BP132">
        <v>4359.55</v>
      </c>
      <c r="BQ132" s="5">
        <v>1.0548</v>
      </c>
      <c r="BR132" s="12">
        <v>10084313.795963651</v>
      </c>
      <c r="BS132" s="2">
        <v>2192.979476</v>
      </c>
      <c r="BT132" s="2">
        <v>0</v>
      </c>
      <c r="BU132" s="2">
        <v>0</v>
      </c>
      <c r="BV132" s="50">
        <v>7.972181607724874E-3</v>
      </c>
    </row>
    <row r="133" spans="1:74" x14ac:dyDescent="0.25">
      <c r="A133" t="s">
        <v>842</v>
      </c>
      <c r="B133">
        <v>81041</v>
      </c>
      <c r="C133" t="s">
        <v>113</v>
      </c>
      <c r="D133" t="s">
        <v>663</v>
      </c>
      <c r="E133" s="7">
        <v>0</v>
      </c>
      <c r="F133" s="2">
        <v>0</v>
      </c>
      <c r="G133" s="2">
        <v>0</v>
      </c>
      <c r="H133" s="2">
        <v>188.85509999999999</v>
      </c>
      <c r="I133" s="2">
        <v>0</v>
      </c>
      <c r="J133" s="2">
        <v>0</v>
      </c>
      <c r="K133" s="2">
        <v>334.30849999999998</v>
      </c>
      <c r="L133" s="2">
        <v>0</v>
      </c>
      <c r="M133" s="2">
        <v>0</v>
      </c>
      <c r="N133" s="2">
        <v>7.7024000000000008</v>
      </c>
      <c r="O133" s="2">
        <v>29.475000000000001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1.9750000000000001</v>
      </c>
      <c r="X133" s="2">
        <v>0</v>
      </c>
      <c r="Y133" s="2">
        <v>0</v>
      </c>
      <c r="Z133" s="10">
        <v>0</v>
      </c>
      <c r="AA133" s="2">
        <v>0</v>
      </c>
      <c r="AB133" s="2">
        <v>0</v>
      </c>
      <c r="AC133" s="2">
        <v>48.870499999999993</v>
      </c>
      <c r="AD133" s="2">
        <v>0.52649999999999997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0.24179999999999999</v>
      </c>
      <c r="AK133" s="2">
        <v>2.7242999999999999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1.0224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1E-4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8" t="s">
        <v>12</v>
      </c>
      <c r="BF133" s="8" t="s">
        <v>12</v>
      </c>
      <c r="BG133" s="8" t="s">
        <v>653</v>
      </c>
      <c r="BH133" s="10">
        <v>0</v>
      </c>
      <c r="BI133" s="10">
        <v>530.86599999999999</v>
      </c>
      <c r="BJ133" s="13">
        <v>0</v>
      </c>
      <c r="BK133" s="13">
        <v>1.3580000000000001</v>
      </c>
      <c r="BL133" s="10">
        <v>0</v>
      </c>
      <c r="BM133" s="10">
        <v>0</v>
      </c>
      <c r="BN133" s="10">
        <v>696.64750196999989</v>
      </c>
      <c r="BO133" s="10">
        <v>30.638300205</v>
      </c>
      <c r="BP133">
        <v>4305.7299999999996</v>
      </c>
      <c r="BQ133" s="5">
        <v>1</v>
      </c>
      <c r="BR133" s="12">
        <v>3131496.2969989618</v>
      </c>
      <c r="BS133" s="2">
        <v>268.45105079999996</v>
      </c>
      <c r="BT133" s="2">
        <v>473.62184410000003</v>
      </c>
      <c r="BU133" s="2">
        <v>10.463528800000002</v>
      </c>
      <c r="BV133" s="50">
        <v>0</v>
      </c>
    </row>
    <row r="134" spans="1:74" x14ac:dyDescent="0.25">
      <c r="A134" t="s">
        <v>843</v>
      </c>
      <c r="B134">
        <v>4224</v>
      </c>
      <c r="C134" t="s">
        <v>114</v>
      </c>
      <c r="D134" t="s">
        <v>659</v>
      </c>
      <c r="E134" s="7">
        <v>0</v>
      </c>
      <c r="F134" s="2">
        <v>0</v>
      </c>
      <c r="G134" s="2">
        <v>98.949999999999989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10</v>
      </c>
      <c r="P134" s="2">
        <v>1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4</v>
      </c>
      <c r="X134" s="2">
        <v>0</v>
      </c>
      <c r="Y134" s="2">
        <v>0</v>
      </c>
      <c r="Z134" s="10">
        <v>98.949999999999989</v>
      </c>
      <c r="AA134" s="2">
        <v>43.9</v>
      </c>
      <c r="AB134" s="2">
        <v>43.9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8" t="s">
        <v>13</v>
      </c>
      <c r="BF134" s="8" t="s">
        <v>12</v>
      </c>
      <c r="BG134" s="8" t="s">
        <v>654</v>
      </c>
      <c r="BH134" s="10">
        <v>98.949999999999989</v>
      </c>
      <c r="BI134" s="10">
        <v>0</v>
      </c>
      <c r="BJ134" s="13">
        <v>1.5589999999999999</v>
      </c>
      <c r="BK134" s="13">
        <v>0</v>
      </c>
      <c r="BL134" s="10">
        <v>0</v>
      </c>
      <c r="BM134" s="10">
        <v>154.26304999999996</v>
      </c>
      <c r="BN134" s="10">
        <v>0</v>
      </c>
      <c r="BO134" s="10">
        <v>43.053249999999998</v>
      </c>
      <c r="BP134">
        <v>4359.55</v>
      </c>
      <c r="BQ134" s="5">
        <v>1.1237999999999999</v>
      </c>
      <c r="BR134" s="12">
        <v>966704.30779232678</v>
      </c>
      <c r="BS134" s="2">
        <v>197.31629999999996</v>
      </c>
      <c r="BT134" s="2">
        <v>0</v>
      </c>
      <c r="BU134" s="2">
        <v>0</v>
      </c>
      <c r="BV134" s="50">
        <v>0</v>
      </c>
    </row>
    <row r="135" spans="1:74" x14ac:dyDescent="0.25">
      <c r="A135" t="s">
        <v>844</v>
      </c>
      <c r="B135">
        <v>4513</v>
      </c>
      <c r="C135" t="s">
        <v>115</v>
      </c>
      <c r="D135" t="s">
        <v>661</v>
      </c>
      <c r="E135" s="7">
        <v>0</v>
      </c>
      <c r="F135" s="2">
        <v>0</v>
      </c>
      <c r="G135" s="2">
        <v>35.324200000000005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6.05</v>
      </c>
      <c r="P135" s="2">
        <v>0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10">
        <v>10.5</v>
      </c>
      <c r="AA135" s="2">
        <v>16.990500000000001</v>
      </c>
      <c r="AB135" s="2">
        <v>16.990500000000001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8" t="s">
        <v>12</v>
      </c>
      <c r="BF135" s="8" t="s">
        <v>12</v>
      </c>
      <c r="BG135" s="8" t="s">
        <v>653</v>
      </c>
      <c r="BH135" s="10">
        <v>35.324200000000005</v>
      </c>
      <c r="BI135" s="10">
        <v>0</v>
      </c>
      <c r="BJ135" s="13">
        <v>1.399</v>
      </c>
      <c r="BK135" s="13">
        <v>0</v>
      </c>
      <c r="BL135" s="10">
        <v>0</v>
      </c>
      <c r="BM135" s="10">
        <v>49.418555800000007</v>
      </c>
      <c r="BN135" s="10">
        <v>0</v>
      </c>
      <c r="BO135" s="10">
        <v>7.0160800000000005</v>
      </c>
      <c r="BP135">
        <v>4359.55</v>
      </c>
      <c r="BQ135" s="5">
        <v>1</v>
      </c>
      <c r="BR135" s="12">
        <v>246029.61650189006</v>
      </c>
      <c r="BS135" s="2">
        <v>56.434635800000009</v>
      </c>
      <c r="BT135" s="2">
        <v>0</v>
      </c>
      <c r="BU135" s="2">
        <v>0</v>
      </c>
      <c r="BV135" s="50">
        <v>0</v>
      </c>
    </row>
    <row r="136" spans="1:74" x14ac:dyDescent="0.25">
      <c r="A136" t="s">
        <v>845</v>
      </c>
      <c r="B136">
        <v>4171</v>
      </c>
      <c r="C136" t="s">
        <v>116</v>
      </c>
      <c r="D136" t="s">
        <v>658</v>
      </c>
      <c r="E136" s="7">
        <v>0</v>
      </c>
      <c r="F136" s="2">
        <v>0</v>
      </c>
      <c r="G136" s="2">
        <v>37.5</v>
      </c>
      <c r="H136" s="2">
        <v>19.6813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14.0063</v>
      </c>
      <c r="P136" s="2">
        <v>1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1.85</v>
      </c>
      <c r="X136" s="2">
        <v>0</v>
      </c>
      <c r="Y136" s="2">
        <v>0</v>
      </c>
      <c r="Z136" s="10">
        <v>8.25</v>
      </c>
      <c r="AA136" s="2">
        <v>16.375</v>
      </c>
      <c r="AB136" s="2">
        <v>16.375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8" t="s">
        <v>12</v>
      </c>
      <c r="BF136" s="8" t="s">
        <v>12</v>
      </c>
      <c r="BG136" s="8" t="s">
        <v>654</v>
      </c>
      <c r="BH136" s="10">
        <v>37.5</v>
      </c>
      <c r="BI136" s="10">
        <v>19.6813</v>
      </c>
      <c r="BJ136" s="13">
        <v>1.399</v>
      </c>
      <c r="BK136" s="13">
        <v>1.5589999999999999</v>
      </c>
      <c r="BL136" s="10">
        <v>0</v>
      </c>
      <c r="BM136" s="10">
        <v>52.462499999999999</v>
      </c>
      <c r="BN136" s="10">
        <v>30.683146699999998</v>
      </c>
      <c r="BO136" s="10">
        <v>16.930668900000001</v>
      </c>
      <c r="BP136">
        <v>4359.55</v>
      </c>
      <c r="BQ136" s="5">
        <v>1.0001</v>
      </c>
      <c r="BR136" s="12">
        <v>436331.33044414746</v>
      </c>
      <c r="BS136" s="2">
        <v>100.0763156</v>
      </c>
      <c r="BT136" s="2">
        <v>0</v>
      </c>
      <c r="BU136" s="2">
        <v>0</v>
      </c>
      <c r="BV136" s="50">
        <v>4.0450287069374079E-3</v>
      </c>
    </row>
    <row r="137" spans="1:74" x14ac:dyDescent="0.25">
      <c r="A137" t="s">
        <v>846</v>
      </c>
      <c r="B137">
        <v>4305</v>
      </c>
      <c r="C137" t="s">
        <v>117</v>
      </c>
      <c r="D137" t="s">
        <v>663</v>
      </c>
      <c r="E137" s="7">
        <v>0</v>
      </c>
      <c r="F137" s="2">
        <v>0</v>
      </c>
      <c r="G137" s="2">
        <v>220.29069999999999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34.565199999999997</v>
      </c>
      <c r="P137" s="2">
        <v>0</v>
      </c>
      <c r="Q137" s="2">
        <v>0</v>
      </c>
      <c r="R137" s="2">
        <v>0</v>
      </c>
      <c r="S137" s="2">
        <v>1</v>
      </c>
      <c r="T137" s="2">
        <v>0</v>
      </c>
      <c r="U137" s="2">
        <v>0</v>
      </c>
      <c r="V137" s="2">
        <v>0</v>
      </c>
      <c r="W137" s="2">
        <v>4</v>
      </c>
      <c r="X137" s="2">
        <v>0</v>
      </c>
      <c r="Y137" s="2">
        <v>0</v>
      </c>
      <c r="Z137" s="10">
        <v>26.774999999999999</v>
      </c>
      <c r="AA137" s="2">
        <v>87.763199999999998</v>
      </c>
      <c r="AB137" s="2">
        <v>87.763199999999998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8" t="s">
        <v>12</v>
      </c>
      <c r="BF137" s="8" t="s">
        <v>12</v>
      </c>
      <c r="BG137" s="8" t="s">
        <v>654</v>
      </c>
      <c r="BH137" s="10">
        <v>220.29069999999999</v>
      </c>
      <c r="BI137" s="10">
        <v>0</v>
      </c>
      <c r="BJ137" s="13">
        <v>1.3620000000000001</v>
      </c>
      <c r="BK137" s="13">
        <v>0</v>
      </c>
      <c r="BL137" s="10">
        <v>0</v>
      </c>
      <c r="BM137" s="10">
        <v>300.03593339999998</v>
      </c>
      <c r="BN137" s="10">
        <v>0</v>
      </c>
      <c r="BO137" s="10">
        <v>40.826140599999995</v>
      </c>
      <c r="BP137">
        <v>4305.7299999999996</v>
      </c>
      <c r="BQ137" s="5">
        <v>1</v>
      </c>
      <c r="BR137" s="12">
        <v>1467660.0578840196</v>
      </c>
      <c r="BS137" s="2">
        <v>340.86207400000001</v>
      </c>
      <c r="BT137" s="2">
        <v>0</v>
      </c>
      <c r="BU137" s="2">
        <v>0</v>
      </c>
      <c r="BV137" s="50">
        <v>0</v>
      </c>
    </row>
    <row r="138" spans="1:74" x14ac:dyDescent="0.25">
      <c r="A138" t="s">
        <v>847</v>
      </c>
      <c r="B138">
        <v>4362</v>
      </c>
      <c r="C138" t="s">
        <v>118</v>
      </c>
      <c r="D138" t="s">
        <v>663</v>
      </c>
      <c r="E138" s="7">
        <v>0</v>
      </c>
      <c r="F138" s="2">
        <v>0</v>
      </c>
      <c r="G138" s="2">
        <v>228.22190000000001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11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3</v>
      </c>
      <c r="X138" s="2">
        <v>0</v>
      </c>
      <c r="Y138" s="2">
        <v>0</v>
      </c>
      <c r="Z138" s="10">
        <v>0</v>
      </c>
      <c r="AA138" s="2">
        <v>138.87190000000001</v>
      </c>
      <c r="AB138" s="2">
        <v>138.87190000000001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8" t="s">
        <v>12</v>
      </c>
      <c r="BF138" s="8" t="s">
        <v>12</v>
      </c>
      <c r="BG138" s="8" t="s">
        <v>654</v>
      </c>
      <c r="BH138" s="10">
        <v>228.22190000000001</v>
      </c>
      <c r="BI138" s="10">
        <v>0</v>
      </c>
      <c r="BJ138" s="13">
        <v>1.36</v>
      </c>
      <c r="BK138" s="13">
        <v>0</v>
      </c>
      <c r="BL138" s="10">
        <v>0</v>
      </c>
      <c r="BM138" s="10">
        <v>310.38178400000004</v>
      </c>
      <c r="BN138" s="10">
        <v>0</v>
      </c>
      <c r="BO138" s="10">
        <v>31.992190000000001</v>
      </c>
      <c r="BP138">
        <v>4305.7299999999996</v>
      </c>
      <c r="BQ138" s="5">
        <v>1</v>
      </c>
      <c r="BR138" s="12">
        <v>1474169.8910710199</v>
      </c>
      <c r="BS138" s="2">
        <v>342.37397400000003</v>
      </c>
      <c r="BT138" s="2">
        <v>0</v>
      </c>
      <c r="BU138" s="2">
        <v>0</v>
      </c>
      <c r="BV138" s="50">
        <v>0</v>
      </c>
    </row>
    <row r="139" spans="1:74" x14ac:dyDescent="0.25">
      <c r="A139" t="s">
        <v>848</v>
      </c>
      <c r="B139">
        <v>4269</v>
      </c>
      <c r="C139" t="s">
        <v>119</v>
      </c>
      <c r="D139" t="s">
        <v>661</v>
      </c>
      <c r="E139" s="7">
        <v>0</v>
      </c>
      <c r="F139" s="2">
        <v>32.100000000000009</v>
      </c>
      <c r="G139" s="2">
        <v>4707.0954000000002</v>
      </c>
      <c r="H139" s="2">
        <v>0</v>
      </c>
      <c r="I139" s="2">
        <v>0</v>
      </c>
      <c r="J139" s="2">
        <v>141.71600000000001</v>
      </c>
      <c r="K139" s="2">
        <v>0</v>
      </c>
      <c r="L139" s="2">
        <v>0</v>
      </c>
      <c r="M139" s="2">
        <v>0</v>
      </c>
      <c r="N139" s="2">
        <v>0</v>
      </c>
      <c r="O139" s="2">
        <v>597.30919999999992</v>
      </c>
      <c r="P139" s="2">
        <v>4</v>
      </c>
      <c r="Q139" s="2">
        <v>19.8</v>
      </c>
      <c r="R139" s="2">
        <v>6.3250000000000002</v>
      </c>
      <c r="S139" s="2">
        <v>2.3875000000000002</v>
      </c>
      <c r="T139" s="2">
        <v>1</v>
      </c>
      <c r="U139" s="2">
        <v>13.625</v>
      </c>
      <c r="V139" s="2">
        <v>55.925000000000004</v>
      </c>
      <c r="W139" s="2">
        <v>45.650000000000006</v>
      </c>
      <c r="X139" s="2">
        <v>1.8</v>
      </c>
      <c r="Y139" s="2">
        <v>5.25</v>
      </c>
      <c r="Z139" s="10">
        <v>467.2192</v>
      </c>
      <c r="AA139" s="2">
        <v>1798.4487000000001</v>
      </c>
      <c r="AB139" s="2">
        <v>1798.4487000000001</v>
      </c>
      <c r="AC139" s="2">
        <v>15.902799999999999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0.79559999999999997</v>
      </c>
      <c r="AL139" s="2">
        <v>0</v>
      </c>
      <c r="AM139" s="2">
        <v>0</v>
      </c>
      <c r="AN139" s="2">
        <v>6.3033999999999999</v>
      </c>
      <c r="AO139" s="2">
        <v>50.224499999999999</v>
      </c>
      <c r="AP139" s="2">
        <v>50.224499999999999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8" t="s">
        <v>12</v>
      </c>
      <c r="BF139" s="8" t="s">
        <v>12</v>
      </c>
      <c r="BG139" s="8" t="s">
        <v>653</v>
      </c>
      <c r="BH139" s="10">
        <v>4848.8114000000005</v>
      </c>
      <c r="BI139" s="10">
        <v>0</v>
      </c>
      <c r="BJ139" s="13">
        <v>1.1579999999999999</v>
      </c>
      <c r="BK139" s="13">
        <v>0</v>
      </c>
      <c r="BL139" s="10">
        <v>46.705500000000015</v>
      </c>
      <c r="BM139" s="10">
        <v>5606.7182447999994</v>
      </c>
      <c r="BN139" s="10">
        <v>0</v>
      </c>
      <c r="BO139" s="10">
        <v>1020.3704957100001</v>
      </c>
      <c r="BP139">
        <v>4359.55</v>
      </c>
      <c r="BQ139" s="5">
        <v>1</v>
      </c>
      <c r="BR139" s="12">
        <v>29094739.681215368</v>
      </c>
      <c r="BS139" s="2">
        <v>6509.7426433000001</v>
      </c>
      <c r="BT139" s="2">
        <v>172.68589179999998</v>
      </c>
      <c r="BU139" s="2">
        <v>0</v>
      </c>
      <c r="BV139" s="50">
        <v>6.7733016452539586E-3</v>
      </c>
    </row>
    <row r="140" spans="1:74" x14ac:dyDescent="0.25">
      <c r="A140" t="s">
        <v>849</v>
      </c>
      <c r="B140">
        <v>4284</v>
      </c>
      <c r="C140" t="s">
        <v>120</v>
      </c>
      <c r="D140" t="s">
        <v>662</v>
      </c>
      <c r="E140" s="7">
        <v>0</v>
      </c>
      <c r="F140" s="2">
        <v>0</v>
      </c>
      <c r="G140" s="2">
        <v>0</v>
      </c>
      <c r="H140" s="2">
        <v>4757.6837999999998</v>
      </c>
      <c r="I140" s="2">
        <v>0</v>
      </c>
      <c r="J140" s="2">
        <v>0</v>
      </c>
      <c r="K140" s="2">
        <v>7.8725000000000005</v>
      </c>
      <c r="L140" s="2">
        <v>0</v>
      </c>
      <c r="M140" s="2">
        <v>0</v>
      </c>
      <c r="N140" s="2">
        <v>1.1125</v>
      </c>
      <c r="O140" s="2">
        <v>471.2679</v>
      </c>
      <c r="P140" s="2">
        <v>1</v>
      </c>
      <c r="Q140" s="2">
        <v>0</v>
      </c>
      <c r="R140" s="2">
        <v>7.625</v>
      </c>
      <c r="S140" s="2">
        <v>6.375</v>
      </c>
      <c r="T140" s="2">
        <v>2</v>
      </c>
      <c r="U140" s="2">
        <v>18.524999999999999</v>
      </c>
      <c r="V140" s="2">
        <v>54.55</v>
      </c>
      <c r="W140" s="2">
        <v>28.725000000000001</v>
      </c>
      <c r="X140" s="2">
        <v>4.75</v>
      </c>
      <c r="Y140" s="2">
        <v>8</v>
      </c>
      <c r="Z140" s="10">
        <v>59.325000000000003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8" t="s">
        <v>12</v>
      </c>
      <c r="BF140" s="8" t="s">
        <v>12</v>
      </c>
      <c r="BG140" s="8" t="s">
        <v>653</v>
      </c>
      <c r="BH140" s="10">
        <v>0</v>
      </c>
      <c r="BI140" s="10">
        <v>4766.6688000000004</v>
      </c>
      <c r="BJ140" s="13">
        <v>0</v>
      </c>
      <c r="BK140" s="13">
        <v>1.268</v>
      </c>
      <c r="BL140" s="10">
        <v>0</v>
      </c>
      <c r="BM140" s="10">
        <v>0</v>
      </c>
      <c r="BN140" s="10">
        <v>6043.4253243999992</v>
      </c>
      <c r="BO140" s="10">
        <v>761.4362787</v>
      </c>
      <c r="BP140">
        <v>4359.55</v>
      </c>
      <c r="BQ140" s="5">
        <v>1</v>
      </c>
      <c r="BR140" s="12">
        <v>29666134.401794601</v>
      </c>
      <c r="BS140" s="2">
        <v>6794.1793370999994</v>
      </c>
      <c r="BT140" s="2">
        <v>9.982330000000001</v>
      </c>
      <c r="BU140" s="2">
        <v>1.4106500000000002</v>
      </c>
      <c r="BV140" s="50">
        <v>0</v>
      </c>
    </row>
    <row r="141" spans="1:74" x14ac:dyDescent="0.25">
      <c r="A141" t="s">
        <v>850</v>
      </c>
      <c r="B141">
        <v>4378</v>
      </c>
      <c r="C141" t="s">
        <v>121</v>
      </c>
      <c r="D141" t="s">
        <v>661</v>
      </c>
      <c r="E141" s="7">
        <v>0</v>
      </c>
      <c r="F141" s="2">
        <v>6.1624999999999996</v>
      </c>
      <c r="G141" s="2">
        <v>2076.1880999999998</v>
      </c>
      <c r="H141" s="2">
        <v>7.6749999999999998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210.73750000000001</v>
      </c>
      <c r="P141" s="2">
        <v>2</v>
      </c>
      <c r="Q141" s="2">
        <v>1.1125</v>
      </c>
      <c r="R141" s="2">
        <v>10.625</v>
      </c>
      <c r="S141" s="2">
        <v>2</v>
      </c>
      <c r="T141" s="2">
        <v>0.75</v>
      </c>
      <c r="U141" s="2">
        <v>0</v>
      </c>
      <c r="V141" s="2">
        <v>26.225000000000001</v>
      </c>
      <c r="W141" s="2">
        <v>34.65</v>
      </c>
      <c r="X141" s="2">
        <v>0</v>
      </c>
      <c r="Y141" s="2">
        <v>2</v>
      </c>
      <c r="Z141" s="10">
        <v>102.85</v>
      </c>
      <c r="AA141" s="2">
        <v>845.02830000000017</v>
      </c>
      <c r="AB141" s="2">
        <v>845.02830000000017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8" t="s">
        <v>12</v>
      </c>
      <c r="BF141" s="8" t="s">
        <v>12</v>
      </c>
      <c r="BG141" s="8" t="s">
        <v>653</v>
      </c>
      <c r="BH141" s="10">
        <v>2076.1880999999998</v>
      </c>
      <c r="BI141" s="10">
        <v>7.6749999999999998</v>
      </c>
      <c r="BJ141" s="13">
        <v>1.1579999999999999</v>
      </c>
      <c r="BK141" s="13">
        <v>1.5589999999999999</v>
      </c>
      <c r="BL141" s="10">
        <v>8.9664374999999996</v>
      </c>
      <c r="BM141" s="10">
        <v>2404.2258197999995</v>
      </c>
      <c r="BN141" s="10">
        <v>11.965325</v>
      </c>
      <c r="BO141" s="10">
        <v>511.19274800000005</v>
      </c>
      <c r="BP141">
        <v>4359.55</v>
      </c>
      <c r="BQ141" s="5">
        <v>1</v>
      </c>
      <c r="BR141" s="12">
        <v>12801166.082459364</v>
      </c>
      <c r="BS141" s="2">
        <v>2936.3503302999998</v>
      </c>
      <c r="BT141" s="2">
        <v>0</v>
      </c>
      <c r="BU141" s="2">
        <v>0</v>
      </c>
      <c r="BV141" s="50">
        <v>2.9903939932601794E-3</v>
      </c>
    </row>
    <row r="142" spans="1:74" x14ac:dyDescent="0.25">
      <c r="A142" t="s">
        <v>851</v>
      </c>
      <c r="B142">
        <v>90328</v>
      </c>
      <c r="C142" t="s">
        <v>122</v>
      </c>
      <c r="D142" t="s">
        <v>663</v>
      </c>
      <c r="E142" s="7">
        <v>0</v>
      </c>
      <c r="F142" s="2">
        <v>0</v>
      </c>
      <c r="G142" s="2">
        <v>146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15.525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1</v>
      </c>
      <c r="X142" s="2">
        <v>0</v>
      </c>
      <c r="Y142" s="2">
        <v>0</v>
      </c>
      <c r="Z142" s="10">
        <v>0</v>
      </c>
      <c r="AA142" s="2">
        <v>61.224999999999994</v>
      </c>
      <c r="AB142" s="2">
        <v>61.224999999999994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8" t="s">
        <v>12</v>
      </c>
      <c r="BF142" s="8" t="s">
        <v>12</v>
      </c>
      <c r="BG142" s="8" t="s">
        <v>654</v>
      </c>
      <c r="BH142" s="10">
        <v>146</v>
      </c>
      <c r="BI142" s="10">
        <v>0</v>
      </c>
      <c r="BJ142" s="13">
        <v>1.3839999999999999</v>
      </c>
      <c r="BK142" s="13">
        <v>0</v>
      </c>
      <c r="BL142" s="10">
        <v>0</v>
      </c>
      <c r="BM142" s="10">
        <v>202.06399999999999</v>
      </c>
      <c r="BN142" s="10">
        <v>0</v>
      </c>
      <c r="BO142" s="10">
        <v>12.193074999999999</v>
      </c>
      <c r="BP142">
        <v>4305.7299999999996</v>
      </c>
      <c r="BQ142" s="5">
        <v>1.1237999999999999</v>
      </c>
      <c r="BR142" s="12">
        <v>1036742.7152435709</v>
      </c>
      <c r="BS142" s="2">
        <v>214.25707500000001</v>
      </c>
      <c r="BT142" s="2">
        <v>0</v>
      </c>
      <c r="BU142" s="2">
        <v>0</v>
      </c>
      <c r="BV142" s="50">
        <v>0</v>
      </c>
    </row>
    <row r="143" spans="1:74" x14ac:dyDescent="0.25">
      <c r="A143" t="s">
        <v>852</v>
      </c>
      <c r="B143">
        <v>90327</v>
      </c>
      <c r="C143" t="s">
        <v>123</v>
      </c>
      <c r="D143" t="s">
        <v>663</v>
      </c>
      <c r="E143" s="7">
        <v>0</v>
      </c>
      <c r="F143" s="2">
        <v>0</v>
      </c>
      <c r="G143" s="2">
        <v>388.82130000000006</v>
      </c>
      <c r="H143" s="2">
        <v>226.41499999999999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54.125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11</v>
      </c>
      <c r="X143" s="2">
        <v>0</v>
      </c>
      <c r="Y143" s="2">
        <v>0</v>
      </c>
      <c r="Z143" s="10">
        <v>0</v>
      </c>
      <c r="AA143" s="2">
        <v>131.27520000000001</v>
      </c>
      <c r="AB143" s="2">
        <v>131.27520000000001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8" t="s">
        <v>12</v>
      </c>
      <c r="BF143" s="8" t="s">
        <v>12</v>
      </c>
      <c r="BG143" s="8" t="s">
        <v>653</v>
      </c>
      <c r="BH143" s="10">
        <v>388.82130000000006</v>
      </c>
      <c r="BI143" s="10">
        <v>226.41499999999999</v>
      </c>
      <c r="BJ143" s="13">
        <v>1.3109999999999999</v>
      </c>
      <c r="BK143" s="13">
        <v>1.5069999999999999</v>
      </c>
      <c r="BL143" s="10">
        <v>0</v>
      </c>
      <c r="BM143" s="10">
        <v>509.74472430000009</v>
      </c>
      <c r="BN143" s="10">
        <v>341.20740499999994</v>
      </c>
      <c r="BO143" s="10">
        <v>74.302886999999998</v>
      </c>
      <c r="BP143">
        <v>4305.7299999999996</v>
      </c>
      <c r="BQ143" s="5">
        <v>1.1237999999999999</v>
      </c>
      <c r="BR143" s="12">
        <v>4477104.8885624735</v>
      </c>
      <c r="BS143" s="2">
        <v>925.25501630000008</v>
      </c>
      <c r="BT143" s="2">
        <v>0</v>
      </c>
      <c r="BU143" s="2">
        <v>0</v>
      </c>
      <c r="BV143" s="50">
        <v>0</v>
      </c>
    </row>
    <row r="144" spans="1:74" x14ac:dyDescent="0.25">
      <c r="A144" t="s">
        <v>853</v>
      </c>
      <c r="B144">
        <v>79971</v>
      </c>
      <c r="C144" t="s">
        <v>124</v>
      </c>
      <c r="D144" t="s">
        <v>663</v>
      </c>
      <c r="E144" s="7">
        <v>0</v>
      </c>
      <c r="F144" s="2">
        <v>0</v>
      </c>
      <c r="G144" s="2">
        <v>150.7242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9</v>
      </c>
      <c r="P144" s="2">
        <v>0</v>
      </c>
      <c r="Q144" s="2">
        <v>0</v>
      </c>
      <c r="R144" s="2">
        <v>0</v>
      </c>
      <c r="S144" s="2">
        <v>1</v>
      </c>
      <c r="T144" s="2">
        <v>0</v>
      </c>
      <c r="U144" s="2">
        <v>0</v>
      </c>
      <c r="V144" s="2">
        <v>0</v>
      </c>
      <c r="W144" s="2">
        <v>2</v>
      </c>
      <c r="X144" s="2">
        <v>0</v>
      </c>
      <c r="Y144" s="2">
        <v>0</v>
      </c>
      <c r="Z144" s="10">
        <v>0</v>
      </c>
      <c r="AA144" s="2">
        <v>81.501200000000011</v>
      </c>
      <c r="AB144" s="2">
        <v>81.501200000000011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8" t="s">
        <v>12</v>
      </c>
      <c r="BF144" s="8" t="s">
        <v>12</v>
      </c>
      <c r="BG144" s="8" t="s">
        <v>654</v>
      </c>
      <c r="BH144" s="10">
        <v>150.7242</v>
      </c>
      <c r="BI144" s="10">
        <v>0</v>
      </c>
      <c r="BJ144" s="13">
        <v>1.383</v>
      </c>
      <c r="BK144" s="13">
        <v>0</v>
      </c>
      <c r="BL144" s="10">
        <v>0</v>
      </c>
      <c r="BM144" s="10">
        <v>208.4515686</v>
      </c>
      <c r="BN144" s="10">
        <v>0</v>
      </c>
      <c r="BO144" s="10">
        <v>24.996120000000001</v>
      </c>
      <c r="BP144">
        <v>4305.7299999999996</v>
      </c>
      <c r="BQ144" s="5">
        <v>1</v>
      </c>
      <c r="BR144" s="12">
        <v>1005162.7162356778</v>
      </c>
      <c r="BS144" s="2">
        <v>233.44768860000002</v>
      </c>
      <c r="BT144" s="2">
        <v>0</v>
      </c>
      <c r="BU144" s="2">
        <v>0</v>
      </c>
      <c r="BV144" s="50">
        <v>0</v>
      </c>
    </row>
    <row r="145" spans="1:74" x14ac:dyDescent="0.25">
      <c r="A145" t="s">
        <v>854</v>
      </c>
      <c r="B145">
        <v>79055</v>
      </c>
      <c r="C145" t="s">
        <v>125</v>
      </c>
      <c r="D145" t="s">
        <v>663</v>
      </c>
      <c r="E145" s="7">
        <v>0</v>
      </c>
      <c r="F145" s="2">
        <v>0</v>
      </c>
      <c r="G145" s="2">
        <v>429.07589999999993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32.830799999999996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1</v>
      </c>
      <c r="X145" s="2">
        <v>0</v>
      </c>
      <c r="Y145" s="2">
        <v>0</v>
      </c>
      <c r="Z145" s="10">
        <v>7</v>
      </c>
      <c r="AA145" s="2">
        <v>176.89569999999998</v>
      </c>
      <c r="AB145" s="2">
        <v>176.89569999999998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8" t="s">
        <v>12</v>
      </c>
      <c r="BF145" s="8" t="s">
        <v>12</v>
      </c>
      <c r="BG145" s="8" t="s">
        <v>654</v>
      </c>
      <c r="BH145" s="10">
        <v>429.07589999999993</v>
      </c>
      <c r="BI145" s="10">
        <v>0</v>
      </c>
      <c r="BJ145" s="13">
        <v>1.2989999999999999</v>
      </c>
      <c r="BK145" s="13">
        <v>0</v>
      </c>
      <c r="BL145" s="10">
        <v>0</v>
      </c>
      <c r="BM145" s="10">
        <v>557.36959409999986</v>
      </c>
      <c r="BN145" s="10">
        <v>0</v>
      </c>
      <c r="BO145" s="10">
        <v>24.617062399999995</v>
      </c>
      <c r="BP145">
        <v>4305.7299999999996</v>
      </c>
      <c r="BQ145" s="5">
        <v>1</v>
      </c>
      <c r="BR145" s="12">
        <v>2505877.4064917443</v>
      </c>
      <c r="BS145" s="2">
        <v>581.98665649999987</v>
      </c>
      <c r="BT145" s="2">
        <v>0</v>
      </c>
      <c r="BU145" s="2">
        <v>0</v>
      </c>
      <c r="BV145" s="50">
        <v>0</v>
      </c>
    </row>
    <row r="146" spans="1:74" x14ac:dyDescent="0.25">
      <c r="A146" t="s">
        <v>855</v>
      </c>
      <c r="B146">
        <v>78888</v>
      </c>
      <c r="C146" t="s">
        <v>126</v>
      </c>
      <c r="D146" t="s">
        <v>663</v>
      </c>
      <c r="E146" s="7">
        <v>0</v>
      </c>
      <c r="F146" s="2">
        <v>0</v>
      </c>
      <c r="G146" s="2">
        <v>334.80310000000003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62.15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</v>
      </c>
      <c r="X146" s="2">
        <v>1</v>
      </c>
      <c r="Y146" s="2">
        <v>0</v>
      </c>
      <c r="Z146" s="10">
        <v>0</v>
      </c>
      <c r="AA146" s="2">
        <v>186.73939999999999</v>
      </c>
      <c r="AB146" s="2">
        <v>186.73939999999999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8" t="s">
        <v>12</v>
      </c>
      <c r="BF146" s="8" t="s">
        <v>12</v>
      </c>
      <c r="BG146" s="8" t="s">
        <v>653</v>
      </c>
      <c r="BH146" s="10">
        <v>334.80310000000003</v>
      </c>
      <c r="BI146" s="10">
        <v>0</v>
      </c>
      <c r="BJ146" s="13">
        <v>1.3280000000000001</v>
      </c>
      <c r="BK146" s="13">
        <v>0</v>
      </c>
      <c r="BL146" s="10">
        <v>0</v>
      </c>
      <c r="BM146" s="10">
        <v>444.61851680000007</v>
      </c>
      <c r="BN146" s="10">
        <v>0</v>
      </c>
      <c r="BO146" s="10">
        <v>24.187813999999996</v>
      </c>
      <c r="BP146">
        <v>4305.7299999999996</v>
      </c>
      <c r="BQ146" s="5">
        <v>1</v>
      </c>
      <c r="BR146" s="12">
        <v>2018553.482715484</v>
      </c>
      <c r="BS146" s="2">
        <v>468.80633080000007</v>
      </c>
      <c r="BT146" s="2">
        <v>0</v>
      </c>
      <c r="BU146" s="2">
        <v>0</v>
      </c>
      <c r="BV146" s="50">
        <v>0</v>
      </c>
    </row>
    <row r="147" spans="1:74" x14ac:dyDescent="0.25">
      <c r="A147" t="s">
        <v>856</v>
      </c>
      <c r="B147">
        <v>79905</v>
      </c>
      <c r="C147" t="s">
        <v>127</v>
      </c>
      <c r="D147" t="s">
        <v>663</v>
      </c>
      <c r="E147" s="7">
        <v>0</v>
      </c>
      <c r="F147" s="2">
        <v>0</v>
      </c>
      <c r="G147" s="2">
        <v>499.63630000000001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52.975000000000001</v>
      </c>
      <c r="P147" s="2">
        <v>0</v>
      </c>
      <c r="Q147" s="2">
        <v>0</v>
      </c>
      <c r="R147" s="2">
        <v>0</v>
      </c>
      <c r="S147" s="2">
        <v>2</v>
      </c>
      <c r="T147" s="2">
        <v>0</v>
      </c>
      <c r="U147" s="2">
        <v>0</v>
      </c>
      <c r="V147" s="2">
        <v>0</v>
      </c>
      <c r="W147" s="2">
        <v>4</v>
      </c>
      <c r="X147" s="2">
        <v>0</v>
      </c>
      <c r="Y147" s="2">
        <v>0</v>
      </c>
      <c r="Z147" s="10">
        <v>30.574999999999999</v>
      </c>
      <c r="AA147" s="2">
        <v>194.67590000000001</v>
      </c>
      <c r="AB147" s="2">
        <v>194.67590000000001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8" t="s">
        <v>12</v>
      </c>
      <c r="BF147" s="8" t="s">
        <v>12</v>
      </c>
      <c r="BG147" s="8" t="s">
        <v>654</v>
      </c>
      <c r="BH147" s="10">
        <v>499.63630000000001</v>
      </c>
      <c r="BI147" s="10">
        <v>0</v>
      </c>
      <c r="BJ147" s="13">
        <v>1.278</v>
      </c>
      <c r="BK147" s="13">
        <v>0</v>
      </c>
      <c r="BL147" s="10">
        <v>0</v>
      </c>
      <c r="BM147" s="10">
        <v>638.53519140000003</v>
      </c>
      <c r="BN147" s="10">
        <v>0</v>
      </c>
      <c r="BO147" s="10">
        <v>56.780640000000005</v>
      </c>
      <c r="BP147">
        <v>4305.7299999999996</v>
      </c>
      <c r="BQ147" s="5">
        <v>1</v>
      </c>
      <c r="BR147" s="12">
        <v>2993842.2347339215</v>
      </c>
      <c r="BS147" s="2">
        <v>695.31583139999998</v>
      </c>
      <c r="BT147" s="2">
        <v>0</v>
      </c>
      <c r="BU147" s="2">
        <v>0</v>
      </c>
      <c r="BV147" s="50">
        <v>0</v>
      </c>
    </row>
    <row r="148" spans="1:74" x14ac:dyDescent="0.25">
      <c r="A148" t="s">
        <v>857</v>
      </c>
      <c r="B148">
        <v>4470</v>
      </c>
      <c r="C148" t="s">
        <v>128</v>
      </c>
      <c r="D148" t="s">
        <v>658</v>
      </c>
      <c r="E148" s="7">
        <v>0</v>
      </c>
      <c r="F148" s="2">
        <v>4.9000000000000004</v>
      </c>
      <c r="G148" s="2">
        <v>956.07109999999977</v>
      </c>
      <c r="H148" s="2">
        <v>351.83489999999995</v>
      </c>
      <c r="I148" s="2">
        <v>0</v>
      </c>
      <c r="J148" s="2">
        <v>0</v>
      </c>
      <c r="K148" s="2">
        <v>39.016999999999996</v>
      </c>
      <c r="L148" s="2">
        <v>0</v>
      </c>
      <c r="M148" s="2">
        <v>0</v>
      </c>
      <c r="N148" s="2">
        <v>0</v>
      </c>
      <c r="O148" s="2">
        <v>139.38709999999998</v>
      </c>
      <c r="P148" s="2">
        <v>1</v>
      </c>
      <c r="Q148" s="2">
        <v>0</v>
      </c>
      <c r="R148" s="2">
        <v>4.5</v>
      </c>
      <c r="S148" s="2">
        <v>0</v>
      </c>
      <c r="T148" s="2">
        <v>0</v>
      </c>
      <c r="U148" s="2">
        <v>0.2</v>
      </c>
      <c r="V148" s="2">
        <v>3.1436000000000002</v>
      </c>
      <c r="W148" s="2">
        <v>10.875</v>
      </c>
      <c r="X148" s="2">
        <v>4</v>
      </c>
      <c r="Y148" s="2">
        <v>0.5</v>
      </c>
      <c r="Z148" s="10">
        <v>70.737500000000011</v>
      </c>
      <c r="AA148" s="2">
        <v>367.56089999999995</v>
      </c>
      <c r="AB148" s="2">
        <v>367.56089999999995</v>
      </c>
      <c r="AC148" s="2">
        <v>5.1750999999999996</v>
      </c>
      <c r="AD148" s="2">
        <v>0</v>
      </c>
      <c r="AE148" s="2">
        <v>0</v>
      </c>
      <c r="AF148" s="2">
        <v>0.42849999999999999</v>
      </c>
      <c r="AG148" s="2">
        <v>0</v>
      </c>
      <c r="AH148" s="2">
        <v>0</v>
      </c>
      <c r="AI148" s="2">
        <v>0</v>
      </c>
      <c r="AJ148" s="2">
        <v>0.83140000000000003</v>
      </c>
      <c r="AK148" s="2">
        <v>0.73839999999999995</v>
      </c>
      <c r="AL148" s="2">
        <v>0</v>
      </c>
      <c r="AM148" s="2">
        <v>0</v>
      </c>
      <c r="AN148" s="2">
        <v>1.6343000000000001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8" t="s">
        <v>12</v>
      </c>
      <c r="BF148" s="8" t="s">
        <v>12</v>
      </c>
      <c r="BG148" s="8" t="s">
        <v>653</v>
      </c>
      <c r="BH148" s="10">
        <v>956.07109999999977</v>
      </c>
      <c r="BI148" s="10">
        <v>390.85189999999994</v>
      </c>
      <c r="BJ148" s="13">
        <v>1.1579999999999999</v>
      </c>
      <c r="BK148" s="13">
        <v>1.4419999999999999</v>
      </c>
      <c r="BL148" s="10">
        <v>7.1295000000000011</v>
      </c>
      <c r="BM148" s="10">
        <v>1107.1303337999996</v>
      </c>
      <c r="BN148" s="10">
        <v>560.79531409999993</v>
      </c>
      <c r="BO148" s="10">
        <v>180.36241539499997</v>
      </c>
      <c r="BP148">
        <v>4359.55</v>
      </c>
      <c r="BQ148" s="5">
        <v>1.0197000000000001</v>
      </c>
      <c r="BR148" s="12">
        <v>8248134.7151325513</v>
      </c>
      <c r="BS148" s="2">
        <v>1791.1424061999996</v>
      </c>
      <c r="BT148" s="2">
        <v>67.658060099999986</v>
      </c>
      <c r="BU148" s="2">
        <v>0</v>
      </c>
      <c r="BV148" s="50">
        <v>3.732463136213577E-3</v>
      </c>
    </row>
    <row r="149" spans="1:74" x14ac:dyDescent="0.25">
      <c r="A149" t="s">
        <v>858</v>
      </c>
      <c r="B149">
        <v>89758</v>
      </c>
      <c r="C149" t="s">
        <v>129</v>
      </c>
      <c r="D149" t="s">
        <v>663</v>
      </c>
      <c r="E149" s="7">
        <v>0</v>
      </c>
      <c r="F149" s="2">
        <v>0</v>
      </c>
      <c r="G149" s="2">
        <v>579.05970000000013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28.5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2</v>
      </c>
      <c r="X149" s="2">
        <v>0</v>
      </c>
      <c r="Y149" s="2">
        <v>0</v>
      </c>
      <c r="Z149" s="10">
        <v>0</v>
      </c>
      <c r="AA149" s="2">
        <v>259.8947</v>
      </c>
      <c r="AB149" s="2">
        <v>259.8947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8" t="s">
        <v>12</v>
      </c>
      <c r="BF149" s="8" t="s">
        <v>12</v>
      </c>
      <c r="BG149" s="8" t="s">
        <v>654</v>
      </c>
      <c r="BH149" s="10">
        <v>579.05970000000013</v>
      </c>
      <c r="BI149" s="10">
        <v>0</v>
      </c>
      <c r="BJ149" s="13">
        <v>1.1830000000000001</v>
      </c>
      <c r="BK149" s="13">
        <v>0</v>
      </c>
      <c r="BL149" s="10">
        <v>0</v>
      </c>
      <c r="BM149" s="10">
        <v>685.02762510000014</v>
      </c>
      <c r="BN149" s="10">
        <v>0</v>
      </c>
      <c r="BO149" s="10">
        <v>38.122969999999995</v>
      </c>
      <c r="BP149">
        <v>4305.7299999999996</v>
      </c>
      <c r="BQ149" s="5">
        <v>1</v>
      </c>
      <c r="BR149" s="12">
        <v>3113691.2118399232</v>
      </c>
      <c r="BS149" s="2">
        <v>723.15059510000015</v>
      </c>
      <c r="BT149" s="2">
        <v>0</v>
      </c>
      <c r="BU149" s="2">
        <v>0</v>
      </c>
      <c r="BV149" s="50">
        <v>0</v>
      </c>
    </row>
    <row r="150" spans="1:74" x14ac:dyDescent="0.25">
      <c r="A150" t="s">
        <v>859</v>
      </c>
      <c r="B150">
        <v>1001161</v>
      </c>
      <c r="C150" t="s">
        <v>129</v>
      </c>
      <c r="D150" t="s">
        <v>663</v>
      </c>
      <c r="E150" s="7">
        <v>0</v>
      </c>
      <c r="F150" s="2">
        <v>0</v>
      </c>
      <c r="G150" s="2">
        <v>159.34060000000002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6.0527999999999995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10">
        <v>0</v>
      </c>
      <c r="AA150" s="2">
        <v>114.61850000000001</v>
      </c>
      <c r="AB150" s="2">
        <v>114.61850000000001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8" t="s">
        <v>12</v>
      </c>
      <c r="BF150" s="8" t="s">
        <v>12</v>
      </c>
      <c r="BG150" s="8" t="s">
        <v>653</v>
      </c>
      <c r="BH150" s="10">
        <v>159.34060000000002</v>
      </c>
      <c r="BI150" s="10">
        <v>0</v>
      </c>
      <c r="BJ150" s="13">
        <v>1.38</v>
      </c>
      <c r="BK150" s="13">
        <v>0</v>
      </c>
      <c r="BL150" s="10">
        <v>0</v>
      </c>
      <c r="BM150" s="10">
        <v>219.89002800000003</v>
      </c>
      <c r="BN150" s="10">
        <v>0</v>
      </c>
      <c r="BO150" s="10">
        <v>6.8952684</v>
      </c>
      <c r="BP150">
        <v>4305.7299999999996</v>
      </c>
      <c r="BQ150" s="5">
        <v>1</v>
      </c>
      <c r="BR150" s="12">
        <v>976476.25426837197</v>
      </c>
      <c r="BS150" s="2">
        <v>226.78529640000002</v>
      </c>
      <c r="BT150" s="2">
        <v>0</v>
      </c>
      <c r="BU150" s="2">
        <v>0</v>
      </c>
      <c r="BV150" s="50">
        <v>0</v>
      </c>
    </row>
    <row r="151" spans="1:74" x14ac:dyDescent="0.25">
      <c r="A151" t="s">
        <v>860</v>
      </c>
      <c r="B151">
        <v>4484</v>
      </c>
      <c r="C151" t="s">
        <v>130</v>
      </c>
      <c r="D151" t="s">
        <v>659</v>
      </c>
      <c r="E151" s="7">
        <v>0</v>
      </c>
      <c r="F151" s="2">
        <v>0.46250000000000002</v>
      </c>
      <c r="G151" s="2">
        <v>124.31250000000001</v>
      </c>
      <c r="H151" s="2">
        <v>28.870899999999999</v>
      </c>
      <c r="I151" s="2">
        <v>0</v>
      </c>
      <c r="J151" s="2">
        <v>0</v>
      </c>
      <c r="K151" s="2">
        <v>3.2599</v>
      </c>
      <c r="L151" s="2">
        <v>0</v>
      </c>
      <c r="M151" s="2">
        <v>0</v>
      </c>
      <c r="N151" s="2">
        <v>0</v>
      </c>
      <c r="O151" s="2">
        <v>14.65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3</v>
      </c>
      <c r="X151" s="2">
        <v>0</v>
      </c>
      <c r="Y151" s="2">
        <v>0</v>
      </c>
      <c r="Z151" s="10">
        <v>124.77500000000001</v>
      </c>
      <c r="AA151" s="2">
        <v>48.1875</v>
      </c>
      <c r="AB151" s="2">
        <v>48.1875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8" t="s">
        <v>12</v>
      </c>
      <c r="BF151" s="8" t="s">
        <v>12</v>
      </c>
      <c r="BG151" s="8" t="s">
        <v>654</v>
      </c>
      <c r="BH151" s="10">
        <v>124.31250000000001</v>
      </c>
      <c r="BI151" s="10">
        <v>0</v>
      </c>
      <c r="BJ151" s="13">
        <v>1.391</v>
      </c>
      <c r="BK151" s="13">
        <v>0</v>
      </c>
      <c r="BL151" s="10">
        <v>0.67293750000000008</v>
      </c>
      <c r="BM151" s="10">
        <v>172.91868750000003</v>
      </c>
      <c r="BN151" s="10">
        <v>0</v>
      </c>
      <c r="BO151" s="10">
        <v>37.283825</v>
      </c>
      <c r="BP151">
        <v>4359.55</v>
      </c>
      <c r="BQ151" s="5">
        <v>1</v>
      </c>
      <c r="BR151" s="12">
        <v>919322.06804750022</v>
      </c>
      <c r="BS151" s="2">
        <v>210.87545000000003</v>
      </c>
      <c r="BT151" s="2">
        <v>0</v>
      </c>
      <c r="BU151" s="2">
        <v>0</v>
      </c>
      <c r="BV151" s="50">
        <v>3.091524082321754E-3</v>
      </c>
    </row>
    <row r="152" spans="1:74" x14ac:dyDescent="0.25">
      <c r="A152" t="s">
        <v>861</v>
      </c>
      <c r="B152">
        <v>81029</v>
      </c>
      <c r="C152" t="s">
        <v>131</v>
      </c>
      <c r="D152" t="s">
        <v>663</v>
      </c>
      <c r="E152" s="7">
        <v>0</v>
      </c>
      <c r="F152" s="2">
        <v>0</v>
      </c>
      <c r="G152" s="2">
        <v>0</v>
      </c>
      <c r="H152" s="2">
        <v>342.27010000000007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46.890899999999995</v>
      </c>
      <c r="P152" s="2">
        <v>0</v>
      </c>
      <c r="Q152" s="2">
        <v>0</v>
      </c>
      <c r="R152" s="2">
        <v>0</v>
      </c>
      <c r="S152" s="2">
        <v>1</v>
      </c>
      <c r="T152" s="2">
        <v>0</v>
      </c>
      <c r="U152" s="2">
        <v>0</v>
      </c>
      <c r="V152" s="2">
        <v>0</v>
      </c>
      <c r="W152" s="2">
        <v>4.5999999999999996</v>
      </c>
      <c r="X152" s="2">
        <v>0</v>
      </c>
      <c r="Y152" s="2">
        <v>0</v>
      </c>
      <c r="Z152" s="10">
        <v>3.4249999999999998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8" t="s">
        <v>12</v>
      </c>
      <c r="BF152" s="8" t="s">
        <v>12</v>
      </c>
      <c r="BG152" s="8" t="s">
        <v>653</v>
      </c>
      <c r="BH152" s="10">
        <v>0</v>
      </c>
      <c r="BI152" s="10">
        <v>342.27010000000007</v>
      </c>
      <c r="BJ152" s="13">
        <v>0</v>
      </c>
      <c r="BK152" s="13">
        <v>1.4610000000000001</v>
      </c>
      <c r="BL152" s="10">
        <v>0</v>
      </c>
      <c r="BM152" s="10">
        <v>0</v>
      </c>
      <c r="BN152" s="10">
        <v>500.05661610000016</v>
      </c>
      <c r="BO152" s="10">
        <v>33.015947699999998</v>
      </c>
      <c r="BP152">
        <v>4305.7299999999996</v>
      </c>
      <c r="BQ152" s="5">
        <v>1</v>
      </c>
      <c r="BR152" s="12">
        <v>2295266.5301305745</v>
      </c>
      <c r="BS152" s="2">
        <v>533.07256380000013</v>
      </c>
      <c r="BT152" s="2">
        <v>0</v>
      </c>
      <c r="BU152" s="2">
        <v>0</v>
      </c>
      <c r="BV152" s="50">
        <v>0</v>
      </c>
    </row>
    <row r="153" spans="1:74" x14ac:dyDescent="0.25">
      <c r="A153" t="s">
        <v>862</v>
      </c>
      <c r="B153">
        <v>78858</v>
      </c>
      <c r="C153" t="s">
        <v>132</v>
      </c>
      <c r="D153" t="s">
        <v>663</v>
      </c>
      <c r="E153" s="7">
        <v>0</v>
      </c>
      <c r="F153" s="2">
        <v>0</v>
      </c>
      <c r="G153" s="2">
        <v>45.4315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7.4250000000000007</v>
      </c>
      <c r="P153" s="2">
        <v>0</v>
      </c>
      <c r="Q153" s="2">
        <v>0</v>
      </c>
      <c r="R153" s="2">
        <v>0</v>
      </c>
      <c r="S153" s="2">
        <v>0</v>
      </c>
      <c r="T153" s="2">
        <v>1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10">
        <v>0</v>
      </c>
      <c r="AA153" s="2">
        <v>12.877599999999999</v>
      </c>
      <c r="AB153" s="2">
        <v>12.877599999999999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8" t="s">
        <v>12</v>
      </c>
      <c r="BF153" s="8" t="s">
        <v>12</v>
      </c>
      <c r="BG153" s="8" t="s">
        <v>654</v>
      </c>
      <c r="BH153" s="10">
        <v>45.4315</v>
      </c>
      <c r="BI153" s="10">
        <v>0</v>
      </c>
      <c r="BJ153" s="13">
        <v>1.399</v>
      </c>
      <c r="BK153" s="13">
        <v>0</v>
      </c>
      <c r="BL153" s="10">
        <v>0</v>
      </c>
      <c r="BM153" s="10">
        <v>63.558668500000003</v>
      </c>
      <c r="BN153" s="10">
        <v>0</v>
      </c>
      <c r="BO153" s="10">
        <v>6.1160349999999992</v>
      </c>
      <c r="BP153">
        <v>4305.7299999999996</v>
      </c>
      <c r="BQ153" s="5">
        <v>1</v>
      </c>
      <c r="BR153" s="12">
        <v>300000.46110105497</v>
      </c>
      <c r="BS153" s="2">
        <v>69.674703499999993</v>
      </c>
      <c r="BT153" s="2">
        <v>0</v>
      </c>
      <c r="BU153" s="2">
        <v>0</v>
      </c>
      <c r="BV153" s="50">
        <v>0</v>
      </c>
    </row>
    <row r="154" spans="1:74" x14ac:dyDescent="0.25">
      <c r="A154" t="s">
        <v>863</v>
      </c>
      <c r="B154">
        <v>4400</v>
      </c>
      <c r="C154" t="s">
        <v>133</v>
      </c>
      <c r="D154" t="s">
        <v>663</v>
      </c>
      <c r="E154" s="7">
        <v>0</v>
      </c>
      <c r="F154" s="2">
        <v>0</v>
      </c>
      <c r="G154" s="2">
        <v>0</v>
      </c>
      <c r="H154" s="2">
        <v>43.243799999999993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5.375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8.0187999999999988</v>
      </c>
      <c r="V154" s="2">
        <v>0</v>
      </c>
      <c r="W154" s="2">
        <v>1</v>
      </c>
      <c r="X154" s="2">
        <v>0</v>
      </c>
      <c r="Y154" s="2">
        <v>0</v>
      </c>
      <c r="Z154" s="10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8" t="s">
        <v>12</v>
      </c>
      <c r="BF154" s="8" t="s">
        <v>12</v>
      </c>
      <c r="BG154" s="8" t="s">
        <v>653</v>
      </c>
      <c r="BH154" s="10">
        <v>0</v>
      </c>
      <c r="BI154" s="10">
        <v>43.243799999999993</v>
      </c>
      <c r="BJ154" s="13">
        <v>0</v>
      </c>
      <c r="BK154" s="13">
        <v>1.5589999999999999</v>
      </c>
      <c r="BL154" s="10">
        <v>0</v>
      </c>
      <c r="BM154" s="10">
        <v>0</v>
      </c>
      <c r="BN154" s="10">
        <v>67.417084199999991</v>
      </c>
      <c r="BO154" s="10">
        <v>44.7067786</v>
      </c>
      <c r="BP154">
        <v>4305.7299999999996</v>
      </c>
      <c r="BQ154" s="5">
        <v>1.0548</v>
      </c>
      <c r="BR154" s="12">
        <v>509231.15414545051</v>
      </c>
      <c r="BS154" s="2">
        <v>112.12386279999998</v>
      </c>
      <c r="BT154" s="2">
        <v>0</v>
      </c>
      <c r="BU154" s="2">
        <v>0</v>
      </c>
      <c r="BV154" s="50">
        <v>3.5699915363589699E-2</v>
      </c>
    </row>
    <row r="155" spans="1:74" x14ac:dyDescent="0.25">
      <c r="A155" t="s">
        <v>864</v>
      </c>
      <c r="B155">
        <v>79047</v>
      </c>
      <c r="C155" t="s">
        <v>134</v>
      </c>
      <c r="D155" t="s">
        <v>663</v>
      </c>
      <c r="E155" s="7">
        <v>0</v>
      </c>
      <c r="F155" s="2">
        <v>0</v>
      </c>
      <c r="G155" s="2">
        <v>166.40880000000001</v>
      </c>
      <c r="H155" s="2">
        <v>834.0595000000003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35.970700000000001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</v>
      </c>
      <c r="X155" s="2">
        <v>0</v>
      </c>
      <c r="Y155" s="2">
        <v>0</v>
      </c>
      <c r="Z155" s="10">
        <v>68.412499999999994</v>
      </c>
      <c r="AA155" s="2">
        <v>70.617500000000007</v>
      </c>
      <c r="AB155" s="2">
        <v>70.617500000000007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8" t="s">
        <v>12</v>
      </c>
      <c r="BF155" s="8" t="s">
        <v>12</v>
      </c>
      <c r="BG155" s="8" t="s">
        <v>654</v>
      </c>
      <c r="BH155" s="10">
        <v>166.40880000000001</v>
      </c>
      <c r="BI155" s="10">
        <v>834.0595000000003</v>
      </c>
      <c r="BJ155" s="13">
        <v>1.3779999999999999</v>
      </c>
      <c r="BK155" s="13">
        <v>1.268</v>
      </c>
      <c r="BL155" s="10">
        <v>0</v>
      </c>
      <c r="BM155" s="10">
        <v>229.31132640000001</v>
      </c>
      <c r="BN155" s="10">
        <v>1057.5874460000005</v>
      </c>
      <c r="BO155" s="10">
        <v>21.061099599999999</v>
      </c>
      <c r="BP155">
        <v>4305.7299999999996</v>
      </c>
      <c r="BQ155" s="5">
        <v>1</v>
      </c>
      <c r="BR155" s="12">
        <v>5631722.0596665619</v>
      </c>
      <c r="BS155" s="2">
        <v>1307.9598720000004</v>
      </c>
      <c r="BT155" s="2">
        <v>0</v>
      </c>
      <c r="BU155" s="2">
        <v>0</v>
      </c>
      <c r="BV155" s="50">
        <v>0</v>
      </c>
    </row>
    <row r="156" spans="1:74" x14ac:dyDescent="0.25">
      <c r="A156" t="s">
        <v>865</v>
      </c>
      <c r="B156">
        <v>80001</v>
      </c>
      <c r="C156" t="s">
        <v>135</v>
      </c>
      <c r="D156" t="s">
        <v>663</v>
      </c>
      <c r="E156" s="7">
        <v>0</v>
      </c>
      <c r="F156" s="2">
        <v>0</v>
      </c>
      <c r="G156" s="2">
        <v>144.15219999999999</v>
      </c>
      <c r="H156" s="2">
        <v>0</v>
      </c>
      <c r="I156" s="2">
        <v>0</v>
      </c>
      <c r="J156" s="2">
        <v>0</v>
      </c>
      <c r="K156" s="2">
        <v>0.44290000000000002</v>
      </c>
      <c r="L156" s="2">
        <v>0</v>
      </c>
      <c r="M156" s="2">
        <v>0</v>
      </c>
      <c r="N156" s="2">
        <v>0</v>
      </c>
      <c r="O156" s="2">
        <v>15.275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3</v>
      </c>
      <c r="X156" s="2">
        <v>0</v>
      </c>
      <c r="Y156" s="2">
        <v>0</v>
      </c>
      <c r="Z156" s="10">
        <v>6.2249999999999996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8" t="s">
        <v>12</v>
      </c>
      <c r="BF156" s="8" t="s">
        <v>12</v>
      </c>
      <c r="BG156" s="8" t="s">
        <v>653</v>
      </c>
      <c r="BH156" s="10">
        <v>144.15219999999999</v>
      </c>
      <c r="BI156" s="10">
        <v>0.44290000000000002</v>
      </c>
      <c r="BJ156" s="13">
        <v>1.385</v>
      </c>
      <c r="BK156" s="13">
        <v>1.5589999999999999</v>
      </c>
      <c r="BL156" s="10">
        <v>0</v>
      </c>
      <c r="BM156" s="10">
        <v>199.65079699999998</v>
      </c>
      <c r="BN156" s="10">
        <v>0.65595704499999996</v>
      </c>
      <c r="BO156" s="10">
        <v>18.8337</v>
      </c>
      <c r="BP156">
        <v>4305.7299999999996</v>
      </c>
      <c r="BQ156" s="5">
        <v>1</v>
      </c>
      <c r="BR156" s="12">
        <v>943559.62719517772</v>
      </c>
      <c r="BS156" s="2">
        <v>218.48449699999998</v>
      </c>
      <c r="BT156" s="2">
        <v>0.69048109999999996</v>
      </c>
      <c r="BU156" s="2">
        <v>0</v>
      </c>
      <c r="BV156" s="50">
        <v>0</v>
      </c>
    </row>
    <row r="157" spans="1:74" x14ac:dyDescent="0.25">
      <c r="A157" t="s">
        <v>866</v>
      </c>
      <c r="B157">
        <v>4282</v>
      </c>
      <c r="C157" t="s">
        <v>136</v>
      </c>
      <c r="D157" t="s">
        <v>661</v>
      </c>
      <c r="E157" s="7">
        <v>0</v>
      </c>
      <c r="F157" s="2">
        <v>46.699999999999982</v>
      </c>
      <c r="G157" s="2">
        <v>14054.189099999998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1174.6541000000002</v>
      </c>
      <c r="P157" s="2">
        <v>3</v>
      </c>
      <c r="Q157" s="2">
        <v>4.6624999999999996</v>
      </c>
      <c r="R157" s="2">
        <v>22.45</v>
      </c>
      <c r="S157" s="2">
        <v>5.8624999999999998</v>
      </c>
      <c r="T157" s="2">
        <v>8.65</v>
      </c>
      <c r="U157" s="2">
        <v>1.7749999999999999</v>
      </c>
      <c r="V157" s="2">
        <v>67.924999999999997</v>
      </c>
      <c r="W157" s="2">
        <v>72.625</v>
      </c>
      <c r="X157" s="2">
        <v>9</v>
      </c>
      <c r="Y157" s="2">
        <v>9.5</v>
      </c>
      <c r="Z157" s="10">
        <v>3537.1400000000003</v>
      </c>
      <c r="AA157" s="2">
        <v>5503.2383000000009</v>
      </c>
      <c r="AB157" s="2">
        <v>5503.2383000000009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8" t="s">
        <v>12</v>
      </c>
      <c r="BF157" s="8" t="s">
        <v>12</v>
      </c>
      <c r="BG157" s="8" t="s">
        <v>653</v>
      </c>
      <c r="BH157" s="10">
        <v>14054.189099999998</v>
      </c>
      <c r="BI157" s="10">
        <v>0</v>
      </c>
      <c r="BJ157" s="13">
        <v>1.1579999999999999</v>
      </c>
      <c r="BK157" s="13">
        <v>0</v>
      </c>
      <c r="BL157" s="10">
        <v>67.948499999999981</v>
      </c>
      <c r="BM157" s="10">
        <v>16274.750977799997</v>
      </c>
      <c r="BN157" s="10">
        <v>0</v>
      </c>
      <c r="BO157" s="10">
        <v>1914.2304603</v>
      </c>
      <c r="BP157">
        <v>4359.55</v>
      </c>
      <c r="BQ157" s="5">
        <v>1</v>
      </c>
      <c r="BR157" s="12">
        <v>79591998.911643848</v>
      </c>
      <c r="BS157" s="2">
        <v>18256.929938099998</v>
      </c>
      <c r="BT157" s="2">
        <v>0</v>
      </c>
      <c r="BU157" s="2">
        <v>0</v>
      </c>
      <c r="BV157" s="50">
        <v>3.311847903264479E-3</v>
      </c>
    </row>
    <row r="158" spans="1:74" x14ac:dyDescent="0.25">
      <c r="A158" t="s">
        <v>867</v>
      </c>
      <c r="B158">
        <v>91934</v>
      </c>
      <c r="C158" t="s">
        <v>137</v>
      </c>
      <c r="D158" t="s">
        <v>663</v>
      </c>
      <c r="E158" s="7">
        <v>0</v>
      </c>
      <c r="F158" s="2">
        <v>0</v>
      </c>
      <c r="G158" s="2">
        <v>141.71310000000003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12.762500000000001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0.22450000000000001</v>
      </c>
      <c r="X158" s="2">
        <v>0</v>
      </c>
      <c r="Y158" s="2">
        <v>0</v>
      </c>
      <c r="Z158" s="10">
        <v>0</v>
      </c>
      <c r="AA158" s="2">
        <v>141.71310000000003</v>
      </c>
      <c r="AB158" s="2">
        <v>141.71310000000003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8" t="s">
        <v>12</v>
      </c>
      <c r="BF158" s="8" t="s">
        <v>12</v>
      </c>
      <c r="BG158" s="8" t="s">
        <v>654</v>
      </c>
      <c r="BH158" s="10">
        <v>141.71310000000003</v>
      </c>
      <c r="BI158" s="10">
        <v>0</v>
      </c>
      <c r="BJ158" s="13">
        <v>1.385</v>
      </c>
      <c r="BK158" s="13">
        <v>0</v>
      </c>
      <c r="BL158" s="10">
        <v>0</v>
      </c>
      <c r="BM158" s="10">
        <v>196.27264350000004</v>
      </c>
      <c r="BN158" s="10">
        <v>0</v>
      </c>
      <c r="BO158" s="10">
        <v>15.561985500000002</v>
      </c>
      <c r="BP158">
        <v>4305.7299999999996</v>
      </c>
      <c r="BQ158" s="5">
        <v>1.1237999999999999</v>
      </c>
      <c r="BR158" s="12">
        <v>1025021.0335041422</v>
      </c>
      <c r="BS158" s="2">
        <v>211.83462900000004</v>
      </c>
      <c r="BT158" s="2">
        <v>0</v>
      </c>
      <c r="BU158" s="2">
        <v>0</v>
      </c>
      <c r="BV158" s="50">
        <v>0</v>
      </c>
    </row>
    <row r="159" spans="1:74" x14ac:dyDescent="0.25">
      <c r="A159" t="s">
        <v>868</v>
      </c>
      <c r="B159">
        <v>4446</v>
      </c>
      <c r="C159" t="s">
        <v>138</v>
      </c>
      <c r="D159" t="s">
        <v>661</v>
      </c>
      <c r="E159" s="7">
        <v>0</v>
      </c>
      <c r="F159" s="2">
        <v>43.475000000000001</v>
      </c>
      <c r="G159" s="2">
        <v>5790.9740000000011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652.41470000000015</v>
      </c>
      <c r="P159" s="2">
        <v>4.2</v>
      </c>
      <c r="Q159" s="2">
        <v>12.75</v>
      </c>
      <c r="R159" s="2">
        <v>13.775</v>
      </c>
      <c r="S159" s="2">
        <v>7.5250000000000004</v>
      </c>
      <c r="T159" s="2">
        <v>4</v>
      </c>
      <c r="U159" s="2">
        <v>29.434899999999999</v>
      </c>
      <c r="V159" s="2">
        <v>73.25</v>
      </c>
      <c r="W159" s="2">
        <v>38.675000000000004</v>
      </c>
      <c r="X159" s="2">
        <v>12</v>
      </c>
      <c r="Y159" s="2">
        <v>4</v>
      </c>
      <c r="Z159" s="10">
        <v>424.28250000000003</v>
      </c>
      <c r="AA159" s="2">
        <v>2103.4721</v>
      </c>
      <c r="AB159" s="2">
        <v>2103.4721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8" t="s">
        <v>12</v>
      </c>
      <c r="BF159" s="8" t="s">
        <v>12</v>
      </c>
      <c r="BG159" s="8" t="s">
        <v>653</v>
      </c>
      <c r="BH159" s="10">
        <v>5790.9740000000011</v>
      </c>
      <c r="BI159" s="10">
        <v>0</v>
      </c>
      <c r="BJ159" s="13">
        <v>1.1579999999999999</v>
      </c>
      <c r="BK159" s="13">
        <v>0</v>
      </c>
      <c r="BL159" s="10">
        <v>63.256125000000004</v>
      </c>
      <c r="BM159" s="10">
        <v>6705.947892000001</v>
      </c>
      <c r="BN159" s="10">
        <v>0</v>
      </c>
      <c r="BO159" s="10">
        <v>1267.3274954000001</v>
      </c>
      <c r="BP159">
        <v>4359.55</v>
      </c>
      <c r="BQ159" s="5">
        <v>1</v>
      </c>
      <c r="BR159" s="12">
        <v>35035660.954883426</v>
      </c>
      <c r="BS159" s="2">
        <v>8036.5315124000008</v>
      </c>
      <c r="BT159" s="2">
        <v>0</v>
      </c>
      <c r="BU159" s="2">
        <v>0</v>
      </c>
      <c r="BV159" s="50">
        <v>7.4514320032620122E-3</v>
      </c>
    </row>
    <row r="160" spans="1:74" x14ac:dyDescent="0.25">
      <c r="A160" t="s">
        <v>869</v>
      </c>
      <c r="B160">
        <v>4453</v>
      </c>
      <c r="C160" t="s">
        <v>139</v>
      </c>
      <c r="D160" t="s">
        <v>662</v>
      </c>
      <c r="E160" s="7">
        <v>0</v>
      </c>
      <c r="F160" s="2">
        <v>0</v>
      </c>
      <c r="G160" s="2">
        <v>0</v>
      </c>
      <c r="H160" s="2">
        <v>3621.1486999999997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336.25830000000002</v>
      </c>
      <c r="P160" s="2">
        <v>0</v>
      </c>
      <c r="Q160" s="2">
        <v>0</v>
      </c>
      <c r="R160" s="2">
        <v>15.8</v>
      </c>
      <c r="S160" s="2">
        <v>2</v>
      </c>
      <c r="T160" s="2">
        <v>0</v>
      </c>
      <c r="U160" s="2">
        <v>8.0250000000000004</v>
      </c>
      <c r="V160" s="2">
        <v>32.875</v>
      </c>
      <c r="W160" s="2">
        <v>37.725000000000001</v>
      </c>
      <c r="X160" s="2">
        <v>3</v>
      </c>
      <c r="Y160" s="2">
        <v>7</v>
      </c>
      <c r="Z160" s="10">
        <v>75.577399999999997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8" t="s">
        <v>12</v>
      </c>
      <c r="BF160" s="8" t="s">
        <v>12</v>
      </c>
      <c r="BG160" s="8" t="s">
        <v>653</v>
      </c>
      <c r="BH160" s="10">
        <v>0</v>
      </c>
      <c r="BI160" s="10">
        <v>3621.1486999999997</v>
      </c>
      <c r="BJ160" s="13">
        <v>0</v>
      </c>
      <c r="BK160" s="13">
        <v>1.268</v>
      </c>
      <c r="BL160" s="10">
        <v>0</v>
      </c>
      <c r="BM160" s="10">
        <v>0</v>
      </c>
      <c r="BN160" s="10">
        <v>4591.6165516000001</v>
      </c>
      <c r="BO160" s="10">
        <v>622.7538009000001</v>
      </c>
      <c r="BP160">
        <v>4359.55</v>
      </c>
      <c r="BQ160" s="5">
        <v>1.0414000000000001</v>
      </c>
      <c r="BR160" s="12">
        <v>23673425.832629371</v>
      </c>
      <c r="BS160" s="2">
        <v>5214.3703525000001</v>
      </c>
      <c r="BT160" s="2">
        <v>0</v>
      </c>
      <c r="BU160" s="2">
        <v>0</v>
      </c>
      <c r="BV160" s="50">
        <v>8.8038361970608963E-5</v>
      </c>
    </row>
    <row r="161" spans="1:74" x14ac:dyDescent="0.25">
      <c r="A161" t="s">
        <v>870</v>
      </c>
      <c r="B161">
        <v>4410</v>
      </c>
      <c r="C161" t="s">
        <v>140</v>
      </c>
      <c r="D161" t="s">
        <v>658</v>
      </c>
      <c r="E161" s="7">
        <v>0</v>
      </c>
      <c r="F161" s="2">
        <v>8.4499999999999993</v>
      </c>
      <c r="G161" s="2">
        <v>3128.3175999999999</v>
      </c>
      <c r="H161" s="2">
        <v>1798.9338999999998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332.52499999999998</v>
      </c>
      <c r="P161" s="2">
        <v>4</v>
      </c>
      <c r="Q161" s="2">
        <v>2.25</v>
      </c>
      <c r="R161" s="2">
        <v>1</v>
      </c>
      <c r="S161" s="2">
        <v>5</v>
      </c>
      <c r="T161" s="2">
        <v>1.25</v>
      </c>
      <c r="U161" s="2">
        <v>0</v>
      </c>
      <c r="V161" s="2">
        <v>3</v>
      </c>
      <c r="W161" s="2">
        <v>63.875</v>
      </c>
      <c r="X161" s="2">
        <v>0</v>
      </c>
      <c r="Y161" s="2">
        <v>0</v>
      </c>
      <c r="Z161" s="10">
        <v>76.923599999999993</v>
      </c>
      <c r="AA161" s="2">
        <v>1164.614</v>
      </c>
      <c r="AB161" s="2">
        <v>1164.614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8" t="s">
        <v>12</v>
      </c>
      <c r="BF161" s="8" t="s">
        <v>12</v>
      </c>
      <c r="BG161" s="8" t="s">
        <v>654</v>
      </c>
      <c r="BH161" s="10">
        <v>3128.3175999999999</v>
      </c>
      <c r="BI161" s="10">
        <v>1798.9338999999998</v>
      </c>
      <c r="BJ161" s="13">
        <v>1.1579999999999999</v>
      </c>
      <c r="BK161" s="13">
        <v>1.268</v>
      </c>
      <c r="BL161" s="10">
        <v>12.294749999999999</v>
      </c>
      <c r="BM161" s="10">
        <v>3622.5917807999995</v>
      </c>
      <c r="BN161" s="10">
        <v>2281.0481851999998</v>
      </c>
      <c r="BO161" s="10">
        <v>583.59143900000004</v>
      </c>
      <c r="BP161">
        <v>4359.55</v>
      </c>
      <c r="BQ161" s="5">
        <v>1</v>
      </c>
      <c r="BR161" s="12">
        <v>28335009.249030251</v>
      </c>
      <c r="BS161" s="2">
        <v>6499.5261550000005</v>
      </c>
      <c r="BT161" s="2">
        <v>0</v>
      </c>
      <c r="BU161" s="2">
        <v>0</v>
      </c>
      <c r="BV161" s="50">
        <v>1.9652728188688075E-3</v>
      </c>
    </row>
    <row r="162" spans="1:74" x14ac:dyDescent="0.25">
      <c r="A162" t="s">
        <v>871</v>
      </c>
      <c r="B162">
        <v>4244</v>
      </c>
      <c r="C162" t="s">
        <v>141</v>
      </c>
      <c r="D162" t="s">
        <v>658</v>
      </c>
      <c r="E162" s="7">
        <v>0</v>
      </c>
      <c r="F162" s="2">
        <v>21.25</v>
      </c>
      <c r="G162" s="2">
        <v>2542.6571000000004</v>
      </c>
      <c r="H162" s="2">
        <v>1827.5609999999992</v>
      </c>
      <c r="I162" s="2">
        <v>0</v>
      </c>
      <c r="J162" s="2">
        <v>287.50779999999997</v>
      </c>
      <c r="K162" s="2">
        <v>0</v>
      </c>
      <c r="L162" s="2">
        <v>0</v>
      </c>
      <c r="M162" s="2">
        <v>0</v>
      </c>
      <c r="N162" s="2">
        <v>0</v>
      </c>
      <c r="O162" s="2">
        <v>562.55860000000007</v>
      </c>
      <c r="P162" s="2">
        <v>2</v>
      </c>
      <c r="Q162" s="2">
        <v>0</v>
      </c>
      <c r="R162" s="2">
        <v>6.1624999999999996</v>
      </c>
      <c r="S162" s="2">
        <v>4.125</v>
      </c>
      <c r="T162" s="2">
        <v>4</v>
      </c>
      <c r="U162" s="2">
        <v>1</v>
      </c>
      <c r="V162" s="2">
        <v>31</v>
      </c>
      <c r="W162" s="2">
        <v>34.8688</v>
      </c>
      <c r="X162" s="2">
        <v>1</v>
      </c>
      <c r="Y162" s="2">
        <v>3</v>
      </c>
      <c r="Z162" s="10">
        <v>49.937500000000007</v>
      </c>
      <c r="AA162" s="2">
        <v>958.97520000000009</v>
      </c>
      <c r="AB162" s="2">
        <v>958.97520000000009</v>
      </c>
      <c r="AC162" s="2">
        <v>32.057699999999997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0.40519999999999995</v>
      </c>
      <c r="AL162" s="2">
        <v>0</v>
      </c>
      <c r="AM162" s="2">
        <v>0</v>
      </c>
      <c r="AN162" s="2">
        <v>3.5114999999999998</v>
      </c>
      <c r="AO162" s="2">
        <v>121.10680000000001</v>
      </c>
      <c r="AP162" s="2">
        <v>121.10680000000001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8" t="s">
        <v>12</v>
      </c>
      <c r="BF162" s="8" t="s">
        <v>12</v>
      </c>
      <c r="BG162" s="8" t="s">
        <v>654</v>
      </c>
      <c r="BH162" s="10">
        <v>2830.1649000000002</v>
      </c>
      <c r="BI162" s="10">
        <v>1827.5609999999992</v>
      </c>
      <c r="BJ162" s="13">
        <v>1.1579999999999999</v>
      </c>
      <c r="BK162" s="13">
        <v>1.268</v>
      </c>
      <c r="BL162" s="10">
        <v>30.918750000000003</v>
      </c>
      <c r="BM162" s="10">
        <v>3260.6842525800002</v>
      </c>
      <c r="BN162" s="10">
        <v>2317.3473479999989</v>
      </c>
      <c r="BO162" s="10">
        <v>616.40046738000001</v>
      </c>
      <c r="BP162">
        <v>4359.55</v>
      </c>
      <c r="BQ162" s="5">
        <v>1.0157</v>
      </c>
      <c r="BR162" s="12">
        <v>27565821.890524983</v>
      </c>
      <c r="BS162" s="2">
        <v>5894.7644667999984</v>
      </c>
      <c r="BT162" s="2">
        <v>347.98563279999991</v>
      </c>
      <c r="BU162" s="2">
        <v>0</v>
      </c>
      <c r="BV162" s="50">
        <v>5.4030678259965005E-3</v>
      </c>
    </row>
    <row r="163" spans="1:74" x14ac:dyDescent="0.25">
      <c r="A163" t="s">
        <v>872</v>
      </c>
      <c r="B163">
        <v>4395</v>
      </c>
      <c r="C163" t="s">
        <v>142</v>
      </c>
      <c r="D163" t="s">
        <v>658</v>
      </c>
      <c r="E163" s="7">
        <v>0</v>
      </c>
      <c r="F163" s="2">
        <v>0.25</v>
      </c>
      <c r="G163" s="2">
        <v>97.681299999999993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14.956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10">
        <v>12.799999999999999</v>
      </c>
      <c r="AA163" s="2">
        <v>31.625299999999999</v>
      </c>
      <c r="AB163" s="2">
        <v>31.625299999999999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8" t="s">
        <v>12</v>
      </c>
      <c r="BF163" s="8" t="s">
        <v>13</v>
      </c>
      <c r="BG163" s="8" t="s">
        <v>653</v>
      </c>
      <c r="BH163" s="10">
        <v>97.681299999999993</v>
      </c>
      <c r="BI163" s="10">
        <v>0</v>
      </c>
      <c r="BJ163" s="13">
        <v>1.399</v>
      </c>
      <c r="BK163" s="13">
        <v>0</v>
      </c>
      <c r="BL163" s="10">
        <v>0.36375000000000002</v>
      </c>
      <c r="BM163" s="10">
        <v>136.65613869999999</v>
      </c>
      <c r="BN163" s="10">
        <v>0</v>
      </c>
      <c r="BO163" s="10">
        <v>3.4143859999999995</v>
      </c>
      <c r="BP163">
        <v>4359.55</v>
      </c>
      <c r="BQ163" s="5">
        <v>1</v>
      </c>
      <c r="BR163" s="12">
        <v>612230.24226838502</v>
      </c>
      <c r="BS163" s="2">
        <v>140.4342747</v>
      </c>
      <c r="BT163" s="2">
        <v>0</v>
      </c>
      <c r="BU163" s="2">
        <v>0</v>
      </c>
      <c r="BV163" s="50">
        <v>2.5528099800574485E-3</v>
      </c>
    </row>
    <row r="164" spans="1:74" x14ac:dyDescent="0.25">
      <c r="A164" t="s">
        <v>873</v>
      </c>
      <c r="B164">
        <v>4191</v>
      </c>
      <c r="C164" t="s">
        <v>143</v>
      </c>
      <c r="D164" t="s">
        <v>663</v>
      </c>
      <c r="E164" s="7">
        <v>0</v>
      </c>
      <c r="F164" s="2">
        <v>0</v>
      </c>
      <c r="G164" s="2">
        <v>753.55089999999996</v>
      </c>
      <c r="H164" s="2">
        <v>326.16300000000001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73.95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8</v>
      </c>
      <c r="X164" s="2">
        <v>0</v>
      </c>
      <c r="Y164" s="2">
        <v>0</v>
      </c>
      <c r="Z164" s="10">
        <v>251.4264</v>
      </c>
      <c r="AA164" s="2">
        <v>291.52199999999999</v>
      </c>
      <c r="AB164" s="2">
        <v>291.52199999999999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8" t="s">
        <v>12</v>
      </c>
      <c r="BF164" s="8" t="s">
        <v>12</v>
      </c>
      <c r="BG164" s="8" t="s">
        <v>653</v>
      </c>
      <c r="BH164" s="10">
        <v>753.55089999999996</v>
      </c>
      <c r="BI164" s="10">
        <v>326.16300000000001</v>
      </c>
      <c r="BJ164" s="13">
        <v>1.1579999999999999</v>
      </c>
      <c r="BK164" s="13">
        <v>1.468</v>
      </c>
      <c r="BL164" s="10">
        <v>0</v>
      </c>
      <c r="BM164" s="10">
        <v>872.61194219999993</v>
      </c>
      <c r="BN164" s="10">
        <v>478.80728399999998</v>
      </c>
      <c r="BO164" s="10">
        <v>94.819206000000008</v>
      </c>
      <c r="BP164">
        <v>4305.7299999999996</v>
      </c>
      <c r="BQ164" s="5">
        <v>1.0246</v>
      </c>
      <c r="BR164" s="12">
        <v>6380299.1649115458</v>
      </c>
      <c r="BS164" s="2">
        <v>1446.2384321999998</v>
      </c>
      <c r="BT164" s="2">
        <v>0</v>
      </c>
      <c r="BU164" s="2">
        <v>0</v>
      </c>
      <c r="BV164" s="50">
        <v>0</v>
      </c>
    </row>
    <row r="165" spans="1:74" x14ac:dyDescent="0.25">
      <c r="A165" t="s">
        <v>874</v>
      </c>
      <c r="B165">
        <v>79385</v>
      </c>
      <c r="C165" t="s">
        <v>144</v>
      </c>
      <c r="D165" t="s">
        <v>664</v>
      </c>
      <c r="E165" s="7">
        <v>1</v>
      </c>
      <c r="F165" s="2">
        <v>0</v>
      </c>
      <c r="G165" s="2">
        <v>0</v>
      </c>
      <c r="H165" s="2">
        <v>974.0335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10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8" t="s">
        <v>12</v>
      </c>
      <c r="BF165" s="8" t="s">
        <v>12</v>
      </c>
      <c r="BG165" s="8" t="s">
        <v>653</v>
      </c>
      <c r="BH165" s="10">
        <v>0</v>
      </c>
      <c r="BI165" s="10">
        <v>974.0335</v>
      </c>
      <c r="BJ165" s="13">
        <v>0</v>
      </c>
      <c r="BK165" s="13">
        <v>1.339</v>
      </c>
      <c r="BL165" s="10">
        <v>0</v>
      </c>
      <c r="BM165" s="10">
        <v>0</v>
      </c>
      <c r="BN165" s="10">
        <v>1304.2308565000001</v>
      </c>
      <c r="BO165" s="10">
        <v>0</v>
      </c>
      <c r="BP165">
        <v>4359.55</v>
      </c>
      <c r="BQ165" s="5">
        <v>1</v>
      </c>
      <c r="BR165" s="12">
        <v>5685859.6304545756</v>
      </c>
      <c r="BS165" s="2">
        <v>1304.2308565000001</v>
      </c>
      <c r="BT165" s="2">
        <v>0</v>
      </c>
      <c r="BU165" s="2">
        <v>0</v>
      </c>
      <c r="BV165" s="50">
        <v>1</v>
      </c>
    </row>
    <row r="166" spans="1:74" x14ac:dyDescent="0.25">
      <c r="A166" t="s">
        <v>875</v>
      </c>
      <c r="B166">
        <v>6362</v>
      </c>
      <c r="C166" t="s">
        <v>145</v>
      </c>
      <c r="D166" t="s">
        <v>663</v>
      </c>
      <c r="E166" s="7">
        <v>0</v>
      </c>
      <c r="F166" s="2">
        <v>0</v>
      </c>
      <c r="G166" s="2">
        <v>433.65719999999999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28.6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10">
        <v>19.987499999999997</v>
      </c>
      <c r="AA166" s="2">
        <v>264.52369999999996</v>
      </c>
      <c r="AB166" s="2">
        <v>264.52369999999996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8" t="s">
        <v>12</v>
      </c>
      <c r="BF166" s="8" t="s">
        <v>12</v>
      </c>
      <c r="BG166" s="8" t="s">
        <v>654</v>
      </c>
      <c r="BH166" s="10">
        <v>433.65719999999999</v>
      </c>
      <c r="BI166" s="10">
        <v>0</v>
      </c>
      <c r="BJ166" s="13">
        <v>1.298</v>
      </c>
      <c r="BK166" s="13">
        <v>0</v>
      </c>
      <c r="BL166" s="10">
        <v>0</v>
      </c>
      <c r="BM166" s="10">
        <v>562.88704559999996</v>
      </c>
      <c r="BN166" s="10">
        <v>0</v>
      </c>
      <c r="BO166" s="10">
        <v>28.836732499999997</v>
      </c>
      <c r="BP166">
        <v>4305.7299999999996</v>
      </c>
      <c r="BQ166" s="5">
        <v>1</v>
      </c>
      <c r="BR166" s="12">
        <v>2547802.8230785127</v>
      </c>
      <c r="BS166" s="2">
        <v>591.7237781</v>
      </c>
      <c r="BT166" s="2">
        <v>0</v>
      </c>
      <c r="BU166" s="2">
        <v>0</v>
      </c>
      <c r="BV166" s="50">
        <v>0</v>
      </c>
    </row>
    <row r="167" spans="1:74" x14ac:dyDescent="0.25">
      <c r="A167" t="s">
        <v>876</v>
      </c>
      <c r="B167">
        <v>79886</v>
      </c>
      <c r="C167" t="s">
        <v>146</v>
      </c>
      <c r="D167" t="s">
        <v>663</v>
      </c>
      <c r="E167" s="7">
        <v>0</v>
      </c>
      <c r="F167" s="2">
        <v>0</v>
      </c>
      <c r="G167" s="2">
        <v>299.18429999999995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12.680599999999998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10">
        <v>1</v>
      </c>
      <c r="AA167" s="2">
        <v>183.35360000000003</v>
      </c>
      <c r="AB167" s="2">
        <v>183.35360000000003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8" t="s">
        <v>12</v>
      </c>
      <c r="BF167" s="8" t="s">
        <v>12</v>
      </c>
      <c r="BG167" s="8" t="s">
        <v>654</v>
      </c>
      <c r="BH167" s="10">
        <v>299.18429999999995</v>
      </c>
      <c r="BI167" s="10">
        <v>0</v>
      </c>
      <c r="BJ167" s="13">
        <v>1.3380000000000001</v>
      </c>
      <c r="BK167" s="13">
        <v>0</v>
      </c>
      <c r="BL167" s="10">
        <v>0</v>
      </c>
      <c r="BM167" s="10">
        <v>400.30859339999995</v>
      </c>
      <c r="BN167" s="10">
        <v>0</v>
      </c>
      <c r="BO167" s="10">
        <v>24.512401800000003</v>
      </c>
      <c r="BP167">
        <v>4305.7299999999996</v>
      </c>
      <c r="BQ167" s="5">
        <v>1</v>
      </c>
      <c r="BR167" s="12">
        <v>1829164.5036624956</v>
      </c>
      <c r="BS167" s="2">
        <v>424.82099519999991</v>
      </c>
      <c r="BT167" s="2">
        <v>0</v>
      </c>
      <c r="BU167" s="2">
        <v>0</v>
      </c>
      <c r="BV167" s="50">
        <v>0</v>
      </c>
    </row>
    <row r="168" spans="1:74" x14ac:dyDescent="0.25">
      <c r="A168" t="s">
        <v>877</v>
      </c>
      <c r="B168">
        <v>88299</v>
      </c>
      <c r="C168" t="s">
        <v>147</v>
      </c>
      <c r="D168" t="s">
        <v>663</v>
      </c>
      <c r="E168" s="7">
        <v>0</v>
      </c>
      <c r="F168" s="2">
        <v>0</v>
      </c>
      <c r="G168" s="2">
        <v>388.1092000000001</v>
      </c>
      <c r="H168" s="2">
        <v>344.7509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21</v>
      </c>
      <c r="P168" s="2">
        <v>1</v>
      </c>
      <c r="Q168" s="2">
        <v>0</v>
      </c>
      <c r="R168" s="2">
        <v>1</v>
      </c>
      <c r="S168" s="2">
        <v>0</v>
      </c>
      <c r="T168" s="2">
        <v>0</v>
      </c>
      <c r="U168" s="2">
        <v>0</v>
      </c>
      <c r="V168" s="2">
        <v>2</v>
      </c>
      <c r="W168" s="2">
        <v>4</v>
      </c>
      <c r="X168" s="2">
        <v>0</v>
      </c>
      <c r="Y168" s="2">
        <v>0</v>
      </c>
      <c r="Z168" s="10">
        <v>5.5749999999999993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8" t="s">
        <v>12</v>
      </c>
      <c r="BF168" s="8" t="s">
        <v>12</v>
      </c>
      <c r="BG168" s="8" t="s">
        <v>653</v>
      </c>
      <c r="BH168" s="10">
        <v>388.1092000000001</v>
      </c>
      <c r="BI168" s="10">
        <v>344.7509</v>
      </c>
      <c r="BJ168" s="13">
        <v>1.3120000000000001</v>
      </c>
      <c r="BK168" s="13">
        <v>1.46</v>
      </c>
      <c r="BL168" s="10">
        <v>0</v>
      </c>
      <c r="BM168" s="10">
        <v>509.19927040000016</v>
      </c>
      <c r="BN168" s="10">
        <v>503.33631400000002</v>
      </c>
      <c r="BO168" s="10">
        <v>44.045124999999999</v>
      </c>
      <c r="BP168">
        <v>4305.7299999999996</v>
      </c>
      <c r="BQ168" s="5">
        <v>1.1237999999999999</v>
      </c>
      <c r="BR168" s="12">
        <v>5112560.9436110072</v>
      </c>
      <c r="BS168" s="2">
        <v>1056.5807094000002</v>
      </c>
      <c r="BT168" s="2">
        <v>0</v>
      </c>
      <c r="BU168" s="2">
        <v>0</v>
      </c>
      <c r="BV168" s="50">
        <v>0</v>
      </c>
    </row>
    <row r="169" spans="1:74" x14ac:dyDescent="0.25">
      <c r="A169" t="s">
        <v>878</v>
      </c>
      <c r="B169">
        <v>4242</v>
      </c>
      <c r="C169" t="s">
        <v>148</v>
      </c>
      <c r="D169" t="s">
        <v>658</v>
      </c>
      <c r="E169" s="7">
        <v>0</v>
      </c>
      <c r="F169" s="2">
        <v>147.36250000000001</v>
      </c>
      <c r="G169" s="2">
        <v>25850.889599999999</v>
      </c>
      <c r="H169" s="2">
        <v>16747.122500000001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3384.3845999999994</v>
      </c>
      <c r="P169" s="2">
        <v>7</v>
      </c>
      <c r="Q169" s="2">
        <v>24.337499999999999</v>
      </c>
      <c r="R169" s="2">
        <v>50.837500000000006</v>
      </c>
      <c r="S169" s="2">
        <v>34.750100000000003</v>
      </c>
      <c r="T169" s="2">
        <v>21.930599999999998</v>
      </c>
      <c r="U169" s="2">
        <v>66.88130000000001</v>
      </c>
      <c r="V169" s="2">
        <v>332.76940000000002</v>
      </c>
      <c r="W169" s="2">
        <v>295.76910000000004</v>
      </c>
      <c r="X169" s="2">
        <v>36.549999999999997</v>
      </c>
      <c r="Y169" s="2">
        <v>20.887499999999999</v>
      </c>
      <c r="Z169" s="10">
        <v>821.62970000000007</v>
      </c>
      <c r="AA169" s="2">
        <v>9331.6403999999966</v>
      </c>
      <c r="AB169" s="2">
        <v>9331.6403999999966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8" t="s">
        <v>12</v>
      </c>
      <c r="BF169" s="8" t="s">
        <v>12</v>
      </c>
      <c r="BG169" s="8" t="s">
        <v>653</v>
      </c>
      <c r="BH169" s="10">
        <v>25850.889599999999</v>
      </c>
      <c r="BI169" s="10">
        <v>16747.122500000001</v>
      </c>
      <c r="BJ169" s="13">
        <v>1.1579999999999999</v>
      </c>
      <c r="BK169" s="13">
        <v>1.268</v>
      </c>
      <c r="BL169" s="10">
        <v>214.41243750000004</v>
      </c>
      <c r="BM169" s="10">
        <v>29935.330156799995</v>
      </c>
      <c r="BN169" s="10">
        <v>21235.351330000001</v>
      </c>
      <c r="BO169" s="10">
        <v>5728.8867937000005</v>
      </c>
      <c r="BP169">
        <v>4359.55</v>
      </c>
      <c r="BQ169" s="5">
        <v>1.0189999999999999</v>
      </c>
      <c r="BR169" s="12">
        <v>253722088.47730085</v>
      </c>
      <c r="BS169" s="2">
        <v>57113.980717999999</v>
      </c>
      <c r="BT169" s="2">
        <v>0</v>
      </c>
      <c r="BU169" s="2">
        <v>0</v>
      </c>
      <c r="BV169" s="50">
        <v>1.1268110398078016E-2</v>
      </c>
    </row>
    <row r="170" spans="1:74" x14ac:dyDescent="0.25">
      <c r="A170" t="s">
        <v>879</v>
      </c>
      <c r="B170">
        <v>4198</v>
      </c>
      <c r="C170" t="s">
        <v>149</v>
      </c>
      <c r="D170" t="s">
        <v>659</v>
      </c>
      <c r="E170" s="7">
        <v>0</v>
      </c>
      <c r="F170" s="2">
        <v>0</v>
      </c>
      <c r="G170" s="2">
        <v>13.3125</v>
      </c>
      <c r="H170" s="2">
        <v>2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1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10">
        <v>13.3125</v>
      </c>
      <c r="AA170" s="2">
        <v>6.3875000000000002</v>
      </c>
      <c r="AB170" s="2">
        <v>6.3875000000000002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8" t="s">
        <v>13</v>
      </c>
      <c r="BF170" s="8" t="s">
        <v>12</v>
      </c>
      <c r="BG170" s="8" t="s">
        <v>653</v>
      </c>
      <c r="BH170" s="10">
        <v>13.3125</v>
      </c>
      <c r="BI170" s="10">
        <v>0</v>
      </c>
      <c r="BJ170" s="13">
        <v>1.5589999999999999</v>
      </c>
      <c r="BK170" s="13">
        <v>0</v>
      </c>
      <c r="BL170" s="10">
        <v>0</v>
      </c>
      <c r="BM170" s="10">
        <v>20.7541875</v>
      </c>
      <c r="BN170" s="10">
        <v>0</v>
      </c>
      <c r="BO170" s="10">
        <v>1.9171874999999998</v>
      </c>
      <c r="BP170">
        <v>4305.7299999999996</v>
      </c>
      <c r="BQ170" s="5">
        <v>1</v>
      </c>
      <c r="BR170" s="12">
        <v>97616.819478749996</v>
      </c>
      <c r="BS170" s="2">
        <v>22.671375000000001</v>
      </c>
      <c r="BT170" s="2">
        <v>0</v>
      </c>
      <c r="BU170" s="2">
        <v>0</v>
      </c>
      <c r="BV170" s="50">
        <v>0</v>
      </c>
    </row>
    <row r="171" spans="1:74" x14ac:dyDescent="0.25">
      <c r="A171" t="s">
        <v>880</v>
      </c>
      <c r="B171">
        <v>4158</v>
      </c>
      <c r="C171" t="s">
        <v>150</v>
      </c>
      <c r="D171" t="s">
        <v>658</v>
      </c>
      <c r="E171" s="7">
        <v>0</v>
      </c>
      <c r="F171" s="2">
        <v>3.4125000000000001</v>
      </c>
      <c r="G171" s="2">
        <v>2161.545799999999</v>
      </c>
      <c r="H171" s="2">
        <v>324.7747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234.71249999999998</v>
      </c>
      <c r="P171" s="2">
        <v>0</v>
      </c>
      <c r="Q171" s="2">
        <v>1</v>
      </c>
      <c r="R171" s="2">
        <v>2</v>
      </c>
      <c r="S171" s="2">
        <v>0.5</v>
      </c>
      <c r="T171" s="2">
        <v>0</v>
      </c>
      <c r="U171" s="2">
        <v>0</v>
      </c>
      <c r="V171" s="2">
        <v>12</v>
      </c>
      <c r="W171" s="2">
        <v>10.462499999999999</v>
      </c>
      <c r="X171" s="2">
        <v>3</v>
      </c>
      <c r="Y171" s="2">
        <v>1</v>
      </c>
      <c r="Z171" s="10">
        <v>195.79999999999998</v>
      </c>
      <c r="AA171" s="2">
        <v>864.43669999999997</v>
      </c>
      <c r="AB171" s="2">
        <v>864.43669999999997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8" t="s">
        <v>12</v>
      </c>
      <c r="BF171" s="8" t="s">
        <v>12</v>
      </c>
      <c r="BG171" s="8" t="s">
        <v>653</v>
      </c>
      <c r="BH171" s="10">
        <v>2161.545799999999</v>
      </c>
      <c r="BI171" s="10">
        <v>324.7747</v>
      </c>
      <c r="BJ171" s="13">
        <v>1.1579999999999999</v>
      </c>
      <c r="BK171" s="13">
        <v>1.468</v>
      </c>
      <c r="BL171" s="10">
        <v>4.9651875000000008</v>
      </c>
      <c r="BM171" s="10">
        <v>2503.0700363999986</v>
      </c>
      <c r="BN171" s="10">
        <v>476.7692596</v>
      </c>
      <c r="BO171" s="10">
        <v>251.19793949999999</v>
      </c>
      <c r="BP171">
        <v>4359.55</v>
      </c>
      <c r="BQ171" s="5">
        <v>1.0109999999999999</v>
      </c>
      <c r="BR171" s="12">
        <v>14262697.021184729</v>
      </c>
      <c r="BS171" s="2">
        <v>3236.0024229999985</v>
      </c>
      <c r="BT171" s="2">
        <v>0</v>
      </c>
      <c r="BU171" s="2">
        <v>0</v>
      </c>
      <c r="BV171" s="50">
        <v>5.5578650401468706E-3</v>
      </c>
    </row>
    <row r="172" spans="1:74" x14ac:dyDescent="0.25">
      <c r="A172" t="s">
        <v>881</v>
      </c>
      <c r="B172">
        <v>4474</v>
      </c>
      <c r="C172" t="s">
        <v>151</v>
      </c>
      <c r="D172" t="s">
        <v>658</v>
      </c>
      <c r="E172" s="7">
        <v>0</v>
      </c>
      <c r="F172" s="2">
        <v>16.637500000000003</v>
      </c>
      <c r="G172" s="2">
        <v>1307.2735000000002</v>
      </c>
      <c r="H172" s="2">
        <v>732.91170000000022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293.55259999999998</v>
      </c>
      <c r="P172" s="2">
        <v>0</v>
      </c>
      <c r="Q172" s="2">
        <v>4.2</v>
      </c>
      <c r="R172" s="2">
        <v>3</v>
      </c>
      <c r="S172" s="2">
        <v>0</v>
      </c>
      <c r="T172" s="2">
        <v>1</v>
      </c>
      <c r="U172" s="2">
        <v>15.347799999999999</v>
      </c>
      <c r="V172" s="2">
        <v>18.725000000000001</v>
      </c>
      <c r="W172" s="2">
        <v>9.6829000000000001</v>
      </c>
      <c r="X172" s="2">
        <v>5.75</v>
      </c>
      <c r="Y172" s="2">
        <v>3.0750000000000002</v>
      </c>
      <c r="Z172" s="10">
        <v>65.774999999999991</v>
      </c>
      <c r="AA172" s="2">
        <v>485.57310000000001</v>
      </c>
      <c r="AB172" s="2">
        <v>485.57310000000001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8" t="s">
        <v>12</v>
      </c>
      <c r="BF172" s="8" t="s">
        <v>12</v>
      </c>
      <c r="BG172" s="8" t="s">
        <v>654</v>
      </c>
      <c r="BH172" s="10">
        <v>1307.2735000000002</v>
      </c>
      <c r="BI172" s="10">
        <v>732.91170000000022</v>
      </c>
      <c r="BJ172" s="13">
        <v>1.1579999999999999</v>
      </c>
      <c r="BK172" s="13">
        <v>1.268</v>
      </c>
      <c r="BL172" s="10">
        <v>24.207562500000005</v>
      </c>
      <c r="BM172" s="10">
        <v>1513.8227130000002</v>
      </c>
      <c r="BN172" s="10">
        <v>929.33203560000027</v>
      </c>
      <c r="BO172" s="10">
        <v>395.11167400000005</v>
      </c>
      <c r="BP172">
        <v>4359.55</v>
      </c>
      <c r="BQ172" s="5">
        <v>1.0153999999999999</v>
      </c>
      <c r="BR172" s="12">
        <v>12671276.578053545</v>
      </c>
      <c r="BS172" s="2">
        <v>2862.4739851000008</v>
      </c>
      <c r="BT172" s="2">
        <v>0</v>
      </c>
      <c r="BU172" s="2">
        <v>0</v>
      </c>
      <c r="BV172" s="50">
        <v>8.6966659790365039E-3</v>
      </c>
    </row>
    <row r="173" spans="1:74" x14ac:dyDescent="0.25">
      <c r="A173" t="s">
        <v>882</v>
      </c>
      <c r="B173">
        <v>90138</v>
      </c>
      <c r="C173" t="s">
        <v>152</v>
      </c>
      <c r="D173" t="s">
        <v>663</v>
      </c>
      <c r="E173" s="7">
        <v>0</v>
      </c>
      <c r="F173" s="2">
        <v>0</v>
      </c>
      <c r="G173" s="2">
        <v>477.43770000000001</v>
      </c>
      <c r="H173" s="2">
        <v>64.329900000000009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26.252400000000002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1</v>
      </c>
      <c r="W173" s="2">
        <v>3</v>
      </c>
      <c r="X173" s="2">
        <v>0</v>
      </c>
      <c r="Y173" s="2">
        <v>0</v>
      </c>
      <c r="Z173" s="10">
        <v>29.95</v>
      </c>
      <c r="AA173" s="2">
        <v>278.45500000000004</v>
      </c>
      <c r="AB173" s="2">
        <v>278.45500000000004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8" t="s">
        <v>12</v>
      </c>
      <c r="BF173" s="8" t="s">
        <v>12</v>
      </c>
      <c r="BG173" s="8" t="s">
        <v>654</v>
      </c>
      <c r="BH173" s="10">
        <v>477.43770000000001</v>
      </c>
      <c r="BI173" s="10">
        <v>64.329900000000009</v>
      </c>
      <c r="BJ173" s="13">
        <v>1.2849999999999999</v>
      </c>
      <c r="BK173" s="13">
        <v>1.5589999999999999</v>
      </c>
      <c r="BL173" s="10">
        <v>0</v>
      </c>
      <c r="BM173" s="10">
        <v>613.50744450000002</v>
      </c>
      <c r="BN173" s="10">
        <v>100.29031410000002</v>
      </c>
      <c r="BO173" s="10">
        <v>55.273507199999997</v>
      </c>
      <c r="BP173">
        <v>4305.7299999999996</v>
      </c>
      <c r="BQ173" s="5">
        <v>1.1237999999999999</v>
      </c>
      <c r="BR173" s="12">
        <v>3721366.1780891116</v>
      </c>
      <c r="BS173" s="2">
        <v>769.07126580000011</v>
      </c>
      <c r="BT173" s="2">
        <v>0</v>
      </c>
      <c r="BU173" s="2">
        <v>0</v>
      </c>
      <c r="BV173" s="50">
        <v>0</v>
      </c>
    </row>
    <row r="174" spans="1:74" x14ac:dyDescent="0.25">
      <c r="A174" t="s">
        <v>883</v>
      </c>
      <c r="B174">
        <v>5186</v>
      </c>
      <c r="C174" t="s">
        <v>153</v>
      </c>
      <c r="D174" t="s">
        <v>663</v>
      </c>
      <c r="E174" s="7">
        <v>0</v>
      </c>
      <c r="F174" s="2">
        <v>0</v>
      </c>
      <c r="G174" s="2">
        <v>345.48079999999999</v>
      </c>
      <c r="H174" s="2">
        <v>160.4665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60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5</v>
      </c>
      <c r="X174" s="2">
        <v>0</v>
      </c>
      <c r="Y174" s="2">
        <v>0</v>
      </c>
      <c r="Z174" s="10">
        <v>23.6</v>
      </c>
      <c r="AA174" s="2">
        <v>134.01210000000003</v>
      </c>
      <c r="AB174" s="2">
        <v>134.01210000000003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8" t="s">
        <v>12</v>
      </c>
      <c r="BF174" s="8" t="s">
        <v>12</v>
      </c>
      <c r="BG174" s="8" t="s">
        <v>654</v>
      </c>
      <c r="BH174" s="10">
        <v>345.48079999999999</v>
      </c>
      <c r="BI174" s="10">
        <v>160.4665</v>
      </c>
      <c r="BJ174" s="13">
        <v>1.3240000000000001</v>
      </c>
      <c r="BK174" s="13">
        <v>1.534</v>
      </c>
      <c r="BL174" s="10">
        <v>0</v>
      </c>
      <c r="BM174" s="10">
        <v>457.4165792</v>
      </c>
      <c r="BN174" s="10">
        <v>246.15561099999999</v>
      </c>
      <c r="BO174" s="10">
        <v>46.415210000000002</v>
      </c>
      <c r="BP174">
        <v>4305.7299999999996</v>
      </c>
      <c r="BQ174" s="5">
        <v>1</v>
      </c>
      <c r="BR174" s="12">
        <v>3229243.2486631456</v>
      </c>
      <c r="BS174" s="2">
        <v>749.98740020000002</v>
      </c>
      <c r="BT174" s="2">
        <v>0</v>
      </c>
      <c r="BU174" s="2">
        <v>0</v>
      </c>
      <c r="BV174" s="50">
        <v>0</v>
      </c>
    </row>
    <row r="175" spans="1:74" x14ac:dyDescent="0.25">
      <c r="A175" t="s">
        <v>884</v>
      </c>
      <c r="B175">
        <v>92316</v>
      </c>
      <c r="C175" t="s">
        <v>154</v>
      </c>
      <c r="D175" t="s">
        <v>663</v>
      </c>
      <c r="E175" s="7">
        <v>0</v>
      </c>
      <c r="F175" s="2">
        <v>0</v>
      </c>
      <c r="G175" s="2">
        <v>306.81299999999999</v>
      </c>
      <c r="H175" s="2">
        <v>173.7423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27.574999999999999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5</v>
      </c>
      <c r="X175" s="2">
        <v>0</v>
      </c>
      <c r="Y175" s="2">
        <v>0</v>
      </c>
      <c r="Z175" s="10">
        <v>3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8" t="s">
        <v>12</v>
      </c>
      <c r="BF175" s="8" t="s">
        <v>12</v>
      </c>
      <c r="BG175" s="8" t="s">
        <v>653</v>
      </c>
      <c r="BH175" s="10">
        <v>306.81299999999999</v>
      </c>
      <c r="BI175" s="10">
        <v>173.7423</v>
      </c>
      <c r="BJ175" s="13">
        <v>1.3360000000000001</v>
      </c>
      <c r="BK175" s="13">
        <v>1.5289999999999999</v>
      </c>
      <c r="BL175" s="10">
        <v>0</v>
      </c>
      <c r="BM175" s="10">
        <v>409.90216800000002</v>
      </c>
      <c r="BN175" s="10">
        <v>265.65197669999998</v>
      </c>
      <c r="BO175" s="10">
        <v>30.547725</v>
      </c>
      <c r="BP175">
        <v>4305.7299999999996</v>
      </c>
      <c r="BQ175" s="5">
        <v>1.1237999999999999</v>
      </c>
      <c r="BR175" s="12">
        <v>3416671.1630471954</v>
      </c>
      <c r="BS175" s="2">
        <v>706.10186970000007</v>
      </c>
      <c r="BT175" s="2">
        <v>0</v>
      </c>
      <c r="BU175" s="2">
        <v>0</v>
      </c>
      <c r="BV175" s="50">
        <v>0</v>
      </c>
    </row>
    <row r="176" spans="1:74" x14ac:dyDescent="0.25">
      <c r="A176" t="s">
        <v>885</v>
      </c>
      <c r="B176">
        <v>85448</v>
      </c>
      <c r="C176" t="s">
        <v>155</v>
      </c>
      <c r="D176" t="s">
        <v>663</v>
      </c>
      <c r="E176" s="7">
        <v>0</v>
      </c>
      <c r="F176" s="2">
        <v>0</v>
      </c>
      <c r="G176" s="2">
        <v>142.85329999999999</v>
      </c>
      <c r="H176" s="2">
        <v>161.1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50</v>
      </c>
      <c r="P176" s="2">
        <v>0</v>
      </c>
      <c r="Q176" s="2">
        <v>0</v>
      </c>
      <c r="R176" s="2">
        <v>1</v>
      </c>
      <c r="S176" s="2">
        <v>0</v>
      </c>
      <c r="T176" s="2">
        <v>0</v>
      </c>
      <c r="U176" s="2">
        <v>0</v>
      </c>
      <c r="V176" s="2">
        <v>0</v>
      </c>
      <c r="W176" s="2">
        <v>13</v>
      </c>
      <c r="X176" s="2">
        <v>0</v>
      </c>
      <c r="Y176" s="2">
        <v>0</v>
      </c>
      <c r="Z176" s="10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8" t="s">
        <v>12</v>
      </c>
      <c r="BF176" s="8" t="s">
        <v>12</v>
      </c>
      <c r="BG176" s="8" t="s">
        <v>653</v>
      </c>
      <c r="BH176" s="10">
        <v>142.85329999999999</v>
      </c>
      <c r="BI176" s="10">
        <v>161.1</v>
      </c>
      <c r="BJ176" s="13">
        <v>1.385</v>
      </c>
      <c r="BK176" s="13">
        <v>1.534</v>
      </c>
      <c r="BL176" s="10">
        <v>0</v>
      </c>
      <c r="BM176" s="10">
        <v>197.85182049999997</v>
      </c>
      <c r="BN176" s="10">
        <v>247.12739999999999</v>
      </c>
      <c r="BO176" s="10">
        <v>82.882999999999996</v>
      </c>
      <c r="BP176">
        <v>4305.7299999999996</v>
      </c>
      <c r="BQ176" s="5">
        <v>1</v>
      </c>
      <c r="BR176" s="12">
        <v>2272832.1986734648</v>
      </c>
      <c r="BS176" s="2">
        <v>527.86222050000003</v>
      </c>
      <c r="BT176" s="2">
        <v>0</v>
      </c>
      <c r="BU176" s="2">
        <v>0</v>
      </c>
      <c r="BV176" s="50">
        <v>0</v>
      </c>
    </row>
    <row r="177" spans="1:74" x14ac:dyDescent="0.25">
      <c r="A177" t="s">
        <v>886</v>
      </c>
      <c r="B177">
        <v>4486</v>
      </c>
      <c r="C177" t="s">
        <v>156</v>
      </c>
      <c r="D177" t="s">
        <v>661</v>
      </c>
      <c r="E177" s="7">
        <v>0</v>
      </c>
      <c r="F177" s="2">
        <v>2.1124999999999998</v>
      </c>
      <c r="G177" s="2">
        <v>413.92849999999999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36.699999999999996</v>
      </c>
      <c r="P177" s="2">
        <v>0</v>
      </c>
      <c r="Q177" s="2">
        <v>0</v>
      </c>
      <c r="R177" s="2">
        <v>0.875</v>
      </c>
      <c r="S177" s="2">
        <v>0</v>
      </c>
      <c r="T177" s="2">
        <v>0</v>
      </c>
      <c r="U177" s="2">
        <v>0</v>
      </c>
      <c r="V177" s="2">
        <v>2.875</v>
      </c>
      <c r="W177" s="2">
        <v>2</v>
      </c>
      <c r="X177" s="2">
        <v>0</v>
      </c>
      <c r="Y177" s="2">
        <v>0</v>
      </c>
      <c r="Z177" s="10">
        <v>0</v>
      </c>
      <c r="AA177" s="2">
        <v>164.77850000000001</v>
      </c>
      <c r="AB177" s="2">
        <v>164.77850000000001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8" t="s">
        <v>12</v>
      </c>
      <c r="BF177" s="8" t="s">
        <v>12</v>
      </c>
      <c r="BG177" s="8" t="s">
        <v>654</v>
      </c>
      <c r="BH177" s="10">
        <v>413.92849999999999</v>
      </c>
      <c r="BI177" s="10">
        <v>0</v>
      </c>
      <c r="BJ177" s="13">
        <v>1.304</v>
      </c>
      <c r="BK177" s="13">
        <v>0</v>
      </c>
      <c r="BL177" s="10">
        <v>3.0736874999999997</v>
      </c>
      <c r="BM177" s="10">
        <v>539.76276399999995</v>
      </c>
      <c r="BN177" s="10">
        <v>0</v>
      </c>
      <c r="BO177" s="10">
        <v>49.2742</v>
      </c>
      <c r="BP177">
        <v>4359.55</v>
      </c>
      <c r="BQ177" s="5">
        <v>1.026</v>
      </c>
      <c r="BR177" s="12">
        <v>2648450.7265062421</v>
      </c>
      <c r="BS177" s="2">
        <v>592.1106514999999</v>
      </c>
      <c r="BT177" s="2">
        <v>0</v>
      </c>
      <c r="BU177" s="2">
        <v>0</v>
      </c>
      <c r="BV177" s="50">
        <v>5.0776245610408589E-3</v>
      </c>
    </row>
    <row r="178" spans="1:74" x14ac:dyDescent="0.25">
      <c r="A178" t="s">
        <v>887</v>
      </c>
      <c r="B178">
        <v>79391</v>
      </c>
      <c r="C178" t="s">
        <v>157</v>
      </c>
      <c r="D178" t="s">
        <v>664</v>
      </c>
      <c r="E178" s="7">
        <v>1</v>
      </c>
      <c r="F178" s="2">
        <v>0</v>
      </c>
      <c r="G178" s="2">
        <v>0</v>
      </c>
      <c r="H178" s="2">
        <v>216.85600000000005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10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8" t="s">
        <v>12</v>
      </c>
      <c r="BF178" s="8" t="s">
        <v>12</v>
      </c>
      <c r="BG178" s="8" t="s">
        <v>653</v>
      </c>
      <c r="BH178" s="10">
        <v>0</v>
      </c>
      <c r="BI178" s="10">
        <v>216.85600000000005</v>
      </c>
      <c r="BJ178" s="13">
        <v>0</v>
      </c>
      <c r="BK178" s="13">
        <v>1.339</v>
      </c>
      <c r="BL178" s="10">
        <v>0</v>
      </c>
      <c r="BM178" s="10">
        <v>0</v>
      </c>
      <c r="BN178" s="10">
        <v>290.37018400000005</v>
      </c>
      <c r="BO178" s="10">
        <v>0</v>
      </c>
      <c r="BP178">
        <v>4305.7299999999996</v>
      </c>
      <c r="BQ178" s="5">
        <v>1</v>
      </c>
      <c r="BR178" s="12">
        <v>1250255.61235432</v>
      </c>
      <c r="BS178" s="2">
        <v>290.37018400000005</v>
      </c>
      <c r="BT178" s="2">
        <v>0</v>
      </c>
      <c r="BU178" s="2">
        <v>0</v>
      </c>
      <c r="BV178" s="50">
        <v>0.99999999999999989</v>
      </c>
    </row>
    <row r="179" spans="1:74" x14ac:dyDescent="0.25">
      <c r="A179" t="s">
        <v>888</v>
      </c>
      <c r="B179">
        <v>81027</v>
      </c>
      <c r="C179" t="s">
        <v>158</v>
      </c>
      <c r="D179" t="s">
        <v>663</v>
      </c>
      <c r="E179" s="7">
        <v>0</v>
      </c>
      <c r="F179" s="2">
        <v>0</v>
      </c>
      <c r="G179" s="2">
        <v>270.62419999999997</v>
      </c>
      <c r="H179" s="2">
        <v>116.53629999999998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49.95</v>
      </c>
      <c r="P179" s="2">
        <v>0</v>
      </c>
      <c r="Q179" s="2">
        <v>0</v>
      </c>
      <c r="R179" s="2">
        <v>0</v>
      </c>
      <c r="S179" s="2">
        <v>0.45</v>
      </c>
      <c r="T179" s="2">
        <v>1</v>
      </c>
      <c r="U179" s="2">
        <v>0</v>
      </c>
      <c r="V179" s="2">
        <v>0</v>
      </c>
      <c r="W179" s="2">
        <v>3</v>
      </c>
      <c r="X179" s="2">
        <v>0</v>
      </c>
      <c r="Y179" s="2">
        <v>0</v>
      </c>
      <c r="Z179" s="10">
        <v>0</v>
      </c>
      <c r="AA179" s="2">
        <v>110.66069999999999</v>
      </c>
      <c r="AB179" s="2">
        <v>110.66069999999999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8" t="s">
        <v>12</v>
      </c>
      <c r="BF179" s="8" t="s">
        <v>12</v>
      </c>
      <c r="BG179" s="8" t="s">
        <v>654</v>
      </c>
      <c r="BH179" s="10">
        <v>270.62419999999997</v>
      </c>
      <c r="BI179" s="10">
        <v>116.53629999999998</v>
      </c>
      <c r="BJ179" s="13">
        <v>1.347</v>
      </c>
      <c r="BK179" s="13">
        <v>1.5509999999999999</v>
      </c>
      <c r="BL179" s="10">
        <v>0</v>
      </c>
      <c r="BM179" s="10">
        <v>364.53079739999998</v>
      </c>
      <c r="BN179" s="10">
        <v>180.74780129999996</v>
      </c>
      <c r="BO179" s="10">
        <v>36.240869999999994</v>
      </c>
      <c r="BP179">
        <v>4305.7299999999996</v>
      </c>
      <c r="BQ179" s="5">
        <v>1</v>
      </c>
      <c r="BR179" s="12">
        <v>2503865.8219656507</v>
      </c>
      <c r="BS179" s="2">
        <v>581.51946869999995</v>
      </c>
      <c r="BT179" s="2">
        <v>0</v>
      </c>
      <c r="BU179" s="2">
        <v>0</v>
      </c>
      <c r="BV179" s="50">
        <v>0</v>
      </c>
    </row>
    <row r="180" spans="1:74" x14ac:dyDescent="0.25">
      <c r="A180" t="s">
        <v>889</v>
      </c>
      <c r="B180">
        <v>4177</v>
      </c>
      <c r="C180" t="s">
        <v>159</v>
      </c>
      <c r="D180" t="s">
        <v>659</v>
      </c>
      <c r="E180" s="7">
        <v>0</v>
      </c>
      <c r="F180" s="2">
        <v>0</v>
      </c>
      <c r="G180" s="2">
        <v>69.224999999999994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17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10">
        <v>69.224999999999994</v>
      </c>
      <c r="AA180" s="2">
        <v>23.5</v>
      </c>
      <c r="AB180" s="2">
        <v>23.5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8" t="s">
        <v>12</v>
      </c>
      <c r="BF180" s="8" t="s">
        <v>12</v>
      </c>
      <c r="BG180" s="8" t="s">
        <v>654</v>
      </c>
      <c r="BH180" s="10">
        <v>69.224999999999994</v>
      </c>
      <c r="BI180" s="10">
        <v>0</v>
      </c>
      <c r="BJ180" s="13">
        <v>1.399</v>
      </c>
      <c r="BK180" s="13">
        <v>0</v>
      </c>
      <c r="BL180" s="10">
        <v>0</v>
      </c>
      <c r="BM180" s="10">
        <v>96.845774999999989</v>
      </c>
      <c r="BN180" s="10">
        <v>0</v>
      </c>
      <c r="BO180" s="10">
        <v>10.361875</v>
      </c>
      <c r="BP180">
        <v>4359.55</v>
      </c>
      <c r="BQ180" s="5">
        <v>1.0484</v>
      </c>
      <c r="BR180" s="12">
        <v>489998.162708483</v>
      </c>
      <c r="BS180" s="2">
        <v>107.20764999999999</v>
      </c>
      <c r="BT180" s="2">
        <v>0</v>
      </c>
      <c r="BU180" s="2">
        <v>0</v>
      </c>
      <c r="BV180" s="50">
        <v>0</v>
      </c>
    </row>
    <row r="181" spans="1:74" x14ac:dyDescent="0.25">
      <c r="A181" t="s">
        <v>890</v>
      </c>
      <c r="B181">
        <v>79403</v>
      </c>
      <c r="C181" t="s">
        <v>160</v>
      </c>
      <c r="D181" t="s">
        <v>664</v>
      </c>
      <c r="E181" s="7">
        <v>1</v>
      </c>
      <c r="F181" s="2">
        <v>0</v>
      </c>
      <c r="G181" s="2">
        <v>0</v>
      </c>
      <c r="H181" s="2">
        <v>527.93120000000022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10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8" t="s">
        <v>12</v>
      </c>
      <c r="BF181" s="8" t="s">
        <v>12</v>
      </c>
      <c r="BG181" s="8" t="s">
        <v>653</v>
      </c>
      <c r="BH181" s="10">
        <v>0</v>
      </c>
      <c r="BI181" s="10">
        <v>527.93120000000022</v>
      </c>
      <c r="BJ181" s="13">
        <v>0</v>
      </c>
      <c r="BK181" s="13">
        <v>1.339</v>
      </c>
      <c r="BL181" s="10">
        <v>0</v>
      </c>
      <c r="BM181" s="10">
        <v>0</v>
      </c>
      <c r="BN181" s="10">
        <v>706.89987680000024</v>
      </c>
      <c r="BO181" s="10">
        <v>0</v>
      </c>
      <c r="BP181">
        <v>4305.7299999999996</v>
      </c>
      <c r="BQ181" s="5">
        <v>1</v>
      </c>
      <c r="BR181" s="12">
        <v>3043720.0065340647</v>
      </c>
      <c r="BS181" s="2">
        <v>706.89987680000024</v>
      </c>
      <c r="BT181" s="2">
        <v>0</v>
      </c>
      <c r="BU181" s="2">
        <v>0</v>
      </c>
      <c r="BV181" s="50">
        <v>0.99701665671587503</v>
      </c>
    </row>
    <row r="182" spans="1:74" x14ac:dyDescent="0.25">
      <c r="A182" t="s">
        <v>891</v>
      </c>
      <c r="B182">
        <v>79381</v>
      </c>
      <c r="C182" t="s">
        <v>161</v>
      </c>
      <c r="D182" t="s">
        <v>664</v>
      </c>
      <c r="E182" s="7">
        <v>1</v>
      </c>
      <c r="F182" s="2">
        <v>0</v>
      </c>
      <c r="G182" s="2">
        <v>0</v>
      </c>
      <c r="H182" s="2">
        <v>347.5739999999999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10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8" t="s">
        <v>12</v>
      </c>
      <c r="BF182" s="8" t="s">
        <v>12</v>
      </c>
      <c r="BG182" s="8" t="s">
        <v>653</v>
      </c>
      <c r="BH182" s="10">
        <v>0</v>
      </c>
      <c r="BI182" s="10">
        <v>347.5739999999999</v>
      </c>
      <c r="BJ182" s="13">
        <v>0</v>
      </c>
      <c r="BK182" s="13">
        <v>1.339</v>
      </c>
      <c r="BL182" s="10">
        <v>0</v>
      </c>
      <c r="BM182" s="10">
        <v>0</v>
      </c>
      <c r="BN182" s="10">
        <v>465.40158599999984</v>
      </c>
      <c r="BO182" s="10">
        <v>0</v>
      </c>
      <c r="BP182">
        <v>4305.7299999999996</v>
      </c>
      <c r="BQ182" s="5">
        <v>1</v>
      </c>
      <c r="BR182" s="12">
        <v>2003893.5708877791</v>
      </c>
      <c r="BS182" s="2">
        <v>465.40158599999984</v>
      </c>
      <c r="BT182" s="2">
        <v>0</v>
      </c>
      <c r="BU182" s="2">
        <v>0</v>
      </c>
      <c r="BV182" s="50">
        <v>1</v>
      </c>
    </row>
    <row r="183" spans="1:74" x14ac:dyDescent="0.25">
      <c r="A183" t="s">
        <v>892</v>
      </c>
      <c r="B183">
        <v>10386</v>
      </c>
      <c r="C183" t="s">
        <v>162</v>
      </c>
      <c r="D183" t="s">
        <v>660</v>
      </c>
      <c r="E183" s="7">
        <v>0</v>
      </c>
      <c r="F183" s="2">
        <v>0</v>
      </c>
      <c r="G183" s="2">
        <v>0</v>
      </c>
      <c r="H183" s="2">
        <v>71.907299999999992</v>
      </c>
      <c r="I183" s="2">
        <v>0</v>
      </c>
      <c r="J183" s="2">
        <v>0</v>
      </c>
      <c r="K183" s="2">
        <v>1.8453000000000002</v>
      </c>
      <c r="L183" s="2">
        <v>0</v>
      </c>
      <c r="M183" s="2">
        <v>0</v>
      </c>
      <c r="N183" s="2">
        <v>0</v>
      </c>
      <c r="O183" s="2">
        <v>11.875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10">
        <v>0</v>
      </c>
      <c r="AA183" s="2">
        <v>0</v>
      </c>
      <c r="AB183" s="2">
        <v>0</v>
      </c>
      <c r="AC183" s="2">
        <v>0.1661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8" t="s">
        <v>12</v>
      </c>
      <c r="BF183" s="8" t="s">
        <v>12</v>
      </c>
      <c r="BG183" s="8" t="s">
        <v>653</v>
      </c>
      <c r="BH183" s="10">
        <v>0</v>
      </c>
      <c r="BI183" s="10">
        <v>73.752599999999987</v>
      </c>
      <c r="BJ183" s="13">
        <v>0</v>
      </c>
      <c r="BK183" s="13">
        <v>1.5589999999999999</v>
      </c>
      <c r="BL183" s="10">
        <v>0</v>
      </c>
      <c r="BM183" s="10">
        <v>0</v>
      </c>
      <c r="BN183" s="10">
        <v>114.83646226499998</v>
      </c>
      <c r="BO183" s="10">
        <v>3.6098385000000004E-2</v>
      </c>
      <c r="BP183">
        <v>4359.55</v>
      </c>
      <c r="BQ183" s="5">
        <v>1</v>
      </c>
      <c r="BR183" s="12">
        <v>500792.67178170744</v>
      </c>
      <c r="BS183" s="2">
        <v>112.13910569999997</v>
      </c>
      <c r="BT183" s="2">
        <v>2.8773209999999998</v>
      </c>
      <c r="BU183" s="2">
        <v>0</v>
      </c>
      <c r="BV183" s="50">
        <v>1.547130819819406E-2</v>
      </c>
    </row>
    <row r="184" spans="1:74" x14ac:dyDescent="0.25">
      <c r="A184" t="s">
        <v>893</v>
      </c>
      <c r="B184">
        <v>91773</v>
      </c>
      <c r="C184" t="s">
        <v>163</v>
      </c>
      <c r="D184" t="s">
        <v>663</v>
      </c>
      <c r="E184" s="7">
        <v>0</v>
      </c>
      <c r="F184" s="2">
        <v>0</v>
      </c>
      <c r="G184" s="2">
        <v>0</v>
      </c>
      <c r="H184" s="2">
        <v>75.688600000000008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13.55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1</v>
      </c>
      <c r="X184" s="2">
        <v>0</v>
      </c>
      <c r="Y184" s="2">
        <v>0</v>
      </c>
      <c r="Z184" s="10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8" t="s">
        <v>12</v>
      </c>
      <c r="BF184" s="8" t="s">
        <v>12</v>
      </c>
      <c r="BG184" s="8" t="s">
        <v>653</v>
      </c>
      <c r="BH184" s="10">
        <v>0</v>
      </c>
      <c r="BI184" s="10">
        <v>75.688600000000008</v>
      </c>
      <c r="BJ184" s="13">
        <v>0</v>
      </c>
      <c r="BK184" s="13">
        <v>1.5589999999999999</v>
      </c>
      <c r="BL184" s="10">
        <v>0</v>
      </c>
      <c r="BM184" s="10">
        <v>0</v>
      </c>
      <c r="BN184" s="10">
        <v>117.99852740000001</v>
      </c>
      <c r="BO184" s="10">
        <v>6.0646500000000003</v>
      </c>
      <c r="BP184">
        <v>4305.7299999999996</v>
      </c>
      <c r="BQ184" s="5">
        <v>1.1237999999999999</v>
      </c>
      <c r="BR184" s="12">
        <v>600314.34387602285</v>
      </c>
      <c r="BS184" s="2">
        <v>124.06317740000001</v>
      </c>
      <c r="BT184" s="2">
        <v>0</v>
      </c>
      <c r="BU184" s="2">
        <v>0</v>
      </c>
      <c r="BV184" s="50">
        <v>0</v>
      </c>
    </row>
    <row r="185" spans="1:74" x14ac:dyDescent="0.25">
      <c r="A185" t="s">
        <v>894</v>
      </c>
      <c r="B185">
        <v>4370</v>
      </c>
      <c r="C185" t="s">
        <v>164</v>
      </c>
      <c r="D185" t="s">
        <v>658</v>
      </c>
      <c r="E185" s="7">
        <v>0</v>
      </c>
      <c r="F185" s="2">
        <v>29.975000000000009</v>
      </c>
      <c r="G185" s="2">
        <v>347.55579999999998</v>
      </c>
      <c r="H185" s="2">
        <v>207.62979999999999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72.900000000000006</v>
      </c>
      <c r="P185" s="2">
        <v>0</v>
      </c>
      <c r="Q185" s="2">
        <v>3.5124999999999997</v>
      </c>
      <c r="R185" s="2">
        <v>1</v>
      </c>
      <c r="S185" s="2">
        <v>1</v>
      </c>
      <c r="T185" s="2">
        <v>0</v>
      </c>
      <c r="U185" s="2">
        <v>0</v>
      </c>
      <c r="V185" s="2">
        <v>8.5</v>
      </c>
      <c r="W185" s="2">
        <v>3</v>
      </c>
      <c r="X185" s="2">
        <v>0</v>
      </c>
      <c r="Y185" s="2">
        <v>2.4</v>
      </c>
      <c r="Z185" s="10">
        <v>0</v>
      </c>
      <c r="AA185" s="2">
        <v>126.125</v>
      </c>
      <c r="AB185" s="2">
        <v>126.125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8" t="s">
        <v>12</v>
      </c>
      <c r="BF185" s="8" t="s">
        <v>13</v>
      </c>
      <c r="BG185" s="8" t="s">
        <v>654</v>
      </c>
      <c r="BH185" s="10">
        <v>347.55579999999998</v>
      </c>
      <c r="BI185" s="10">
        <v>207.62979999999999</v>
      </c>
      <c r="BJ185" s="13">
        <v>1.3240000000000001</v>
      </c>
      <c r="BK185" s="13">
        <v>1.6140000000000001</v>
      </c>
      <c r="BL185" s="10">
        <v>43.613625000000013</v>
      </c>
      <c r="BM185" s="10">
        <v>460.1638792</v>
      </c>
      <c r="BN185" s="10">
        <v>335.11449720000002</v>
      </c>
      <c r="BO185" s="10">
        <v>121.37593750000001</v>
      </c>
      <c r="BP185">
        <v>4359.55</v>
      </c>
      <c r="BQ185" s="5">
        <v>1</v>
      </c>
      <c r="BR185" s="12">
        <v>4186336.0930314953</v>
      </c>
      <c r="BS185" s="2">
        <v>960.26793889999999</v>
      </c>
      <c r="BT185" s="2">
        <v>0</v>
      </c>
      <c r="BU185" s="2">
        <v>0</v>
      </c>
      <c r="BV185" s="50">
        <v>5.1225253374885447E-2</v>
      </c>
    </row>
    <row r="186" spans="1:74" x14ac:dyDescent="0.25">
      <c r="A186" t="s">
        <v>895</v>
      </c>
      <c r="B186">
        <v>4381</v>
      </c>
      <c r="C186" t="s">
        <v>165</v>
      </c>
      <c r="D186" t="s">
        <v>662</v>
      </c>
      <c r="E186" s="7">
        <v>0</v>
      </c>
      <c r="F186" s="2">
        <v>0</v>
      </c>
      <c r="G186" s="2">
        <v>0.5</v>
      </c>
      <c r="H186" s="2">
        <v>1648.1610000000003</v>
      </c>
      <c r="I186" s="2">
        <v>0</v>
      </c>
      <c r="J186" s="2">
        <v>0</v>
      </c>
      <c r="K186" s="2">
        <v>71.564000000000007</v>
      </c>
      <c r="L186" s="2">
        <v>0</v>
      </c>
      <c r="M186" s="2">
        <v>0</v>
      </c>
      <c r="N186" s="2">
        <v>0</v>
      </c>
      <c r="O186" s="2">
        <v>164.71360000000001</v>
      </c>
      <c r="P186" s="2">
        <v>0</v>
      </c>
      <c r="Q186" s="2">
        <v>0</v>
      </c>
      <c r="R186" s="2">
        <v>5.875</v>
      </c>
      <c r="S186" s="2">
        <v>0</v>
      </c>
      <c r="T186" s="2">
        <v>0</v>
      </c>
      <c r="U186" s="2">
        <v>0</v>
      </c>
      <c r="V186" s="2">
        <v>11.925000000000001</v>
      </c>
      <c r="W186" s="2">
        <v>27.324999999999999</v>
      </c>
      <c r="X186" s="2">
        <v>1</v>
      </c>
      <c r="Y186" s="2">
        <v>0</v>
      </c>
      <c r="Z186" s="10">
        <v>32.6</v>
      </c>
      <c r="AA186" s="2">
        <v>0.5</v>
      </c>
      <c r="AB186" s="2">
        <v>0.5</v>
      </c>
      <c r="AC186" s="2">
        <v>1.0093999999999999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2.58E-2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8" t="s">
        <v>12</v>
      </c>
      <c r="BF186" s="8" t="s">
        <v>12</v>
      </c>
      <c r="BG186" s="8" t="s">
        <v>653</v>
      </c>
      <c r="BH186" s="10">
        <v>0.5</v>
      </c>
      <c r="BI186" s="10">
        <v>1719.7250000000004</v>
      </c>
      <c r="BJ186" s="13">
        <v>1.399</v>
      </c>
      <c r="BK186" s="13">
        <v>1.268</v>
      </c>
      <c r="BL186" s="10">
        <v>0</v>
      </c>
      <c r="BM186" s="10">
        <v>0.69950000000000001</v>
      </c>
      <c r="BN186" s="10">
        <v>2176.0741424000007</v>
      </c>
      <c r="BO186" s="10">
        <v>271.18953624</v>
      </c>
      <c r="BP186">
        <v>4359.55</v>
      </c>
      <c r="BQ186" s="5">
        <v>1</v>
      </c>
      <c r="BR186" s="12">
        <v>10672017.875440016</v>
      </c>
      <c r="BS186" s="2">
        <v>2361.7514888000005</v>
      </c>
      <c r="BT186" s="2">
        <v>90.74914720000001</v>
      </c>
      <c r="BU186" s="2">
        <v>0</v>
      </c>
      <c r="BV186" s="50">
        <v>0</v>
      </c>
    </row>
    <row r="187" spans="1:74" x14ac:dyDescent="0.25">
      <c r="A187" t="s">
        <v>896</v>
      </c>
      <c r="B187">
        <v>79467</v>
      </c>
      <c r="C187" t="s">
        <v>166</v>
      </c>
      <c r="D187" t="s">
        <v>663</v>
      </c>
      <c r="E187" s="7">
        <v>0</v>
      </c>
      <c r="F187" s="2">
        <v>0</v>
      </c>
      <c r="G187" s="2">
        <v>0</v>
      </c>
      <c r="H187" s="2">
        <v>362.58070000000009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65.300000000000011</v>
      </c>
      <c r="P187" s="2">
        <v>0</v>
      </c>
      <c r="Q187" s="2">
        <v>0</v>
      </c>
      <c r="R187" s="2">
        <v>1</v>
      </c>
      <c r="S187" s="2">
        <v>0</v>
      </c>
      <c r="T187" s="2">
        <v>0</v>
      </c>
      <c r="U187" s="2">
        <v>0</v>
      </c>
      <c r="V187" s="2">
        <v>0</v>
      </c>
      <c r="W187" s="2">
        <v>12.6</v>
      </c>
      <c r="X187" s="2">
        <v>0</v>
      </c>
      <c r="Y187" s="2">
        <v>0</v>
      </c>
      <c r="Z187" s="10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8" t="s">
        <v>12</v>
      </c>
      <c r="BF187" s="8" t="s">
        <v>12</v>
      </c>
      <c r="BG187" s="8" t="s">
        <v>653</v>
      </c>
      <c r="BH187" s="10">
        <v>0</v>
      </c>
      <c r="BI187" s="10">
        <v>362.58070000000009</v>
      </c>
      <c r="BJ187" s="13">
        <v>0</v>
      </c>
      <c r="BK187" s="13">
        <v>1.4530000000000001</v>
      </c>
      <c r="BL187" s="10">
        <v>0</v>
      </c>
      <c r="BM187" s="10">
        <v>0</v>
      </c>
      <c r="BN187" s="10">
        <v>526.82975710000017</v>
      </c>
      <c r="BO187" s="10">
        <v>80.519300000000001</v>
      </c>
      <c r="BP187">
        <v>4305.7299999999996</v>
      </c>
      <c r="BQ187" s="5">
        <v>1</v>
      </c>
      <c r="BR187" s="12">
        <v>2615081.0556271835</v>
      </c>
      <c r="BS187" s="2">
        <v>607.34905710000021</v>
      </c>
      <c r="BT187" s="2">
        <v>0</v>
      </c>
      <c r="BU187" s="2">
        <v>0</v>
      </c>
      <c r="BV187" s="50">
        <v>0</v>
      </c>
    </row>
    <row r="188" spans="1:74" x14ac:dyDescent="0.25">
      <c r="A188" t="s">
        <v>897</v>
      </c>
      <c r="B188">
        <v>90533</v>
      </c>
      <c r="C188" t="s">
        <v>167</v>
      </c>
      <c r="D188" t="s">
        <v>663</v>
      </c>
      <c r="E188" s="7">
        <v>0</v>
      </c>
      <c r="F188" s="2">
        <v>0</v>
      </c>
      <c r="G188" s="2">
        <v>42.541900000000005</v>
      </c>
      <c r="H188" s="2">
        <v>135.2457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22.424999999999997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5.15</v>
      </c>
      <c r="X188" s="2">
        <v>0</v>
      </c>
      <c r="Y188" s="2">
        <v>0</v>
      </c>
      <c r="Z188" s="10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8" t="s">
        <v>12</v>
      </c>
      <c r="BF188" s="8" t="s">
        <v>12</v>
      </c>
      <c r="BG188" s="8" t="s">
        <v>653</v>
      </c>
      <c r="BH188" s="10">
        <v>42.541900000000005</v>
      </c>
      <c r="BI188" s="10">
        <v>135.2457</v>
      </c>
      <c r="BJ188" s="13">
        <v>1.399</v>
      </c>
      <c r="BK188" s="13">
        <v>1.544</v>
      </c>
      <c r="BL188" s="10">
        <v>0</v>
      </c>
      <c r="BM188" s="10">
        <v>59.516118100000007</v>
      </c>
      <c r="BN188" s="10">
        <v>208.8193608</v>
      </c>
      <c r="BO188" s="10">
        <v>31.090875</v>
      </c>
      <c r="BP188">
        <v>4305.7299999999996</v>
      </c>
      <c r="BQ188" s="5">
        <v>1.1237999999999999</v>
      </c>
      <c r="BR188" s="12">
        <v>1448858.0652833441</v>
      </c>
      <c r="BS188" s="2">
        <v>299.42635389999998</v>
      </c>
      <c r="BT188" s="2">
        <v>0</v>
      </c>
      <c r="BU188" s="2">
        <v>0</v>
      </c>
      <c r="BV188" s="50">
        <v>0</v>
      </c>
    </row>
    <row r="189" spans="1:74" x14ac:dyDescent="0.25">
      <c r="A189" t="s">
        <v>898</v>
      </c>
      <c r="B189">
        <v>4160</v>
      </c>
      <c r="C189" t="s">
        <v>168</v>
      </c>
      <c r="D189" t="s">
        <v>659</v>
      </c>
      <c r="E189" s="7">
        <v>0</v>
      </c>
      <c r="F189" s="2">
        <v>0</v>
      </c>
      <c r="G189" s="2">
        <v>145.84890000000004</v>
      </c>
      <c r="H189" s="2">
        <v>62.8217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23.05</v>
      </c>
      <c r="P189" s="2">
        <v>0</v>
      </c>
      <c r="Q189" s="2">
        <v>0</v>
      </c>
      <c r="R189" s="2">
        <v>1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10">
        <v>145.84890000000004</v>
      </c>
      <c r="AA189" s="2">
        <v>49.201299999999996</v>
      </c>
      <c r="AB189" s="2">
        <v>49.201299999999996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8" t="s">
        <v>12</v>
      </c>
      <c r="BF189" s="8" t="s">
        <v>12</v>
      </c>
      <c r="BG189" s="8" t="s">
        <v>653</v>
      </c>
      <c r="BH189" s="10">
        <v>145.84890000000004</v>
      </c>
      <c r="BI189" s="10">
        <v>0</v>
      </c>
      <c r="BJ189" s="13">
        <v>1.3839999999999999</v>
      </c>
      <c r="BK189" s="13">
        <v>0</v>
      </c>
      <c r="BL189" s="10">
        <v>0</v>
      </c>
      <c r="BM189" s="10">
        <v>201.85487760000004</v>
      </c>
      <c r="BN189" s="10">
        <v>0</v>
      </c>
      <c r="BO189" s="10">
        <v>30.047851500000007</v>
      </c>
      <c r="BP189">
        <v>4359.55</v>
      </c>
      <c r="BQ189" s="5">
        <v>1.0227999999999999</v>
      </c>
      <c r="BR189" s="12">
        <v>1034042.1498202774</v>
      </c>
      <c r="BS189" s="2">
        <v>231.90272910000004</v>
      </c>
      <c r="BT189" s="2">
        <v>0</v>
      </c>
      <c r="BU189" s="2">
        <v>0</v>
      </c>
      <c r="BV189" s="50">
        <v>0</v>
      </c>
    </row>
    <row r="190" spans="1:74" x14ac:dyDescent="0.25">
      <c r="A190" t="s">
        <v>899</v>
      </c>
      <c r="B190">
        <v>89556</v>
      </c>
      <c r="C190" t="s">
        <v>169</v>
      </c>
      <c r="D190" t="s">
        <v>663</v>
      </c>
      <c r="E190" s="7">
        <v>0</v>
      </c>
      <c r="F190" s="2">
        <v>0</v>
      </c>
      <c r="G190" s="2">
        <v>102.21439999999998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9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5</v>
      </c>
      <c r="X190" s="2">
        <v>0</v>
      </c>
      <c r="Y190" s="2">
        <v>0</v>
      </c>
      <c r="Z190" s="10">
        <v>25.25</v>
      </c>
      <c r="AA190" s="2">
        <v>59.097200000000001</v>
      </c>
      <c r="AB190" s="2">
        <v>59.097200000000001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8" t="s">
        <v>12</v>
      </c>
      <c r="BF190" s="8" t="s">
        <v>12</v>
      </c>
      <c r="BG190" s="8" t="s">
        <v>653</v>
      </c>
      <c r="BH190" s="10">
        <v>102.21439999999998</v>
      </c>
      <c r="BI190" s="10">
        <v>0</v>
      </c>
      <c r="BJ190" s="13">
        <v>1.397</v>
      </c>
      <c r="BK190" s="13">
        <v>0</v>
      </c>
      <c r="BL190" s="10">
        <v>0</v>
      </c>
      <c r="BM190" s="10">
        <v>142.79351679999999</v>
      </c>
      <c r="BN190" s="10">
        <v>0</v>
      </c>
      <c r="BO190" s="10">
        <v>36.596581999999998</v>
      </c>
      <c r="BP190">
        <v>4305.7299999999996</v>
      </c>
      <c r="BQ190" s="5">
        <v>1</v>
      </c>
      <c r="BR190" s="12">
        <v>772405.33010612382</v>
      </c>
      <c r="BS190" s="2">
        <v>179.39009879999998</v>
      </c>
      <c r="BT190" s="2">
        <v>0</v>
      </c>
      <c r="BU190" s="2">
        <v>0</v>
      </c>
      <c r="BV190" s="50">
        <v>0</v>
      </c>
    </row>
    <row r="191" spans="1:74" x14ac:dyDescent="0.25">
      <c r="A191" t="s">
        <v>900</v>
      </c>
      <c r="B191">
        <v>4479</v>
      </c>
      <c r="C191" t="s">
        <v>170</v>
      </c>
      <c r="D191" t="s">
        <v>659</v>
      </c>
      <c r="E191" s="7">
        <v>0</v>
      </c>
      <c r="F191" s="2">
        <v>0</v>
      </c>
      <c r="G191" s="2">
        <v>68.849400000000003</v>
      </c>
      <c r="H191" s="2">
        <v>11.873200000000001</v>
      </c>
      <c r="I191" s="2">
        <v>0</v>
      </c>
      <c r="J191" s="2">
        <v>0</v>
      </c>
      <c r="K191" s="2">
        <v>2.8759999999999999</v>
      </c>
      <c r="L191" s="2">
        <v>0</v>
      </c>
      <c r="M191" s="2">
        <v>0</v>
      </c>
      <c r="N191" s="2">
        <v>0</v>
      </c>
      <c r="O191" s="2">
        <v>10.675000000000001</v>
      </c>
      <c r="P191" s="2">
        <v>0</v>
      </c>
      <c r="Q191" s="2">
        <v>0</v>
      </c>
      <c r="R191" s="2">
        <v>1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10">
        <v>68.849400000000003</v>
      </c>
      <c r="AA191" s="2">
        <v>22.074999999999999</v>
      </c>
      <c r="AB191" s="2">
        <v>22.074999999999999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8" t="s">
        <v>12</v>
      </c>
      <c r="BF191" s="8" t="s">
        <v>12</v>
      </c>
      <c r="BG191" s="8" t="s">
        <v>654</v>
      </c>
      <c r="BH191" s="10">
        <v>68.849400000000003</v>
      </c>
      <c r="BI191" s="10">
        <v>0</v>
      </c>
      <c r="BJ191" s="13">
        <v>1.399</v>
      </c>
      <c r="BK191" s="13">
        <v>0</v>
      </c>
      <c r="BL191" s="10">
        <v>0</v>
      </c>
      <c r="BM191" s="10">
        <v>96.320310599999999</v>
      </c>
      <c r="BN191" s="10">
        <v>0</v>
      </c>
      <c r="BO191" s="10">
        <v>14.578206000000002</v>
      </c>
      <c r="BP191">
        <v>4359.55</v>
      </c>
      <c r="BQ191" s="5">
        <v>1.0961000000000001</v>
      </c>
      <c r="BR191" s="12">
        <v>529928.86709851329</v>
      </c>
      <c r="BS191" s="2">
        <v>110.89851659999999</v>
      </c>
      <c r="BT191" s="2">
        <v>0</v>
      </c>
      <c r="BU191" s="2">
        <v>0</v>
      </c>
      <c r="BV191" s="50">
        <v>0</v>
      </c>
    </row>
    <row r="192" spans="1:74" x14ac:dyDescent="0.25">
      <c r="A192" t="s">
        <v>901</v>
      </c>
      <c r="B192">
        <v>4416</v>
      </c>
      <c r="C192" t="s">
        <v>171</v>
      </c>
      <c r="D192" t="s">
        <v>659</v>
      </c>
      <c r="E192" s="7">
        <v>0</v>
      </c>
      <c r="F192" s="2">
        <v>3.6875</v>
      </c>
      <c r="G192" s="2">
        <v>557.0003999999999</v>
      </c>
      <c r="H192" s="2">
        <v>259.82420000000002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60</v>
      </c>
      <c r="P192" s="2">
        <v>0</v>
      </c>
      <c r="Q192" s="2">
        <v>0</v>
      </c>
      <c r="R192" s="2">
        <v>1</v>
      </c>
      <c r="S192" s="2">
        <v>2.5</v>
      </c>
      <c r="T192" s="2">
        <v>0</v>
      </c>
      <c r="U192" s="2">
        <v>0</v>
      </c>
      <c r="V192" s="2">
        <v>0</v>
      </c>
      <c r="W192" s="2">
        <v>11</v>
      </c>
      <c r="X192" s="2">
        <v>0</v>
      </c>
      <c r="Y192" s="2">
        <v>0</v>
      </c>
      <c r="Z192" s="10">
        <v>560.6878999999999</v>
      </c>
      <c r="AA192" s="2">
        <v>218.16790000000003</v>
      </c>
      <c r="AB192" s="2">
        <v>218.16790000000003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8" t="s">
        <v>12</v>
      </c>
      <c r="BF192" s="8" t="s">
        <v>12</v>
      </c>
      <c r="BG192" s="8" t="s">
        <v>654</v>
      </c>
      <c r="BH192" s="10">
        <v>557.0003999999999</v>
      </c>
      <c r="BI192" s="10">
        <v>0</v>
      </c>
      <c r="BJ192" s="13">
        <v>1.21</v>
      </c>
      <c r="BK192" s="13">
        <v>0</v>
      </c>
      <c r="BL192" s="10">
        <v>5.3653124999999999</v>
      </c>
      <c r="BM192" s="10">
        <v>673.97048399999983</v>
      </c>
      <c r="BN192" s="10">
        <v>0</v>
      </c>
      <c r="BO192" s="10">
        <v>169.08839849999998</v>
      </c>
      <c r="BP192">
        <v>4359.55</v>
      </c>
      <c r="BQ192" s="5">
        <v>1</v>
      </c>
      <c r="BR192" s="12">
        <v>3698747.6993122492</v>
      </c>
      <c r="BS192" s="2">
        <v>848.42419499999971</v>
      </c>
      <c r="BT192" s="2">
        <v>0</v>
      </c>
      <c r="BU192" s="2">
        <v>0</v>
      </c>
      <c r="BV192" s="50">
        <v>7.9371163447802921E-3</v>
      </c>
    </row>
    <row r="193" spans="1:74" x14ac:dyDescent="0.25">
      <c r="A193" t="s">
        <v>902</v>
      </c>
      <c r="B193">
        <v>4442</v>
      </c>
      <c r="C193" t="s">
        <v>172</v>
      </c>
      <c r="D193" t="s">
        <v>658</v>
      </c>
      <c r="E193" s="7">
        <v>0</v>
      </c>
      <c r="F193" s="2">
        <v>10.5625</v>
      </c>
      <c r="G193" s="2">
        <v>1192.9174</v>
      </c>
      <c r="H193" s="2">
        <v>763.54669999999999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233.90849999999998</v>
      </c>
      <c r="P193" s="2">
        <v>0</v>
      </c>
      <c r="Q193" s="2">
        <v>4</v>
      </c>
      <c r="R193" s="2">
        <v>2.9250000000000003</v>
      </c>
      <c r="S193" s="2">
        <v>0</v>
      </c>
      <c r="T193" s="2">
        <v>0</v>
      </c>
      <c r="U193" s="2">
        <v>0.97499999999999998</v>
      </c>
      <c r="V193" s="2">
        <v>15.924999999999999</v>
      </c>
      <c r="W193" s="2">
        <v>2</v>
      </c>
      <c r="X193" s="2">
        <v>0.5</v>
      </c>
      <c r="Y193" s="2">
        <v>2.4</v>
      </c>
      <c r="Z193" s="10">
        <v>98.006100000000004</v>
      </c>
      <c r="AA193" s="2">
        <v>432.24110000000007</v>
      </c>
      <c r="AB193" s="2">
        <v>432.24110000000007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8" t="s">
        <v>12</v>
      </c>
      <c r="BF193" s="8" t="s">
        <v>12</v>
      </c>
      <c r="BG193" s="8" t="s">
        <v>653</v>
      </c>
      <c r="BH193" s="10">
        <v>1192.9174</v>
      </c>
      <c r="BI193" s="10">
        <v>763.54669999999999</v>
      </c>
      <c r="BJ193" s="13">
        <v>1.1579999999999999</v>
      </c>
      <c r="BK193" s="13">
        <v>1.268</v>
      </c>
      <c r="BL193" s="10">
        <v>15.368437500000001</v>
      </c>
      <c r="BM193" s="10">
        <v>1381.3983492</v>
      </c>
      <c r="BN193" s="10">
        <v>968.17721559999995</v>
      </c>
      <c r="BO193" s="10">
        <v>197.31759300000002</v>
      </c>
      <c r="BP193">
        <v>4359.55</v>
      </c>
      <c r="BQ193" s="5">
        <v>1.0164</v>
      </c>
      <c r="BR193" s="12">
        <v>11353500.581409873</v>
      </c>
      <c r="BS193" s="2">
        <v>2562.2615953</v>
      </c>
      <c r="BT193" s="2">
        <v>0</v>
      </c>
      <c r="BU193" s="2">
        <v>0</v>
      </c>
      <c r="BV193" s="50">
        <v>5.3697799511201348E-3</v>
      </c>
    </row>
    <row r="194" spans="1:74" x14ac:dyDescent="0.25">
      <c r="A194" t="s">
        <v>903</v>
      </c>
      <c r="B194">
        <v>79077</v>
      </c>
      <c r="C194" t="s">
        <v>173</v>
      </c>
      <c r="D194" t="s">
        <v>663</v>
      </c>
      <c r="E194" s="7">
        <v>0</v>
      </c>
      <c r="F194" s="2">
        <v>0</v>
      </c>
      <c r="G194" s="2">
        <v>0</v>
      </c>
      <c r="H194" s="2">
        <v>198.61239999999998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27.763099999999998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10">
        <v>8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8" t="s">
        <v>12</v>
      </c>
      <c r="BF194" s="8" t="s">
        <v>12</v>
      </c>
      <c r="BG194" s="8" t="s">
        <v>653</v>
      </c>
      <c r="BH194" s="10">
        <v>0</v>
      </c>
      <c r="BI194" s="10">
        <v>198.61239999999998</v>
      </c>
      <c r="BJ194" s="13">
        <v>0</v>
      </c>
      <c r="BK194" s="13">
        <v>1.5189999999999999</v>
      </c>
      <c r="BL194" s="10">
        <v>0</v>
      </c>
      <c r="BM194" s="10">
        <v>0</v>
      </c>
      <c r="BN194" s="10">
        <v>301.69223559999995</v>
      </c>
      <c r="BO194" s="10">
        <v>1.0032893000000001</v>
      </c>
      <c r="BP194">
        <v>4305.7299999999996</v>
      </c>
      <c r="BQ194" s="5">
        <v>1</v>
      </c>
      <c r="BR194" s="12">
        <v>1303325.2024276766</v>
      </c>
      <c r="BS194" s="2">
        <v>302.69552489999995</v>
      </c>
      <c r="BT194" s="2">
        <v>0</v>
      </c>
      <c r="BU194" s="2">
        <v>0</v>
      </c>
      <c r="BV194" s="50">
        <v>0</v>
      </c>
    </row>
    <row r="195" spans="1:74" x14ac:dyDescent="0.25">
      <c r="A195" t="s">
        <v>904</v>
      </c>
      <c r="B195">
        <v>79988</v>
      </c>
      <c r="C195" t="s">
        <v>174</v>
      </c>
      <c r="D195" t="s">
        <v>663</v>
      </c>
      <c r="E195" s="7">
        <v>0</v>
      </c>
      <c r="F195" s="2">
        <v>0</v>
      </c>
      <c r="G195" s="2">
        <v>236.88310000000001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14.6</v>
      </c>
      <c r="P195" s="2">
        <v>1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10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8" t="s">
        <v>12</v>
      </c>
      <c r="BF195" s="8" t="s">
        <v>12</v>
      </c>
      <c r="BG195" s="8" t="s">
        <v>653</v>
      </c>
      <c r="BH195" s="10">
        <v>236.88310000000001</v>
      </c>
      <c r="BI195" s="10">
        <v>0</v>
      </c>
      <c r="BJ195" s="13">
        <v>1.357</v>
      </c>
      <c r="BK195" s="13">
        <v>0</v>
      </c>
      <c r="BL195" s="10">
        <v>0</v>
      </c>
      <c r="BM195" s="10">
        <v>321.45036670000002</v>
      </c>
      <c r="BN195" s="10">
        <v>0</v>
      </c>
      <c r="BO195" s="10">
        <v>3.2018</v>
      </c>
      <c r="BP195">
        <v>4305.7299999999996</v>
      </c>
      <c r="BQ195" s="5">
        <v>1</v>
      </c>
      <c r="BR195" s="12">
        <v>1397864.5737251909</v>
      </c>
      <c r="BS195" s="2">
        <v>324.65216670000001</v>
      </c>
      <c r="BT195" s="2">
        <v>0</v>
      </c>
      <c r="BU195" s="2">
        <v>0</v>
      </c>
      <c r="BV195" s="50">
        <v>3.1661186467080173E-3</v>
      </c>
    </row>
    <row r="196" spans="1:74" x14ac:dyDescent="0.25">
      <c r="A196" t="s">
        <v>905</v>
      </c>
      <c r="B196">
        <v>4487</v>
      </c>
      <c r="C196" t="s">
        <v>175</v>
      </c>
      <c r="D196" t="s">
        <v>661</v>
      </c>
      <c r="E196" s="7">
        <v>0</v>
      </c>
      <c r="F196" s="2">
        <v>8.4624999999999986</v>
      </c>
      <c r="G196" s="2">
        <v>1773.5235000000002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179.6601</v>
      </c>
      <c r="P196" s="2">
        <v>0</v>
      </c>
      <c r="Q196" s="2">
        <v>2.375</v>
      </c>
      <c r="R196" s="2">
        <v>2</v>
      </c>
      <c r="S196" s="2">
        <v>0</v>
      </c>
      <c r="T196" s="2">
        <v>0</v>
      </c>
      <c r="U196" s="2">
        <v>1.55</v>
      </c>
      <c r="V196" s="2">
        <v>10.074999999999999</v>
      </c>
      <c r="W196" s="2">
        <v>16.925000000000001</v>
      </c>
      <c r="X196" s="2">
        <v>1</v>
      </c>
      <c r="Y196" s="2">
        <v>1</v>
      </c>
      <c r="Z196" s="10">
        <v>219.1431</v>
      </c>
      <c r="AA196" s="2">
        <v>682.63869999999997</v>
      </c>
      <c r="AB196" s="2">
        <v>682.63869999999997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8" t="s">
        <v>12</v>
      </c>
      <c r="BF196" s="8" t="s">
        <v>12</v>
      </c>
      <c r="BG196" s="8" t="s">
        <v>653</v>
      </c>
      <c r="BH196" s="10">
        <v>1773.5235000000002</v>
      </c>
      <c r="BI196" s="10">
        <v>0</v>
      </c>
      <c r="BJ196" s="13">
        <v>1.1579999999999999</v>
      </c>
      <c r="BK196" s="13">
        <v>0</v>
      </c>
      <c r="BL196" s="10">
        <v>12.312937499999999</v>
      </c>
      <c r="BM196" s="10">
        <v>2053.740213</v>
      </c>
      <c r="BN196" s="10">
        <v>0</v>
      </c>
      <c r="BO196" s="10">
        <v>266.99665879999998</v>
      </c>
      <c r="BP196">
        <v>4359.55</v>
      </c>
      <c r="BQ196" s="5">
        <v>1</v>
      </c>
      <c r="BR196" s="12">
        <v>10171047.296133814</v>
      </c>
      <c r="BS196" s="2">
        <v>2333.0498092999997</v>
      </c>
      <c r="BT196" s="2">
        <v>0</v>
      </c>
      <c r="BU196" s="2">
        <v>0</v>
      </c>
      <c r="BV196" s="50">
        <v>4.748914974640652E-3</v>
      </c>
    </row>
    <row r="197" spans="1:74" x14ac:dyDescent="0.25">
      <c r="A197" t="s">
        <v>906</v>
      </c>
      <c r="B197">
        <v>79074</v>
      </c>
      <c r="C197" t="s">
        <v>176</v>
      </c>
      <c r="D197" t="s">
        <v>663</v>
      </c>
      <c r="E197" s="7">
        <v>0</v>
      </c>
      <c r="F197" s="2">
        <v>0</v>
      </c>
      <c r="G197" s="2">
        <v>319.51339999999999</v>
      </c>
      <c r="H197" s="2">
        <v>78.25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17.574999999999999</v>
      </c>
      <c r="P197" s="2">
        <v>1.5</v>
      </c>
      <c r="Q197" s="2">
        <v>0</v>
      </c>
      <c r="R197" s="2">
        <v>0</v>
      </c>
      <c r="S197" s="2">
        <v>1</v>
      </c>
      <c r="T197" s="2">
        <v>1</v>
      </c>
      <c r="U197" s="2">
        <v>0</v>
      </c>
      <c r="V197" s="2">
        <v>0</v>
      </c>
      <c r="W197" s="2">
        <v>7</v>
      </c>
      <c r="X197" s="2">
        <v>0</v>
      </c>
      <c r="Y197" s="2">
        <v>0</v>
      </c>
      <c r="Z197" s="10">
        <v>20.029199999999999</v>
      </c>
      <c r="AA197" s="2">
        <v>111.86550000000001</v>
      </c>
      <c r="AB197" s="2">
        <v>111.86550000000001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8" t="s">
        <v>12</v>
      </c>
      <c r="BF197" s="8" t="s">
        <v>12</v>
      </c>
      <c r="BG197" s="8" t="s">
        <v>654</v>
      </c>
      <c r="BH197" s="10">
        <v>319.51339999999999</v>
      </c>
      <c r="BI197" s="10">
        <v>78.25</v>
      </c>
      <c r="BJ197" s="13">
        <v>1.3320000000000001</v>
      </c>
      <c r="BK197" s="13">
        <v>1.5589999999999999</v>
      </c>
      <c r="BL197" s="10">
        <v>0</v>
      </c>
      <c r="BM197" s="10">
        <v>425.59184880000004</v>
      </c>
      <c r="BN197" s="10">
        <v>121.99175</v>
      </c>
      <c r="BO197" s="10">
        <v>70.024632999999994</v>
      </c>
      <c r="BP197">
        <v>4305.7299999999996</v>
      </c>
      <c r="BQ197" s="5">
        <v>1</v>
      </c>
      <c r="BR197" s="12">
        <v>2659254.2919082139</v>
      </c>
      <c r="BS197" s="2">
        <v>617.6082318</v>
      </c>
      <c r="BT197" s="2">
        <v>0</v>
      </c>
      <c r="BU197" s="2">
        <v>0</v>
      </c>
      <c r="BV197" s="50">
        <v>0</v>
      </c>
    </row>
    <row r="198" spans="1:74" x14ac:dyDescent="0.25">
      <c r="A198" t="s">
        <v>907</v>
      </c>
      <c r="B198">
        <v>90331</v>
      </c>
      <c r="C198" t="s">
        <v>177</v>
      </c>
      <c r="D198" t="s">
        <v>663</v>
      </c>
      <c r="E198" s="7">
        <v>0</v>
      </c>
      <c r="F198" s="2">
        <v>0</v>
      </c>
      <c r="G198" s="2">
        <v>0</v>
      </c>
      <c r="H198" s="2">
        <v>66.952400000000011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8.2080000000000002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10">
        <v>5.65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8" t="s">
        <v>12</v>
      </c>
      <c r="BF198" s="8" t="s">
        <v>12</v>
      </c>
      <c r="BG198" s="8" t="s">
        <v>653</v>
      </c>
      <c r="BH198" s="10">
        <v>0</v>
      </c>
      <c r="BI198" s="10">
        <v>66.952400000000011</v>
      </c>
      <c r="BJ198" s="13">
        <v>0</v>
      </c>
      <c r="BK198" s="13">
        <v>1.5589999999999999</v>
      </c>
      <c r="BL198" s="10">
        <v>0</v>
      </c>
      <c r="BM198" s="10">
        <v>0</v>
      </c>
      <c r="BN198" s="10">
        <v>104.37879160000001</v>
      </c>
      <c r="BO198" s="10">
        <v>0.67437400000000003</v>
      </c>
      <c r="BP198">
        <v>4305.7299999999996</v>
      </c>
      <c r="BQ198" s="5">
        <v>1.1237999999999999</v>
      </c>
      <c r="BR198" s="12">
        <v>508329.09087868629</v>
      </c>
      <c r="BS198" s="2">
        <v>105.05316560000001</v>
      </c>
      <c r="BT198" s="2">
        <v>0</v>
      </c>
      <c r="BU198" s="2">
        <v>0</v>
      </c>
      <c r="BV198" s="50">
        <v>0</v>
      </c>
    </row>
    <row r="199" spans="1:74" x14ac:dyDescent="0.25">
      <c r="A199" t="s">
        <v>908</v>
      </c>
      <c r="B199">
        <v>80032</v>
      </c>
      <c r="C199" t="s">
        <v>178</v>
      </c>
      <c r="D199" t="s">
        <v>663</v>
      </c>
      <c r="E199" s="7">
        <v>0</v>
      </c>
      <c r="F199" s="2">
        <v>0</v>
      </c>
      <c r="G199" s="2">
        <v>0</v>
      </c>
      <c r="H199" s="2">
        <v>142.49760000000003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20.7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10">
        <v>19.100000000000001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8" t="s">
        <v>12</v>
      </c>
      <c r="BF199" s="8" t="s">
        <v>12</v>
      </c>
      <c r="BG199" s="8" t="s">
        <v>653</v>
      </c>
      <c r="BH199" s="10">
        <v>0</v>
      </c>
      <c r="BI199" s="10">
        <v>142.49760000000003</v>
      </c>
      <c r="BJ199" s="13">
        <v>0</v>
      </c>
      <c r="BK199" s="13">
        <v>1.5409999999999999</v>
      </c>
      <c r="BL199" s="10">
        <v>0</v>
      </c>
      <c r="BM199" s="10">
        <v>0</v>
      </c>
      <c r="BN199" s="10">
        <v>219.58880160000004</v>
      </c>
      <c r="BO199" s="10">
        <v>2.2586000000000004</v>
      </c>
      <c r="BP199">
        <v>4305.7299999999996</v>
      </c>
      <c r="BQ199" s="5">
        <v>1</v>
      </c>
      <c r="BR199" s="12">
        <v>955215.01249116811</v>
      </c>
      <c r="BS199" s="2">
        <v>221.84740160000004</v>
      </c>
      <c r="BT199" s="2">
        <v>0</v>
      </c>
      <c r="BU199" s="2">
        <v>0</v>
      </c>
      <c r="BV199" s="50">
        <v>0</v>
      </c>
    </row>
    <row r="200" spans="1:74" x14ac:dyDescent="0.25">
      <c r="A200" t="s">
        <v>909</v>
      </c>
      <c r="B200">
        <v>4501</v>
      </c>
      <c r="C200" t="s">
        <v>179</v>
      </c>
      <c r="D200" t="s">
        <v>661</v>
      </c>
      <c r="E200" s="7">
        <v>0</v>
      </c>
      <c r="F200" s="2">
        <v>20.299999999999997</v>
      </c>
      <c r="G200" s="2">
        <v>5459.4549999999999</v>
      </c>
      <c r="H200" s="2">
        <v>0</v>
      </c>
      <c r="I200" s="2">
        <v>0</v>
      </c>
      <c r="J200" s="2">
        <v>38.911000000000001</v>
      </c>
      <c r="K200" s="2">
        <v>0</v>
      </c>
      <c r="L200" s="2">
        <v>0</v>
      </c>
      <c r="M200" s="2">
        <v>0</v>
      </c>
      <c r="N200" s="2">
        <v>0</v>
      </c>
      <c r="O200" s="2">
        <v>408.16660000000002</v>
      </c>
      <c r="P200" s="2">
        <v>6</v>
      </c>
      <c r="Q200" s="2">
        <v>6.8624999999999998</v>
      </c>
      <c r="R200" s="2">
        <v>10</v>
      </c>
      <c r="S200" s="2">
        <v>1.65</v>
      </c>
      <c r="T200" s="2">
        <v>0</v>
      </c>
      <c r="U200" s="2">
        <v>4</v>
      </c>
      <c r="V200" s="2">
        <v>31.625000000000004</v>
      </c>
      <c r="W200" s="2">
        <v>44.3</v>
      </c>
      <c r="X200" s="2">
        <v>7</v>
      </c>
      <c r="Y200" s="2">
        <v>4</v>
      </c>
      <c r="Z200" s="10">
        <v>889.43149999999991</v>
      </c>
      <c r="AA200" s="2">
        <v>2072.9286999999999</v>
      </c>
      <c r="AB200" s="2">
        <v>2072.9286999999999</v>
      </c>
      <c r="AC200" s="2">
        <v>1.3775999999999999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1.5026999999999999</v>
      </c>
      <c r="AO200" s="2">
        <v>10.3871</v>
      </c>
      <c r="AP200" s="2">
        <v>10.3871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8" t="s">
        <v>12</v>
      </c>
      <c r="BF200" s="8" t="s">
        <v>12</v>
      </c>
      <c r="BG200" s="8" t="s">
        <v>653</v>
      </c>
      <c r="BH200" s="10">
        <v>5498.366</v>
      </c>
      <c r="BI200" s="10">
        <v>0</v>
      </c>
      <c r="BJ200" s="13">
        <v>1.1579999999999999</v>
      </c>
      <c r="BK200" s="13">
        <v>0</v>
      </c>
      <c r="BL200" s="10">
        <v>29.536499999999997</v>
      </c>
      <c r="BM200" s="10">
        <v>6364.8548810999991</v>
      </c>
      <c r="BN200" s="10">
        <v>0</v>
      </c>
      <c r="BO200" s="10">
        <v>874.16466763499989</v>
      </c>
      <c r="BP200">
        <v>4359.55</v>
      </c>
      <c r="BQ200" s="5">
        <v>1</v>
      </c>
      <c r="BR200" s="12">
        <v>31687633.522262666</v>
      </c>
      <c r="BS200" s="2">
        <v>7224.9898967999989</v>
      </c>
      <c r="BT200" s="2">
        <v>45.859107299999998</v>
      </c>
      <c r="BU200" s="2">
        <v>0</v>
      </c>
      <c r="BV200" s="50">
        <v>3.7456054148406297E-3</v>
      </c>
    </row>
    <row r="201" spans="1:74" x14ac:dyDescent="0.25">
      <c r="A201" t="s">
        <v>910</v>
      </c>
      <c r="B201">
        <v>92369</v>
      </c>
      <c r="C201" t="s">
        <v>180</v>
      </c>
      <c r="D201" t="s">
        <v>663</v>
      </c>
      <c r="E201" s="7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10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8" t="s">
        <v>12</v>
      </c>
      <c r="BF201" s="8" t="s">
        <v>12</v>
      </c>
      <c r="BG201" s="8" t="s">
        <v>653</v>
      </c>
      <c r="BH201" s="10">
        <v>0</v>
      </c>
      <c r="BI201" s="10">
        <v>0</v>
      </c>
      <c r="BJ201" s="13">
        <v>0</v>
      </c>
      <c r="BK201" s="13">
        <v>0</v>
      </c>
      <c r="BL201" s="10">
        <v>0</v>
      </c>
      <c r="BM201" s="10">
        <v>0</v>
      </c>
      <c r="BN201" s="10">
        <v>0</v>
      </c>
      <c r="BO201" s="10">
        <v>0</v>
      </c>
      <c r="BP201" t="e">
        <v>#N/A</v>
      </c>
      <c r="BQ201" s="5">
        <v>1.1237999999999999</v>
      </c>
      <c r="BR201" s="12" t="e">
        <v>#N/A</v>
      </c>
      <c r="BS201" s="2">
        <v>0</v>
      </c>
      <c r="BT201" s="2">
        <v>0</v>
      </c>
      <c r="BU201" s="2">
        <v>0</v>
      </c>
      <c r="BV201" s="50">
        <v>0</v>
      </c>
    </row>
    <row r="202" spans="1:74" x14ac:dyDescent="0.25">
      <c r="A202" t="s">
        <v>911</v>
      </c>
      <c r="B202">
        <v>4263</v>
      </c>
      <c r="C202" t="s">
        <v>181</v>
      </c>
      <c r="D202" t="s">
        <v>661</v>
      </c>
      <c r="E202" s="7">
        <v>0</v>
      </c>
      <c r="F202" s="2">
        <v>27.875000000000004</v>
      </c>
      <c r="G202" s="2">
        <v>5141.6052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482.63329999999996</v>
      </c>
      <c r="P202" s="2">
        <v>6</v>
      </c>
      <c r="Q202" s="2">
        <v>5.5</v>
      </c>
      <c r="R202" s="2">
        <v>7</v>
      </c>
      <c r="S202" s="2">
        <v>6.1750000000000007</v>
      </c>
      <c r="T202" s="2">
        <v>0.875</v>
      </c>
      <c r="U202" s="2">
        <v>2.5417000000000001</v>
      </c>
      <c r="V202" s="2">
        <v>29.05</v>
      </c>
      <c r="W202" s="2">
        <v>32.351100000000002</v>
      </c>
      <c r="X202" s="2">
        <v>4.125</v>
      </c>
      <c r="Y202" s="2">
        <v>4.25</v>
      </c>
      <c r="Z202" s="10">
        <v>1030.8125</v>
      </c>
      <c r="AA202" s="2">
        <v>2067.65</v>
      </c>
      <c r="AB202" s="2">
        <v>2067.65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8" t="s">
        <v>12</v>
      </c>
      <c r="BF202" s="8" t="s">
        <v>12</v>
      </c>
      <c r="BG202" s="8" t="s">
        <v>653</v>
      </c>
      <c r="BH202" s="10">
        <v>5141.6052</v>
      </c>
      <c r="BI202" s="10">
        <v>0</v>
      </c>
      <c r="BJ202" s="13">
        <v>1.1579999999999999</v>
      </c>
      <c r="BK202" s="13">
        <v>0</v>
      </c>
      <c r="BL202" s="10">
        <v>40.558125000000004</v>
      </c>
      <c r="BM202" s="10">
        <v>5953.9788215999997</v>
      </c>
      <c r="BN202" s="10">
        <v>0</v>
      </c>
      <c r="BO202" s="10">
        <v>785.68514119999998</v>
      </c>
      <c r="BP202">
        <v>4359.55</v>
      </c>
      <c r="BQ202" s="5">
        <v>1</v>
      </c>
      <c r="BR202" s="12">
        <v>29558717.202868488</v>
      </c>
      <c r="BS202" s="2">
        <v>6780.2220877999989</v>
      </c>
      <c r="BT202" s="2">
        <v>0</v>
      </c>
      <c r="BU202" s="2">
        <v>0</v>
      </c>
      <c r="BV202" s="50">
        <v>5.6307015161795176E-3</v>
      </c>
    </row>
    <row r="203" spans="1:74" x14ac:dyDescent="0.25">
      <c r="A203" t="s">
        <v>912</v>
      </c>
      <c r="B203">
        <v>79443</v>
      </c>
      <c r="C203" t="s">
        <v>182</v>
      </c>
      <c r="D203" t="s">
        <v>663</v>
      </c>
      <c r="E203" s="7">
        <v>0</v>
      </c>
      <c r="F203" s="2">
        <v>0</v>
      </c>
      <c r="G203" s="2">
        <v>304.34559999999999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19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1</v>
      </c>
      <c r="X203" s="2">
        <v>0</v>
      </c>
      <c r="Y203" s="2">
        <v>0</v>
      </c>
      <c r="Z203" s="10">
        <v>0</v>
      </c>
      <c r="AA203" s="2">
        <v>206.78719999999998</v>
      </c>
      <c r="AB203" s="2">
        <v>206.78719999999998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8" t="s">
        <v>12</v>
      </c>
      <c r="BF203" s="8" t="s">
        <v>12</v>
      </c>
      <c r="BG203" s="8" t="s">
        <v>653</v>
      </c>
      <c r="BH203" s="10">
        <v>304.34559999999999</v>
      </c>
      <c r="BI203" s="10">
        <v>0</v>
      </c>
      <c r="BJ203" s="13">
        <v>1.337</v>
      </c>
      <c r="BK203" s="13">
        <v>0</v>
      </c>
      <c r="BL203" s="10">
        <v>0</v>
      </c>
      <c r="BM203" s="10">
        <v>406.91006719999996</v>
      </c>
      <c r="BN203" s="10">
        <v>0</v>
      </c>
      <c r="BO203" s="10">
        <v>18.488232</v>
      </c>
      <c r="BP203">
        <v>4305.7299999999996</v>
      </c>
      <c r="BQ203" s="5">
        <v>1</v>
      </c>
      <c r="BR203" s="12">
        <v>1831650.2188144156</v>
      </c>
      <c r="BS203" s="2">
        <v>425.39829919999994</v>
      </c>
      <c r="BT203" s="2">
        <v>0</v>
      </c>
      <c r="BU203" s="2">
        <v>0</v>
      </c>
      <c r="BV203" s="50">
        <v>0</v>
      </c>
    </row>
    <row r="204" spans="1:74" x14ac:dyDescent="0.25">
      <c r="A204" t="s">
        <v>913</v>
      </c>
      <c r="B204">
        <v>4483</v>
      </c>
      <c r="C204" t="s">
        <v>183</v>
      </c>
      <c r="D204" t="s">
        <v>659</v>
      </c>
      <c r="E204" s="7">
        <v>0</v>
      </c>
      <c r="F204" s="2">
        <v>0</v>
      </c>
      <c r="G204" s="2">
        <v>3.6818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10">
        <v>3.6818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8" t="s">
        <v>13</v>
      </c>
      <c r="BF204" s="8" t="s">
        <v>12</v>
      </c>
      <c r="BG204" s="8" t="s">
        <v>654</v>
      </c>
      <c r="BH204" s="10">
        <v>3.6818</v>
      </c>
      <c r="BI204" s="10">
        <v>0</v>
      </c>
      <c r="BJ204" s="13">
        <v>1.5589999999999999</v>
      </c>
      <c r="BK204" s="13">
        <v>0</v>
      </c>
      <c r="BL204" s="10">
        <v>0</v>
      </c>
      <c r="BM204" s="10">
        <v>5.7399261999999993</v>
      </c>
      <c r="BN204" s="10">
        <v>0</v>
      </c>
      <c r="BO204" s="10">
        <v>0.42340700000000003</v>
      </c>
      <c r="BP204">
        <v>4305.7299999999996</v>
      </c>
      <c r="BQ204" s="5">
        <v>1.0563</v>
      </c>
      <c r="BR204" s="12">
        <v>28031.718278750981</v>
      </c>
      <c r="BS204" s="2">
        <v>6.1633331999999994</v>
      </c>
      <c r="BT204" s="2">
        <v>0</v>
      </c>
      <c r="BU204" s="2">
        <v>0</v>
      </c>
      <c r="BV204" s="50">
        <v>0</v>
      </c>
    </row>
    <row r="205" spans="1:74" x14ac:dyDescent="0.25">
      <c r="A205" t="s">
        <v>914</v>
      </c>
      <c r="B205">
        <v>89917</v>
      </c>
      <c r="C205" t="s">
        <v>184</v>
      </c>
      <c r="D205" t="s">
        <v>663</v>
      </c>
      <c r="E205" s="7">
        <v>0</v>
      </c>
      <c r="F205" s="2">
        <v>0</v>
      </c>
      <c r="G205" s="2">
        <v>508.52300000000002</v>
      </c>
      <c r="H205" s="2">
        <v>143.0635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23.975000000000001</v>
      </c>
      <c r="P205" s="2">
        <v>1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3</v>
      </c>
      <c r="X205" s="2">
        <v>0</v>
      </c>
      <c r="Y205" s="2">
        <v>0</v>
      </c>
      <c r="Z205" s="10">
        <v>85.987500000000026</v>
      </c>
      <c r="AA205" s="2">
        <v>241.89339999999984</v>
      </c>
      <c r="AB205" s="2">
        <v>241.89339999999984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8" t="s">
        <v>12</v>
      </c>
      <c r="BF205" s="8" t="s">
        <v>12</v>
      </c>
      <c r="BG205" s="8" t="s">
        <v>654</v>
      </c>
      <c r="BH205" s="10">
        <v>508.52300000000002</v>
      </c>
      <c r="BI205" s="10">
        <v>143.0635</v>
      </c>
      <c r="BJ205" s="13">
        <v>1.268</v>
      </c>
      <c r="BK205" s="13">
        <v>1.5409999999999999</v>
      </c>
      <c r="BL205" s="10">
        <v>0</v>
      </c>
      <c r="BM205" s="10">
        <v>644.80716400000006</v>
      </c>
      <c r="BN205" s="10">
        <v>220.46085349999998</v>
      </c>
      <c r="BO205" s="10">
        <v>55.379827499999983</v>
      </c>
      <c r="BP205">
        <v>4305.7299999999996</v>
      </c>
      <c r="BQ205" s="5">
        <v>1</v>
      </c>
      <c r="BR205" s="12">
        <v>3964061.0456518498</v>
      </c>
      <c r="BS205" s="2">
        <v>920.64784500000007</v>
      </c>
      <c r="BT205" s="2">
        <v>0</v>
      </c>
      <c r="BU205" s="2">
        <v>0</v>
      </c>
      <c r="BV205" s="50">
        <v>0</v>
      </c>
    </row>
    <row r="206" spans="1:74" x14ac:dyDescent="0.25">
      <c r="A206" t="s">
        <v>915</v>
      </c>
      <c r="B206">
        <v>79049</v>
      </c>
      <c r="C206" t="s">
        <v>185</v>
      </c>
      <c r="D206" t="s">
        <v>663</v>
      </c>
      <c r="E206" s="7">
        <v>0</v>
      </c>
      <c r="F206" s="2">
        <v>0</v>
      </c>
      <c r="G206" s="2">
        <v>401.30380000000008</v>
      </c>
      <c r="H206" s="2">
        <v>208.01929999999999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52.956999999999994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8.8249999999999993</v>
      </c>
      <c r="X206" s="2">
        <v>0</v>
      </c>
      <c r="Y206" s="2">
        <v>0</v>
      </c>
      <c r="Z206" s="10">
        <v>13.725</v>
      </c>
      <c r="AA206" s="2">
        <v>102.18749999999999</v>
      </c>
      <c r="AB206" s="2">
        <v>102.18749999999999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8" t="s">
        <v>12</v>
      </c>
      <c r="BF206" s="8" t="s">
        <v>12</v>
      </c>
      <c r="BG206" s="8" t="s">
        <v>654</v>
      </c>
      <c r="BH206" s="10">
        <v>401.30380000000008</v>
      </c>
      <c r="BI206" s="10">
        <v>208.01929999999999</v>
      </c>
      <c r="BJ206" s="13">
        <v>1.3080000000000001</v>
      </c>
      <c r="BK206" s="13">
        <v>1.5149999999999999</v>
      </c>
      <c r="BL206" s="10">
        <v>0</v>
      </c>
      <c r="BM206" s="10">
        <v>524.90537040000015</v>
      </c>
      <c r="BN206" s="10">
        <v>315.14923949999996</v>
      </c>
      <c r="BO206" s="10">
        <v>65.117795999999998</v>
      </c>
      <c r="BP206">
        <v>4305.7299999999996</v>
      </c>
      <c r="BQ206" s="5">
        <v>1</v>
      </c>
      <c r="BR206" s="12">
        <v>3897427.9832558068</v>
      </c>
      <c r="BS206" s="2">
        <v>905.17240590000006</v>
      </c>
      <c r="BT206" s="2">
        <v>0</v>
      </c>
      <c r="BU206" s="2">
        <v>0</v>
      </c>
      <c r="BV206" s="50">
        <v>0</v>
      </c>
    </row>
    <row r="207" spans="1:74" x14ac:dyDescent="0.25">
      <c r="A207" t="s">
        <v>916</v>
      </c>
      <c r="B207">
        <v>89914</v>
      </c>
      <c r="C207" t="s">
        <v>186</v>
      </c>
      <c r="D207" t="s">
        <v>663</v>
      </c>
      <c r="E207" s="7">
        <v>0</v>
      </c>
      <c r="F207" s="2">
        <v>0</v>
      </c>
      <c r="G207" s="2">
        <v>227.70290000000003</v>
      </c>
      <c r="H207" s="2">
        <v>130.42500000000001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24.35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4</v>
      </c>
      <c r="X207" s="2">
        <v>0</v>
      </c>
      <c r="Y207" s="2">
        <v>0</v>
      </c>
      <c r="Z207" s="10">
        <v>92.837499999999991</v>
      </c>
      <c r="AA207" s="2">
        <v>54.524999999999991</v>
      </c>
      <c r="AB207" s="2">
        <v>54.524999999999991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8" t="s">
        <v>12</v>
      </c>
      <c r="BF207" s="8" t="s">
        <v>12</v>
      </c>
      <c r="BG207" s="8" t="s">
        <v>654</v>
      </c>
      <c r="BH207" s="10">
        <v>227.70290000000003</v>
      </c>
      <c r="BI207" s="10">
        <v>130.42500000000001</v>
      </c>
      <c r="BJ207" s="13">
        <v>1.36</v>
      </c>
      <c r="BK207" s="13">
        <v>1.546</v>
      </c>
      <c r="BL207" s="10">
        <v>0</v>
      </c>
      <c r="BM207" s="10">
        <v>309.67594400000007</v>
      </c>
      <c r="BN207" s="10">
        <v>201.63705000000002</v>
      </c>
      <c r="BO207" s="10">
        <v>40.297862499999994</v>
      </c>
      <c r="BP207">
        <v>4305.7299999999996</v>
      </c>
      <c r="BQ207" s="5">
        <v>1</v>
      </c>
      <c r="BR207" s="12">
        <v>2375087.4131577453</v>
      </c>
      <c r="BS207" s="2">
        <v>551.61085650000018</v>
      </c>
      <c r="BT207" s="2">
        <v>0</v>
      </c>
      <c r="BU207" s="2">
        <v>0</v>
      </c>
      <c r="BV207" s="50">
        <v>0</v>
      </c>
    </row>
    <row r="208" spans="1:74" x14ac:dyDescent="0.25">
      <c r="A208" t="s">
        <v>917</v>
      </c>
      <c r="B208">
        <v>89915</v>
      </c>
      <c r="C208" t="s">
        <v>187</v>
      </c>
      <c r="D208" t="s">
        <v>663</v>
      </c>
      <c r="E208" s="7">
        <v>0</v>
      </c>
      <c r="F208" s="2">
        <v>0</v>
      </c>
      <c r="G208" s="2">
        <v>508.19099999999997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30.3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2</v>
      </c>
      <c r="X208" s="2">
        <v>0</v>
      </c>
      <c r="Y208" s="2">
        <v>0</v>
      </c>
      <c r="Z208" s="10">
        <v>41.1</v>
      </c>
      <c r="AA208" s="2">
        <v>232.48749999999993</v>
      </c>
      <c r="AB208" s="2">
        <v>232.48749999999993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8" t="s">
        <v>12</v>
      </c>
      <c r="BF208" s="8" t="s">
        <v>12</v>
      </c>
      <c r="BG208" s="8" t="s">
        <v>654</v>
      </c>
      <c r="BH208" s="10">
        <v>508.19099999999997</v>
      </c>
      <c r="BI208" s="10">
        <v>0</v>
      </c>
      <c r="BJ208" s="13">
        <v>1.268</v>
      </c>
      <c r="BK208" s="13">
        <v>0</v>
      </c>
      <c r="BL208" s="10">
        <v>0</v>
      </c>
      <c r="BM208" s="10">
        <v>644.38618799999995</v>
      </c>
      <c r="BN208" s="10">
        <v>0</v>
      </c>
      <c r="BO208" s="10">
        <v>40.114149999999995</v>
      </c>
      <c r="BP208">
        <v>4305.7299999999996</v>
      </c>
      <c r="BQ208" s="5">
        <v>1</v>
      </c>
      <c r="BR208" s="12">
        <v>2947273.6403367394</v>
      </c>
      <c r="BS208" s="2">
        <v>684.50033799999994</v>
      </c>
      <c r="BT208" s="2">
        <v>0</v>
      </c>
      <c r="BU208" s="2">
        <v>0</v>
      </c>
      <c r="BV208" s="50">
        <v>0</v>
      </c>
    </row>
    <row r="209" spans="1:74" x14ac:dyDescent="0.25">
      <c r="A209" t="s">
        <v>918</v>
      </c>
      <c r="B209">
        <v>90284</v>
      </c>
      <c r="C209" t="s">
        <v>188</v>
      </c>
      <c r="D209" t="s">
        <v>663</v>
      </c>
      <c r="E209" s="7">
        <v>0</v>
      </c>
      <c r="F209" s="2">
        <v>0</v>
      </c>
      <c r="G209" s="2">
        <v>56.382100000000001</v>
      </c>
      <c r="H209" s="2">
        <v>91.684100000000001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15</v>
      </c>
      <c r="P209" s="2">
        <v>1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4</v>
      </c>
      <c r="X209" s="2">
        <v>0</v>
      </c>
      <c r="Y209" s="2">
        <v>0</v>
      </c>
      <c r="Z209" s="10">
        <v>8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8" t="s">
        <v>12</v>
      </c>
      <c r="BF209" s="8" t="s">
        <v>12</v>
      </c>
      <c r="BG209" s="8" t="s">
        <v>653</v>
      </c>
      <c r="BH209" s="10">
        <v>56.382100000000001</v>
      </c>
      <c r="BI209" s="10">
        <v>91.684100000000001</v>
      </c>
      <c r="BJ209" s="13">
        <v>1.399</v>
      </c>
      <c r="BK209" s="13">
        <v>1.5589999999999999</v>
      </c>
      <c r="BL209" s="10">
        <v>0</v>
      </c>
      <c r="BM209" s="10">
        <v>78.878557900000004</v>
      </c>
      <c r="BN209" s="10">
        <v>142.93551189999999</v>
      </c>
      <c r="BO209" s="10">
        <v>28.219000000000001</v>
      </c>
      <c r="BP209">
        <v>4305.7299999999996</v>
      </c>
      <c r="BQ209" s="5">
        <v>1.1237999999999999</v>
      </c>
      <c r="BR209" s="12">
        <v>1209854.860966142</v>
      </c>
      <c r="BS209" s="2">
        <v>250.03306979999999</v>
      </c>
      <c r="BT209" s="2">
        <v>0</v>
      </c>
      <c r="BU209" s="2">
        <v>0</v>
      </c>
      <c r="BV209" s="50">
        <v>0</v>
      </c>
    </row>
    <row r="210" spans="1:74" x14ac:dyDescent="0.25">
      <c r="A210" t="s">
        <v>919</v>
      </c>
      <c r="B210">
        <v>90541</v>
      </c>
      <c r="C210" t="s">
        <v>189</v>
      </c>
      <c r="D210" t="s">
        <v>663</v>
      </c>
      <c r="E210" s="7">
        <v>0</v>
      </c>
      <c r="F210" s="2">
        <v>0</v>
      </c>
      <c r="G210" s="2">
        <v>225.01730000000003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19.0702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10">
        <v>18.774999999999999</v>
      </c>
      <c r="AA210" s="2">
        <v>76.872099999999989</v>
      </c>
      <c r="AB210" s="2">
        <v>76.872099999999989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8" t="s">
        <v>12</v>
      </c>
      <c r="BF210" s="8" t="s">
        <v>12</v>
      </c>
      <c r="BG210" s="8" t="s">
        <v>654</v>
      </c>
      <c r="BH210" s="10">
        <v>225.01730000000003</v>
      </c>
      <c r="BI210" s="10">
        <v>0</v>
      </c>
      <c r="BJ210" s="13">
        <v>1.36</v>
      </c>
      <c r="BK210" s="13">
        <v>0</v>
      </c>
      <c r="BL210" s="10">
        <v>0</v>
      </c>
      <c r="BM210" s="10">
        <v>306.02352800000006</v>
      </c>
      <c r="BN210" s="10">
        <v>0</v>
      </c>
      <c r="BO210" s="10">
        <v>9.9035455999999993</v>
      </c>
      <c r="BP210">
        <v>4305.7299999999996</v>
      </c>
      <c r="BQ210" s="5">
        <v>1.1237999999999999</v>
      </c>
      <c r="BR210" s="12">
        <v>1528701.4074238597</v>
      </c>
      <c r="BS210" s="2">
        <v>315.92707360000003</v>
      </c>
      <c r="BT210" s="2">
        <v>0</v>
      </c>
      <c r="BU210" s="2">
        <v>0</v>
      </c>
      <c r="BV210" s="50">
        <v>0</v>
      </c>
    </row>
    <row r="211" spans="1:74" x14ac:dyDescent="0.25">
      <c r="A211" t="s">
        <v>920</v>
      </c>
      <c r="B211">
        <v>79496</v>
      </c>
      <c r="C211" t="s">
        <v>190</v>
      </c>
      <c r="D211" t="s">
        <v>663</v>
      </c>
      <c r="E211" s="7">
        <v>0</v>
      </c>
      <c r="F211" s="2">
        <v>0</v>
      </c>
      <c r="G211" s="2">
        <v>0</v>
      </c>
      <c r="H211" s="2">
        <v>36.830900000000007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10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8" t="s">
        <v>12</v>
      </c>
      <c r="BF211" s="8" t="s">
        <v>12</v>
      </c>
      <c r="BG211" s="8" t="s">
        <v>653</v>
      </c>
      <c r="BH211" s="10">
        <v>0</v>
      </c>
      <c r="BI211" s="10">
        <v>36.830900000000007</v>
      </c>
      <c r="BJ211" s="13">
        <v>0</v>
      </c>
      <c r="BK211" s="13">
        <v>1.5589999999999999</v>
      </c>
      <c r="BL211" s="10">
        <v>0</v>
      </c>
      <c r="BM211" s="10">
        <v>0</v>
      </c>
      <c r="BN211" s="10">
        <v>57.419373100000008</v>
      </c>
      <c r="BO211" s="10">
        <v>0</v>
      </c>
      <c r="BP211">
        <v>4305.7299999999996</v>
      </c>
      <c r="BQ211" s="5">
        <v>1</v>
      </c>
      <c r="BR211" s="12">
        <v>247232.317337863</v>
      </c>
      <c r="BS211" s="2">
        <v>57.419373100000008</v>
      </c>
      <c r="BT211" s="2">
        <v>0</v>
      </c>
      <c r="BU211" s="2">
        <v>0</v>
      </c>
      <c r="BV211" s="50">
        <v>0.24897843929960983</v>
      </c>
    </row>
    <row r="212" spans="1:74" x14ac:dyDescent="0.25">
      <c r="A212" t="s">
        <v>921</v>
      </c>
      <c r="B212">
        <v>4246</v>
      </c>
      <c r="C212" t="s">
        <v>191</v>
      </c>
      <c r="D212" t="s">
        <v>658</v>
      </c>
      <c r="E212" s="7">
        <v>0</v>
      </c>
      <c r="F212" s="2">
        <v>189.73749999999995</v>
      </c>
      <c r="G212" s="2">
        <v>19226.882599999997</v>
      </c>
      <c r="H212" s="2">
        <v>10188.224100000003</v>
      </c>
      <c r="I212" s="2">
        <v>0</v>
      </c>
      <c r="J212" s="2">
        <v>540.21230000000003</v>
      </c>
      <c r="K212" s="2">
        <v>424.2546000000001</v>
      </c>
      <c r="L212" s="2">
        <v>0</v>
      </c>
      <c r="M212" s="2">
        <v>6.3730999999999973</v>
      </c>
      <c r="N212" s="2">
        <v>32.502400000000009</v>
      </c>
      <c r="O212" s="2">
        <v>2712.7138000000009</v>
      </c>
      <c r="P212" s="2">
        <v>7.6189</v>
      </c>
      <c r="Q212" s="2">
        <v>25.050000000000004</v>
      </c>
      <c r="R212" s="2">
        <v>33.112499999999997</v>
      </c>
      <c r="S212" s="2">
        <v>19.925000000000001</v>
      </c>
      <c r="T212" s="2">
        <v>14.25</v>
      </c>
      <c r="U212" s="2">
        <v>41.25</v>
      </c>
      <c r="V212" s="2">
        <v>134.82560000000001</v>
      </c>
      <c r="W212" s="2">
        <v>236.64859999999996</v>
      </c>
      <c r="X212" s="2">
        <v>15.95</v>
      </c>
      <c r="Y212" s="2">
        <v>15.475</v>
      </c>
      <c r="Z212" s="10">
        <v>688.76039999999989</v>
      </c>
      <c r="AA212" s="2">
        <v>7157.8341999999993</v>
      </c>
      <c r="AB212" s="2">
        <v>7157.8341999999993</v>
      </c>
      <c r="AC212" s="2">
        <v>64.422900000000013</v>
      </c>
      <c r="AD212" s="2">
        <v>0.20610000000000001</v>
      </c>
      <c r="AE212" s="2">
        <v>0</v>
      </c>
      <c r="AF212" s="2">
        <v>0</v>
      </c>
      <c r="AG212" s="2">
        <v>0.71989999999999998</v>
      </c>
      <c r="AH212" s="2">
        <v>1</v>
      </c>
      <c r="AI212" s="2">
        <v>0</v>
      </c>
      <c r="AJ212" s="2">
        <v>1.8542999999999998</v>
      </c>
      <c r="AK212" s="2">
        <v>8.3068999999999988</v>
      </c>
      <c r="AL212" s="2">
        <v>0</v>
      </c>
      <c r="AM212" s="2">
        <v>0</v>
      </c>
      <c r="AN212" s="2">
        <v>16.072499999999998</v>
      </c>
      <c r="AO212" s="2">
        <v>255.61830000000012</v>
      </c>
      <c r="AP212" s="2">
        <v>255.61830000000012</v>
      </c>
      <c r="AQ212" s="2">
        <v>1.2642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3.0984999999999987</v>
      </c>
      <c r="BD212" s="2">
        <v>3.0984999999999987</v>
      </c>
      <c r="BE212" s="8" t="s">
        <v>12</v>
      </c>
      <c r="BF212" s="8" t="s">
        <v>12</v>
      </c>
      <c r="BG212" s="8" t="s">
        <v>653</v>
      </c>
      <c r="BH212" s="10">
        <v>19773.467999999997</v>
      </c>
      <c r="BI212" s="10">
        <v>10644.981100000003</v>
      </c>
      <c r="BJ212" s="13">
        <v>1.1579999999999999</v>
      </c>
      <c r="BK212" s="13">
        <v>1.268</v>
      </c>
      <c r="BL212" s="10">
        <v>276.06806249999994</v>
      </c>
      <c r="BM212" s="10">
        <v>22865.290644359997</v>
      </c>
      <c r="BN212" s="10">
        <v>13464.756336680006</v>
      </c>
      <c r="BO212" s="10">
        <v>3665.7264794899997</v>
      </c>
      <c r="BP212">
        <v>4359.55</v>
      </c>
      <c r="BQ212" s="5">
        <v>1.0063</v>
      </c>
      <c r="BR212" s="12">
        <v>176673179.4840093</v>
      </c>
      <c r="BS212" s="2">
        <v>39042.260751399997</v>
      </c>
      <c r="BT212" s="2">
        <v>1250.6477846</v>
      </c>
      <c r="BU212" s="2">
        <v>48.7827956</v>
      </c>
      <c r="BV212" s="50">
        <v>1.8153029158653688E-2</v>
      </c>
    </row>
    <row r="213" spans="1:74" x14ac:dyDescent="0.25">
      <c r="A213" t="s">
        <v>922</v>
      </c>
      <c r="B213">
        <v>81099</v>
      </c>
      <c r="C213" t="s">
        <v>192</v>
      </c>
      <c r="D213" t="s">
        <v>663</v>
      </c>
      <c r="E213" s="7">
        <v>0</v>
      </c>
      <c r="F213" s="2">
        <v>0</v>
      </c>
      <c r="G213" s="2">
        <v>672.54169999999999</v>
      </c>
      <c r="H213" s="2">
        <v>214.88139999999999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79.170999999999992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3</v>
      </c>
      <c r="X213" s="2">
        <v>0</v>
      </c>
      <c r="Y213" s="2">
        <v>0</v>
      </c>
      <c r="Z213" s="10">
        <v>14.525</v>
      </c>
      <c r="AA213" s="2">
        <v>278.91030000000001</v>
      </c>
      <c r="AB213" s="2">
        <v>278.91030000000001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8" t="s">
        <v>12</v>
      </c>
      <c r="BF213" s="8" t="s">
        <v>12</v>
      </c>
      <c r="BG213" s="8" t="s">
        <v>654</v>
      </c>
      <c r="BH213" s="10">
        <v>672.54169999999999</v>
      </c>
      <c r="BI213" s="10">
        <v>214.88139999999999</v>
      </c>
      <c r="BJ213" s="13">
        <v>1.1579999999999999</v>
      </c>
      <c r="BK213" s="13">
        <v>1.512</v>
      </c>
      <c r="BL213" s="10">
        <v>0</v>
      </c>
      <c r="BM213" s="10">
        <v>778.80328859999997</v>
      </c>
      <c r="BN213" s="10">
        <v>324.90067679999999</v>
      </c>
      <c r="BO213" s="10">
        <v>47.870918000000003</v>
      </c>
      <c r="BP213">
        <v>4305.7299999999996</v>
      </c>
      <c r="BQ213" s="5">
        <v>1</v>
      </c>
      <c r="BR213" s="12">
        <v>4958370.5227018818</v>
      </c>
      <c r="BS213" s="2">
        <v>1151.5748834000001</v>
      </c>
      <c r="BT213" s="2">
        <v>0</v>
      </c>
      <c r="BU213" s="2">
        <v>0</v>
      </c>
      <c r="BV213" s="50">
        <v>0</v>
      </c>
    </row>
    <row r="214" spans="1:74" x14ac:dyDescent="0.25">
      <c r="A214" t="s">
        <v>923</v>
      </c>
      <c r="B214">
        <v>79441</v>
      </c>
      <c r="C214" t="s">
        <v>193</v>
      </c>
      <c r="D214" t="s">
        <v>663</v>
      </c>
      <c r="E214" s="7">
        <v>0</v>
      </c>
      <c r="F214" s="2">
        <v>0</v>
      </c>
      <c r="G214" s="2">
        <v>0</v>
      </c>
      <c r="H214" s="2">
        <v>172.44989999999996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21.024999999999999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10">
        <v>5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8" t="s">
        <v>12</v>
      </c>
      <c r="BF214" s="8" t="s">
        <v>12</v>
      </c>
      <c r="BG214" s="8" t="s">
        <v>653</v>
      </c>
      <c r="BH214" s="10">
        <v>0</v>
      </c>
      <c r="BI214" s="10">
        <v>172.44989999999996</v>
      </c>
      <c r="BJ214" s="13">
        <v>0</v>
      </c>
      <c r="BK214" s="13">
        <v>1.5289999999999999</v>
      </c>
      <c r="BL214" s="10">
        <v>0</v>
      </c>
      <c r="BM214" s="10">
        <v>0</v>
      </c>
      <c r="BN214" s="10">
        <v>263.67589709999993</v>
      </c>
      <c r="BO214" s="10">
        <v>0.63807500000000006</v>
      </c>
      <c r="BP214">
        <v>4305.7299999999996</v>
      </c>
      <c r="BQ214" s="5">
        <v>1</v>
      </c>
      <c r="BR214" s="12">
        <v>1138064.5990901326</v>
      </c>
      <c r="BS214" s="2">
        <v>264.31397209999994</v>
      </c>
      <c r="BT214" s="2">
        <v>0</v>
      </c>
      <c r="BU214" s="2">
        <v>0</v>
      </c>
      <c r="BV214" s="50">
        <v>0</v>
      </c>
    </row>
    <row r="215" spans="1:74" x14ac:dyDescent="0.25">
      <c r="A215" t="s">
        <v>924</v>
      </c>
      <c r="B215">
        <v>88308</v>
      </c>
      <c r="C215" t="s">
        <v>194</v>
      </c>
      <c r="D215" t="s">
        <v>663</v>
      </c>
      <c r="E215" s="7">
        <v>0</v>
      </c>
      <c r="F215" s="2">
        <v>0</v>
      </c>
      <c r="G215" s="2">
        <v>45.034499999999994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2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10">
        <v>0</v>
      </c>
      <c r="AA215" s="2">
        <v>33.284499999999994</v>
      </c>
      <c r="AB215" s="2">
        <v>33.284499999999994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8" t="s">
        <v>12</v>
      </c>
      <c r="BF215" s="8" t="s">
        <v>12</v>
      </c>
      <c r="BG215" s="8" t="s">
        <v>654</v>
      </c>
      <c r="BH215" s="10">
        <v>45.034499999999994</v>
      </c>
      <c r="BI215" s="10">
        <v>0</v>
      </c>
      <c r="BJ215" s="13">
        <v>1.399</v>
      </c>
      <c r="BK215" s="13">
        <v>0</v>
      </c>
      <c r="BL215" s="10">
        <v>0</v>
      </c>
      <c r="BM215" s="10">
        <v>63.003265499999991</v>
      </c>
      <c r="BN215" s="10">
        <v>0</v>
      </c>
      <c r="BO215" s="10">
        <v>3.3344499999999995</v>
      </c>
      <c r="BP215">
        <v>4305.7299999999996</v>
      </c>
      <c r="BQ215" s="5">
        <v>1.1237999999999999</v>
      </c>
      <c r="BR215" s="12">
        <v>320993.56947967992</v>
      </c>
      <c r="BS215" s="2">
        <v>66.337715499999987</v>
      </c>
      <c r="BT215" s="2">
        <v>0</v>
      </c>
      <c r="BU215" s="2">
        <v>0</v>
      </c>
      <c r="BV215" s="50">
        <v>0</v>
      </c>
    </row>
    <row r="216" spans="1:74" x14ac:dyDescent="0.25">
      <c r="A216" t="s">
        <v>925</v>
      </c>
      <c r="B216">
        <v>92302</v>
      </c>
      <c r="C216" t="s">
        <v>195</v>
      </c>
      <c r="D216" t="s">
        <v>663</v>
      </c>
      <c r="E216" s="7">
        <v>0</v>
      </c>
      <c r="F216" s="2">
        <v>0</v>
      </c>
      <c r="G216" s="2">
        <v>473.46070000000009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38.022599999999997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3</v>
      </c>
      <c r="W216" s="2">
        <v>6.7</v>
      </c>
      <c r="X216" s="2">
        <v>0</v>
      </c>
      <c r="Y216" s="2">
        <v>0</v>
      </c>
      <c r="Z216" s="10">
        <v>3</v>
      </c>
      <c r="AA216" s="2">
        <v>185.93199999999999</v>
      </c>
      <c r="AB216" s="2">
        <v>185.93199999999999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8" t="s">
        <v>12</v>
      </c>
      <c r="BF216" s="8" t="s">
        <v>12</v>
      </c>
      <c r="BG216" s="8" t="s">
        <v>654</v>
      </c>
      <c r="BH216" s="10">
        <v>473.46070000000009</v>
      </c>
      <c r="BI216" s="10">
        <v>0</v>
      </c>
      <c r="BJ216" s="13">
        <v>1.286</v>
      </c>
      <c r="BK216" s="13">
        <v>0</v>
      </c>
      <c r="BL216" s="10">
        <v>0</v>
      </c>
      <c r="BM216" s="10">
        <v>608.87046020000014</v>
      </c>
      <c r="BN216" s="10">
        <v>0</v>
      </c>
      <c r="BO216" s="10">
        <v>76.912067800000003</v>
      </c>
      <c r="BP216">
        <v>4305.7299999999996</v>
      </c>
      <c r="BQ216" s="5">
        <v>1.1237999999999999</v>
      </c>
      <c r="BR216" s="12">
        <v>3318350.3515359778</v>
      </c>
      <c r="BS216" s="2">
        <v>685.78252800000007</v>
      </c>
      <c r="BT216" s="2">
        <v>0</v>
      </c>
      <c r="BU216" s="2">
        <v>0</v>
      </c>
      <c r="BV216" s="50">
        <v>0</v>
      </c>
    </row>
    <row r="217" spans="1:74" x14ac:dyDescent="0.25">
      <c r="A217" t="s">
        <v>926</v>
      </c>
      <c r="B217">
        <v>88321</v>
      </c>
      <c r="C217" t="s">
        <v>196</v>
      </c>
      <c r="D217" t="s">
        <v>663</v>
      </c>
      <c r="E217" s="7">
        <v>0</v>
      </c>
      <c r="F217" s="2">
        <v>0</v>
      </c>
      <c r="G217" s="2">
        <v>144.8193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10.15</v>
      </c>
      <c r="P217" s="2">
        <v>0</v>
      </c>
      <c r="Q217" s="2">
        <v>0</v>
      </c>
      <c r="R217" s="2">
        <v>0</v>
      </c>
      <c r="S217" s="2">
        <v>0.5</v>
      </c>
      <c r="T217" s="2">
        <v>0</v>
      </c>
      <c r="U217" s="2">
        <v>0</v>
      </c>
      <c r="V217" s="2">
        <v>0</v>
      </c>
      <c r="W217" s="2">
        <v>1.675</v>
      </c>
      <c r="X217" s="2">
        <v>0</v>
      </c>
      <c r="Y217" s="2">
        <v>0</v>
      </c>
      <c r="Z217" s="10">
        <v>0</v>
      </c>
      <c r="AA217" s="2">
        <v>49.875</v>
      </c>
      <c r="AB217" s="2">
        <v>49.875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8" t="s">
        <v>12</v>
      </c>
      <c r="BF217" s="8" t="s">
        <v>12</v>
      </c>
      <c r="BG217" s="8" t="s">
        <v>653</v>
      </c>
      <c r="BH217" s="10">
        <v>144.8193</v>
      </c>
      <c r="BI217" s="10">
        <v>0</v>
      </c>
      <c r="BJ217" s="13">
        <v>1.385</v>
      </c>
      <c r="BK217" s="13">
        <v>0</v>
      </c>
      <c r="BL217" s="10">
        <v>0</v>
      </c>
      <c r="BM217" s="10">
        <v>200.57473049999999</v>
      </c>
      <c r="BN217" s="10">
        <v>0</v>
      </c>
      <c r="BO217" s="10">
        <v>15.498650000000001</v>
      </c>
      <c r="BP217">
        <v>4305.7299999999996</v>
      </c>
      <c r="BQ217" s="5">
        <v>1.1237999999999999</v>
      </c>
      <c r="BR217" s="12">
        <v>1045531.4168338536</v>
      </c>
      <c r="BS217" s="2">
        <v>216.07338049999998</v>
      </c>
      <c r="BT217" s="2">
        <v>0</v>
      </c>
      <c r="BU217" s="2">
        <v>0</v>
      </c>
      <c r="BV217" s="50">
        <v>0</v>
      </c>
    </row>
    <row r="218" spans="1:74" x14ac:dyDescent="0.25">
      <c r="A218" t="s">
        <v>927</v>
      </c>
      <c r="B218">
        <v>6258</v>
      </c>
      <c r="C218" t="s">
        <v>197</v>
      </c>
      <c r="D218" t="s">
        <v>663</v>
      </c>
      <c r="E218" s="7">
        <v>0</v>
      </c>
      <c r="F218" s="2">
        <v>0</v>
      </c>
      <c r="G218" s="2">
        <v>306.1678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24.95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10">
        <v>0</v>
      </c>
      <c r="AA218" s="2">
        <v>149.74799999999999</v>
      </c>
      <c r="AB218" s="2">
        <v>149.74799999999999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8" t="s">
        <v>12</v>
      </c>
      <c r="BF218" s="8" t="s">
        <v>12</v>
      </c>
      <c r="BG218" s="8" t="s">
        <v>654</v>
      </c>
      <c r="BH218" s="10">
        <v>306.1678</v>
      </c>
      <c r="BI218" s="10">
        <v>0</v>
      </c>
      <c r="BJ218" s="13">
        <v>1.3360000000000001</v>
      </c>
      <c r="BK218" s="13">
        <v>0</v>
      </c>
      <c r="BL218" s="10">
        <v>0</v>
      </c>
      <c r="BM218" s="10">
        <v>409.04018080000003</v>
      </c>
      <c r="BN218" s="10">
        <v>0</v>
      </c>
      <c r="BO218" s="10">
        <v>15.049649999999998</v>
      </c>
      <c r="BP218">
        <v>4305.7299999999996</v>
      </c>
      <c r="BQ218" s="5">
        <v>1</v>
      </c>
      <c r="BR218" s="12">
        <v>1826016.307170484</v>
      </c>
      <c r="BS218" s="2">
        <v>424.08983080000002</v>
      </c>
      <c r="BT218" s="2">
        <v>0</v>
      </c>
      <c r="BU218" s="2">
        <v>0</v>
      </c>
      <c r="BV218" s="50">
        <v>0</v>
      </c>
    </row>
    <row r="219" spans="1:74" x14ac:dyDescent="0.25">
      <c r="A219" t="s">
        <v>928</v>
      </c>
      <c r="B219">
        <v>6357</v>
      </c>
      <c r="C219" t="s">
        <v>198</v>
      </c>
      <c r="D219" t="s">
        <v>663</v>
      </c>
      <c r="E219" s="7">
        <v>0</v>
      </c>
      <c r="F219" s="2">
        <v>0</v>
      </c>
      <c r="G219" s="2">
        <v>99.772400000000005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16.5</v>
      </c>
      <c r="P219" s="2">
        <v>0</v>
      </c>
      <c r="Q219" s="2">
        <v>0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10">
        <v>0</v>
      </c>
      <c r="AA219" s="2">
        <v>63.572400000000002</v>
      </c>
      <c r="AB219" s="2">
        <v>63.572400000000002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8" t="s">
        <v>12</v>
      </c>
      <c r="BF219" s="8" t="s">
        <v>12</v>
      </c>
      <c r="BG219" s="8" t="s">
        <v>654</v>
      </c>
      <c r="BH219" s="10">
        <v>99.772400000000005</v>
      </c>
      <c r="BI219" s="10">
        <v>0</v>
      </c>
      <c r="BJ219" s="13">
        <v>1.399</v>
      </c>
      <c r="BK219" s="13">
        <v>0</v>
      </c>
      <c r="BL219" s="10">
        <v>0</v>
      </c>
      <c r="BM219" s="10">
        <v>139.58158760000001</v>
      </c>
      <c r="BN219" s="10">
        <v>0</v>
      </c>
      <c r="BO219" s="10">
        <v>11.177740000000002</v>
      </c>
      <c r="BP219">
        <v>4305.7299999999996</v>
      </c>
      <c r="BQ219" s="5">
        <v>1</v>
      </c>
      <c r="BR219" s="12">
        <v>649128.959627148</v>
      </c>
      <c r="BS219" s="2">
        <v>150.75932760000003</v>
      </c>
      <c r="BT219" s="2">
        <v>0</v>
      </c>
      <c r="BU219" s="2">
        <v>0</v>
      </c>
      <c r="BV219" s="50">
        <v>0</v>
      </c>
    </row>
    <row r="220" spans="1:74" x14ac:dyDescent="0.25">
      <c r="A220" t="s">
        <v>929</v>
      </c>
      <c r="B220">
        <v>4179</v>
      </c>
      <c r="C220" t="s">
        <v>199</v>
      </c>
      <c r="D220" t="s">
        <v>659</v>
      </c>
      <c r="E220" s="7">
        <v>0</v>
      </c>
      <c r="F220" s="2">
        <v>0</v>
      </c>
      <c r="G220" s="2">
        <v>33.710700000000003</v>
      </c>
      <c r="H220" s="2">
        <v>4.9750000000000005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4.5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10">
        <v>33.710700000000003</v>
      </c>
      <c r="AA220" s="2">
        <v>18.5107</v>
      </c>
      <c r="AB220" s="2">
        <v>18.5107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8" t="s">
        <v>12</v>
      </c>
      <c r="BF220" s="8" t="s">
        <v>12</v>
      </c>
      <c r="BG220" s="8" t="s">
        <v>654</v>
      </c>
      <c r="BH220" s="10">
        <v>33.710700000000003</v>
      </c>
      <c r="BI220" s="10">
        <v>0</v>
      </c>
      <c r="BJ220" s="13">
        <v>1.399</v>
      </c>
      <c r="BK220" s="13">
        <v>0</v>
      </c>
      <c r="BL220" s="10">
        <v>0</v>
      </c>
      <c r="BM220" s="10">
        <v>47.161269300000008</v>
      </c>
      <c r="BN220" s="10">
        <v>0</v>
      </c>
      <c r="BO220" s="10">
        <v>5.7413004999999995</v>
      </c>
      <c r="BP220">
        <v>4359.55</v>
      </c>
      <c r="BQ220" s="5">
        <v>1.0675999999999999</v>
      </c>
      <c r="BR220" s="12">
        <v>246222.08068798951</v>
      </c>
      <c r="BS220" s="2">
        <v>52.902569800000009</v>
      </c>
      <c r="BT220" s="2">
        <v>0</v>
      </c>
      <c r="BU220" s="2">
        <v>0</v>
      </c>
      <c r="BV220" s="50">
        <v>2.2618176742310467E-2</v>
      </c>
    </row>
    <row r="221" spans="1:74" x14ac:dyDescent="0.25">
      <c r="A221" t="s">
        <v>930</v>
      </c>
      <c r="B221">
        <v>4174</v>
      </c>
      <c r="C221" t="s">
        <v>200</v>
      </c>
      <c r="D221" t="s">
        <v>658</v>
      </c>
      <c r="E221" s="7">
        <v>0</v>
      </c>
      <c r="F221" s="2">
        <v>9.4874999999999989</v>
      </c>
      <c r="G221" s="2">
        <v>2195.6525000000001</v>
      </c>
      <c r="H221" s="2">
        <v>1455.8766000000001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216.48749999999998</v>
      </c>
      <c r="P221" s="2">
        <v>1.8</v>
      </c>
      <c r="Q221" s="2">
        <v>0</v>
      </c>
      <c r="R221" s="2">
        <v>3</v>
      </c>
      <c r="S221" s="2">
        <v>0</v>
      </c>
      <c r="T221" s="2">
        <v>0</v>
      </c>
      <c r="U221" s="2">
        <v>0</v>
      </c>
      <c r="V221" s="2">
        <v>3.5750000000000002</v>
      </c>
      <c r="W221" s="2">
        <v>29.412500000000001</v>
      </c>
      <c r="X221" s="2">
        <v>2</v>
      </c>
      <c r="Y221" s="2">
        <v>1.25</v>
      </c>
      <c r="Z221" s="10">
        <v>677.71109999999999</v>
      </c>
      <c r="AA221" s="2">
        <v>845.63580000000002</v>
      </c>
      <c r="AB221" s="2">
        <v>845.63580000000002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8" t="s">
        <v>12</v>
      </c>
      <c r="BF221" s="8" t="s">
        <v>12</v>
      </c>
      <c r="BG221" s="8" t="s">
        <v>653</v>
      </c>
      <c r="BH221" s="10">
        <v>2195.6525000000001</v>
      </c>
      <c r="BI221" s="10">
        <v>1455.8766000000001</v>
      </c>
      <c r="BJ221" s="13">
        <v>1.1579999999999999</v>
      </c>
      <c r="BK221" s="13">
        <v>1.268</v>
      </c>
      <c r="BL221" s="10">
        <v>13.8043125</v>
      </c>
      <c r="BM221" s="10">
        <v>2542.565595</v>
      </c>
      <c r="BN221" s="10">
        <v>1846.0515288000001</v>
      </c>
      <c r="BO221" s="10">
        <v>369.78541200000006</v>
      </c>
      <c r="BP221">
        <v>4359.55</v>
      </c>
      <c r="BQ221" s="5">
        <v>1</v>
      </c>
      <c r="BR221" s="12">
        <v>20804674.365506265</v>
      </c>
      <c r="BS221" s="2">
        <v>4772.2068483000003</v>
      </c>
      <c r="BT221" s="2">
        <v>0</v>
      </c>
      <c r="BU221" s="2">
        <v>0</v>
      </c>
      <c r="BV221" s="50">
        <v>3.4416669948997211E-3</v>
      </c>
    </row>
    <row r="222" spans="1:74" x14ac:dyDescent="0.25">
      <c r="A222" t="s">
        <v>931</v>
      </c>
      <c r="B222">
        <v>4228</v>
      </c>
      <c r="C222" t="s">
        <v>201</v>
      </c>
      <c r="D222" t="s">
        <v>658</v>
      </c>
      <c r="E222" s="7">
        <v>0</v>
      </c>
      <c r="F222" s="2">
        <v>0.5</v>
      </c>
      <c r="G222" s="2">
        <v>198.39790000000002</v>
      </c>
      <c r="H222" s="2">
        <v>105.3841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38.037500000000001</v>
      </c>
      <c r="P222" s="2">
        <v>0.5</v>
      </c>
      <c r="Q222" s="2">
        <v>0</v>
      </c>
      <c r="R222" s="2">
        <v>1</v>
      </c>
      <c r="S222" s="2">
        <v>0</v>
      </c>
      <c r="T222" s="2">
        <v>0</v>
      </c>
      <c r="U222" s="2">
        <v>0</v>
      </c>
      <c r="V222" s="2">
        <v>0</v>
      </c>
      <c r="W222" s="2">
        <v>3</v>
      </c>
      <c r="X222" s="2">
        <v>0</v>
      </c>
      <c r="Y222" s="2">
        <v>0</v>
      </c>
      <c r="Z222" s="10">
        <v>6</v>
      </c>
      <c r="AA222" s="2">
        <v>70.867999999999995</v>
      </c>
      <c r="AB222" s="2">
        <v>70.867999999999995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8" t="s">
        <v>13</v>
      </c>
      <c r="BF222" s="8" t="s">
        <v>13</v>
      </c>
      <c r="BG222" s="8" t="s">
        <v>653</v>
      </c>
      <c r="BH222" s="10">
        <v>198.39790000000002</v>
      </c>
      <c r="BI222" s="10">
        <v>105.3841</v>
      </c>
      <c r="BJ222" s="13">
        <v>1.5089999999999999</v>
      </c>
      <c r="BK222" s="13">
        <v>1.665</v>
      </c>
      <c r="BL222" s="10">
        <v>0.72750000000000004</v>
      </c>
      <c r="BM222" s="10">
        <v>299.38243110000002</v>
      </c>
      <c r="BN222" s="10">
        <v>175.46452650000001</v>
      </c>
      <c r="BO222" s="10">
        <v>29.128192500000001</v>
      </c>
      <c r="BP222">
        <v>4359.55</v>
      </c>
      <c r="BQ222" s="5">
        <v>1</v>
      </c>
      <c r="BR222" s="12">
        <v>2200276.4382434553</v>
      </c>
      <c r="BS222" s="2">
        <v>504.70265010000008</v>
      </c>
      <c r="BT222" s="2">
        <v>0</v>
      </c>
      <c r="BU222" s="2">
        <v>0</v>
      </c>
      <c r="BV222" s="50">
        <v>1.6432125462564329E-3</v>
      </c>
    </row>
    <row r="223" spans="1:74" x14ac:dyDescent="0.25">
      <c r="A223" t="s">
        <v>932</v>
      </c>
      <c r="B223">
        <v>4243</v>
      </c>
      <c r="C223" t="s">
        <v>202</v>
      </c>
      <c r="D223" t="s">
        <v>658</v>
      </c>
      <c r="E223" s="7">
        <v>0</v>
      </c>
      <c r="F223" s="2">
        <v>135.30000000000004</v>
      </c>
      <c r="G223" s="2">
        <v>13897.4123</v>
      </c>
      <c r="H223" s="2">
        <v>6503.940999999998</v>
      </c>
      <c r="I223" s="2">
        <v>0</v>
      </c>
      <c r="J223" s="2">
        <v>0.2387</v>
      </c>
      <c r="K223" s="2">
        <v>1398.1516000000006</v>
      </c>
      <c r="L223" s="2">
        <v>0</v>
      </c>
      <c r="M223" s="2">
        <v>0</v>
      </c>
      <c r="N223" s="2">
        <v>206.10629999999998</v>
      </c>
      <c r="O223" s="2">
        <v>2682.6175999999987</v>
      </c>
      <c r="P223" s="2">
        <v>5.95</v>
      </c>
      <c r="Q223" s="2">
        <v>44.649999999999991</v>
      </c>
      <c r="R223" s="2">
        <v>49.024999999999999</v>
      </c>
      <c r="S223" s="2">
        <v>23.461200000000002</v>
      </c>
      <c r="T223" s="2">
        <v>10.4375</v>
      </c>
      <c r="U223" s="2">
        <v>44.824999999999996</v>
      </c>
      <c r="V223" s="2">
        <v>208.40000000000003</v>
      </c>
      <c r="W223" s="2">
        <v>215.15890000000002</v>
      </c>
      <c r="X223" s="2">
        <v>10.625</v>
      </c>
      <c r="Y223" s="2">
        <v>15.175000000000001</v>
      </c>
      <c r="Z223" s="10">
        <v>691.05160000000001</v>
      </c>
      <c r="AA223" s="2">
        <v>5073.5736999999999</v>
      </c>
      <c r="AB223" s="2">
        <v>5073.5736999999999</v>
      </c>
      <c r="AC223" s="2">
        <v>68.598600000000005</v>
      </c>
      <c r="AD223" s="2">
        <v>0</v>
      </c>
      <c r="AE223" s="2">
        <v>0</v>
      </c>
      <c r="AF223" s="2">
        <v>0</v>
      </c>
      <c r="AG223" s="2">
        <v>1.7187999999999999</v>
      </c>
      <c r="AH223" s="2">
        <v>0</v>
      </c>
      <c r="AI223" s="2">
        <v>0</v>
      </c>
      <c r="AJ223" s="2">
        <v>0</v>
      </c>
      <c r="AK223" s="2">
        <v>3.5058999999999996</v>
      </c>
      <c r="AL223" s="2">
        <v>0</v>
      </c>
      <c r="AM223" s="2">
        <v>0</v>
      </c>
      <c r="AN223" s="2">
        <v>21.554400000000001</v>
      </c>
      <c r="AO223" s="2">
        <v>0</v>
      </c>
      <c r="AP223" s="2">
        <v>0</v>
      </c>
      <c r="AQ223" s="2">
        <v>2.2366999999999999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0.5</v>
      </c>
      <c r="AZ223" s="2">
        <v>0</v>
      </c>
      <c r="BA223" s="2">
        <v>0</v>
      </c>
      <c r="BB223" s="2">
        <v>1.5</v>
      </c>
      <c r="BC223" s="2">
        <v>0</v>
      </c>
      <c r="BD223" s="2">
        <v>0</v>
      </c>
      <c r="BE223" s="8" t="s">
        <v>12</v>
      </c>
      <c r="BF223" s="8" t="s">
        <v>12</v>
      </c>
      <c r="BG223" s="8" t="s">
        <v>653</v>
      </c>
      <c r="BH223" s="10">
        <v>13897.651</v>
      </c>
      <c r="BI223" s="10">
        <v>8108.1988999999985</v>
      </c>
      <c r="BJ223" s="13">
        <v>1.1579999999999999</v>
      </c>
      <c r="BK223" s="13">
        <v>1.268</v>
      </c>
      <c r="BL223" s="10">
        <v>196.86150000000006</v>
      </c>
      <c r="BM223" s="10">
        <v>16093.466037269998</v>
      </c>
      <c r="BN223" s="10">
        <v>10153.351975499998</v>
      </c>
      <c r="BO223" s="10">
        <v>3903.6117999750008</v>
      </c>
      <c r="BP223">
        <v>4359.55</v>
      </c>
      <c r="BQ223" s="5">
        <v>1</v>
      </c>
      <c r="BR223" s="12">
        <v>132300533.84247746</v>
      </c>
      <c r="BS223" s="2">
        <v>28407.557138999997</v>
      </c>
      <c r="BT223" s="2">
        <v>1805.1371316000007</v>
      </c>
      <c r="BU223" s="2">
        <v>264.53399849999994</v>
      </c>
      <c r="BV223" s="50">
        <v>1.7672353654623916E-2</v>
      </c>
    </row>
    <row r="224" spans="1:74" x14ac:dyDescent="0.25">
      <c r="A224" t="s">
        <v>933</v>
      </c>
      <c r="B224">
        <v>91170</v>
      </c>
      <c r="C224" t="s">
        <v>203</v>
      </c>
      <c r="D224" t="s">
        <v>663</v>
      </c>
      <c r="E224" s="7">
        <v>0</v>
      </c>
      <c r="F224" s="2">
        <v>0</v>
      </c>
      <c r="G224" s="2">
        <v>173.67099999999999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13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0.65</v>
      </c>
      <c r="W224" s="2">
        <v>0</v>
      </c>
      <c r="X224" s="2">
        <v>0</v>
      </c>
      <c r="Y224" s="2">
        <v>0</v>
      </c>
      <c r="Z224" s="10">
        <v>14.399999999999999</v>
      </c>
      <c r="AA224" s="2">
        <v>79.493600000000001</v>
      </c>
      <c r="AB224" s="2">
        <v>79.493600000000001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8" t="s">
        <v>12</v>
      </c>
      <c r="BF224" s="8" t="s">
        <v>12</v>
      </c>
      <c r="BG224" s="8" t="s">
        <v>654</v>
      </c>
      <c r="BH224" s="10">
        <v>173.67099999999999</v>
      </c>
      <c r="BI224" s="10">
        <v>0</v>
      </c>
      <c r="BJ224" s="13">
        <v>1.3759999999999999</v>
      </c>
      <c r="BK224" s="13">
        <v>0</v>
      </c>
      <c r="BL224" s="10">
        <v>0</v>
      </c>
      <c r="BM224" s="10">
        <v>238.97129599999997</v>
      </c>
      <c r="BN224" s="10">
        <v>0</v>
      </c>
      <c r="BO224" s="10">
        <v>13.43581</v>
      </c>
      <c r="BP224">
        <v>4305.7299999999996</v>
      </c>
      <c r="BQ224" s="5">
        <v>1.1237999999999999</v>
      </c>
      <c r="BR224" s="12">
        <v>1221342.2983638311</v>
      </c>
      <c r="BS224" s="2">
        <v>252.40710599999997</v>
      </c>
      <c r="BT224" s="2">
        <v>0</v>
      </c>
      <c r="BU224" s="2">
        <v>0</v>
      </c>
      <c r="BV224" s="50">
        <v>0</v>
      </c>
    </row>
    <row r="225" spans="1:74" x14ac:dyDescent="0.25">
      <c r="A225" t="s">
        <v>934</v>
      </c>
      <c r="B225">
        <v>91938</v>
      </c>
      <c r="C225" t="s">
        <v>204</v>
      </c>
      <c r="D225" t="s">
        <v>663</v>
      </c>
      <c r="E225" s="7">
        <v>0</v>
      </c>
      <c r="F225" s="2">
        <v>0</v>
      </c>
      <c r="G225" s="2">
        <v>389.30699999999996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36.85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1.925</v>
      </c>
      <c r="X225" s="2">
        <v>0</v>
      </c>
      <c r="Y225" s="2">
        <v>0</v>
      </c>
      <c r="Z225" s="10">
        <v>85.850000000000009</v>
      </c>
      <c r="AA225" s="2">
        <v>164.01910000000001</v>
      </c>
      <c r="AB225" s="2">
        <v>164.01910000000001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8" t="s">
        <v>12</v>
      </c>
      <c r="BF225" s="8" t="s">
        <v>12</v>
      </c>
      <c r="BG225" s="8" t="s">
        <v>654</v>
      </c>
      <c r="BH225" s="10">
        <v>389.30699999999996</v>
      </c>
      <c r="BI225" s="10">
        <v>0</v>
      </c>
      <c r="BJ225" s="13">
        <v>1.3109999999999999</v>
      </c>
      <c r="BK225" s="13">
        <v>0</v>
      </c>
      <c r="BL225" s="10">
        <v>0</v>
      </c>
      <c r="BM225" s="10">
        <v>510.3814769999999</v>
      </c>
      <c r="BN225" s="10">
        <v>0</v>
      </c>
      <c r="BO225" s="10">
        <v>37.981410000000004</v>
      </c>
      <c r="BP225">
        <v>4305.7299999999996</v>
      </c>
      <c r="BQ225" s="5">
        <v>1.1237999999999999</v>
      </c>
      <c r="BR225" s="12">
        <v>2653407.0270826919</v>
      </c>
      <c r="BS225" s="2">
        <v>548.36288699999989</v>
      </c>
      <c r="BT225" s="2">
        <v>0</v>
      </c>
      <c r="BU225" s="2">
        <v>0</v>
      </c>
      <c r="BV225" s="50">
        <v>0</v>
      </c>
    </row>
    <row r="226" spans="1:74" x14ac:dyDescent="0.25">
      <c r="A226" t="s">
        <v>935</v>
      </c>
      <c r="B226">
        <v>91939</v>
      </c>
      <c r="C226" t="s">
        <v>205</v>
      </c>
      <c r="D226" t="s">
        <v>663</v>
      </c>
      <c r="E226" s="7">
        <v>0</v>
      </c>
      <c r="F226" s="2">
        <v>0</v>
      </c>
      <c r="G226" s="2">
        <v>176.72800000000001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8.2750000000000004</v>
      </c>
      <c r="P226" s="2">
        <v>0</v>
      </c>
      <c r="Q226" s="2">
        <v>0</v>
      </c>
      <c r="R226" s="2">
        <v>0</v>
      </c>
      <c r="S226" s="2">
        <v>0</v>
      </c>
      <c r="T226" s="2">
        <v>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10">
        <v>79.425000000000011</v>
      </c>
      <c r="AA226" s="2">
        <v>94.483500000000021</v>
      </c>
      <c r="AB226" s="2">
        <v>94.483500000000021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8" t="s">
        <v>12</v>
      </c>
      <c r="BF226" s="8" t="s">
        <v>12</v>
      </c>
      <c r="BG226" s="8" t="s">
        <v>654</v>
      </c>
      <c r="BH226" s="10">
        <v>176.72800000000001</v>
      </c>
      <c r="BI226" s="10">
        <v>0</v>
      </c>
      <c r="BJ226" s="13">
        <v>1.375</v>
      </c>
      <c r="BK226" s="13">
        <v>0</v>
      </c>
      <c r="BL226" s="10">
        <v>0</v>
      </c>
      <c r="BM226" s="10">
        <v>243.001</v>
      </c>
      <c r="BN226" s="10">
        <v>0</v>
      </c>
      <c r="BO226" s="10">
        <v>23.413050000000002</v>
      </c>
      <c r="BP226">
        <v>4305.7299999999996</v>
      </c>
      <c r="BQ226" s="5">
        <v>1.1237999999999999</v>
      </c>
      <c r="BR226" s="12">
        <v>1289118.8100838047</v>
      </c>
      <c r="BS226" s="2">
        <v>266.41404999999997</v>
      </c>
      <c r="BT226" s="2">
        <v>0</v>
      </c>
      <c r="BU226" s="2">
        <v>0</v>
      </c>
      <c r="BV226" s="50">
        <v>4.243809696256394E-3</v>
      </c>
    </row>
    <row r="227" spans="1:74" x14ac:dyDescent="0.25">
      <c r="A227" t="s">
        <v>936</v>
      </c>
      <c r="B227">
        <v>4232</v>
      </c>
      <c r="C227" t="s">
        <v>206</v>
      </c>
      <c r="D227" t="s">
        <v>659</v>
      </c>
      <c r="E227" s="7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10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8" t="s">
        <v>13</v>
      </c>
      <c r="BF227" s="8" t="s">
        <v>12</v>
      </c>
      <c r="BG227" s="8" t="s">
        <v>653</v>
      </c>
      <c r="BH227" s="10">
        <v>0</v>
      </c>
      <c r="BI227" s="10">
        <v>0</v>
      </c>
      <c r="BJ227" s="13">
        <v>0</v>
      </c>
      <c r="BK227" s="13">
        <v>0</v>
      </c>
      <c r="BL227" s="10">
        <v>0</v>
      </c>
      <c r="BM227" s="10">
        <v>0</v>
      </c>
      <c r="BN227" s="10">
        <v>0</v>
      </c>
      <c r="BO227" s="10">
        <v>0</v>
      </c>
      <c r="BP227">
        <v>4305.7299999999996</v>
      </c>
      <c r="BQ227" s="5">
        <v>1</v>
      </c>
      <c r="BR227" s="12">
        <v>0</v>
      </c>
      <c r="BS227" s="2">
        <v>0</v>
      </c>
      <c r="BT227" s="2">
        <v>0</v>
      </c>
      <c r="BU227" s="2">
        <v>0</v>
      </c>
      <c r="BV227" s="50">
        <v>0</v>
      </c>
    </row>
    <row r="228" spans="1:74" x14ac:dyDescent="0.25">
      <c r="A228" t="s">
        <v>937</v>
      </c>
      <c r="B228">
        <v>89850</v>
      </c>
      <c r="C228" t="s">
        <v>207</v>
      </c>
      <c r="D228" t="s">
        <v>663</v>
      </c>
      <c r="E228" s="7">
        <v>0</v>
      </c>
      <c r="F228" s="2">
        <v>0</v>
      </c>
      <c r="G228" s="2">
        <v>479.07560000000007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63.487199999999994</v>
      </c>
      <c r="P228" s="2">
        <v>0</v>
      </c>
      <c r="Q228" s="2">
        <v>0</v>
      </c>
      <c r="R228" s="2">
        <v>0</v>
      </c>
      <c r="S228" s="2">
        <v>0</v>
      </c>
      <c r="T228" s="2">
        <v>2</v>
      </c>
      <c r="U228" s="2">
        <v>1</v>
      </c>
      <c r="V228" s="2">
        <v>1</v>
      </c>
      <c r="W228" s="2">
        <v>4</v>
      </c>
      <c r="X228" s="2">
        <v>0</v>
      </c>
      <c r="Y228" s="2">
        <v>0</v>
      </c>
      <c r="Z228" s="10">
        <v>38.012499999999989</v>
      </c>
      <c r="AA228" s="2">
        <v>200.09159999999997</v>
      </c>
      <c r="AB228" s="2">
        <v>200.09159999999997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8" t="s">
        <v>12</v>
      </c>
      <c r="BF228" s="8" t="s">
        <v>12</v>
      </c>
      <c r="BG228" s="8" t="s">
        <v>654</v>
      </c>
      <c r="BH228" s="10">
        <v>479.07560000000007</v>
      </c>
      <c r="BI228" s="10">
        <v>0</v>
      </c>
      <c r="BJ228" s="13">
        <v>1.284</v>
      </c>
      <c r="BK228" s="13">
        <v>0</v>
      </c>
      <c r="BL228" s="10">
        <v>0</v>
      </c>
      <c r="BM228" s="10">
        <v>615.13307040000007</v>
      </c>
      <c r="BN228" s="10">
        <v>0</v>
      </c>
      <c r="BO228" s="10">
        <v>68.934059099999999</v>
      </c>
      <c r="BP228">
        <v>4305.7299999999996</v>
      </c>
      <c r="BQ228" s="5">
        <v>1</v>
      </c>
      <c r="BR228" s="12">
        <v>2945408.3615020351</v>
      </c>
      <c r="BS228" s="2">
        <v>684.06712950000008</v>
      </c>
      <c r="BT228" s="2">
        <v>0</v>
      </c>
      <c r="BU228" s="2">
        <v>0</v>
      </c>
      <c r="BV228" s="50">
        <v>0</v>
      </c>
    </row>
    <row r="229" spans="1:74" x14ac:dyDescent="0.25">
      <c r="A229" t="s">
        <v>938</v>
      </c>
      <c r="B229">
        <v>87401</v>
      </c>
      <c r="C229" t="s">
        <v>208</v>
      </c>
      <c r="D229" t="s">
        <v>663</v>
      </c>
      <c r="E229" s="7">
        <v>0</v>
      </c>
      <c r="F229" s="2">
        <v>0</v>
      </c>
      <c r="G229" s="2">
        <v>556.72400000000005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54.4375</v>
      </c>
      <c r="P229" s="2">
        <v>1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10">
        <v>49.5</v>
      </c>
      <c r="AA229" s="2">
        <v>307.39479999999998</v>
      </c>
      <c r="AB229" s="2">
        <v>307.39479999999998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8" t="s">
        <v>12</v>
      </c>
      <c r="BF229" s="8" t="s">
        <v>12</v>
      </c>
      <c r="BG229" s="8" t="s">
        <v>654</v>
      </c>
      <c r="BH229" s="10">
        <v>556.72400000000005</v>
      </c>
      <c r="BI229" s="10">
        <v>0</v>
      </c>
      <c r="BJ229" s="13">
        <v>1.21</v>
      </c>
      <c r="BK229" s="13">
        <v>0</v>
      </c>
      <c r="BL229" s="10">
        <v>0</v>
      </c>
      <c r="BM229" s="10">
        <v>673.63603999999998</v>
      </c>
      <c r="BN229" s="10">
        <v>0</v>
      </c>
      <c r="BO229" s="10">
        <v>39.753292500000001</v>
      </c>
      <c r="BP229">
        <v>4305.7299999999996</v>
      </c>
      <c r="BQ229" s="5">
        <v>1</v>
      </c>
      <c r="BR229" s="12">
        <v>3071661.8506252249</v>
      </c>
      <c r="BS229" s="2">
        <v>713.38933250000002</v>
      </c>
      <c r="BT229" s="2">
        <v>0</v>
      </c>
      <c r="BU229" s="2">
        <v>0</v>
      </c>
      <c r="BV229" s="50">
        <v>0</v>
      </c>
    </row>
    <row r="230" spans="1:74" x14ac:dyDescent="0.25">
      <c r="A230" t="s">
        <v>939</v>
      </c>
      <c r="B230">
        <v>4516</v>
      </c>
      <c r="C230" t="s">
        <v>209</v>
      </c>
      <c r="D230" t="s">
        <v>664</v>
      </c>
      <c r="E230" s="7">
        <v>1</v>
      </c>
      <c r="F230" s="2">
        <v>0</v>
      </c>
      <c r="G230" s="2">
        <v>0</v>
      </c>
      <c r="H230" s="2">
        <v>7046.3766000000005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10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8" t="s">
        <v>12</v>
      </c>
      <c r="BF230" s="8" t="s">
        <v>12</v>
      </c>
      <c r="BG230" s="8" t="s">
        <v>653</v>
      </c>
      <c r="BH230" s="10">
        <v>0</v>
      </c>
      <c r="BI230" s="10">
        <v>7046.3766000000005</v>
      </c>
      <c r="BJ230" s="13">
        <v>0</v>
      </c>
      <c r="BK230" s="13">
        <v>1.339</v>
      </c>
      <c r="BL230" s="10">
        <v>0</v>
      </c>
      <c r="BM230" s="10">
        <v>0</v>
      </c>
      <c r="BN230" s="10">
        <v>9435.0982674000006</v>
      </c>
      <c r="BO230" s="10">
        <v>0</v>
      </c>
      <c r="BP230">
        <v>4359.55</v>
      </c>
      <c r="BQ230" s="5">
        <v>1</v>
      </c>
      <c r="BR230" s="12">
        <v>41132782.651643671</v>
      </c>
      <c r="BS230" s="2">
        <v>9435.0982674000006</v>
      </c>
      <c r="BT230" s="2">
        <v>0</v>
      </c>
      <c r="BU230" s="2">
        <v>0</v>
      </c>
      <c r="BV230" s="50">
        <v>0.99829022763273845</v>
      </c>
    </row>
    <row r="231" spans="1:74" x14ac:dyDescent="0.25">
      <c r="A231" t="s">
        <v>940</v>
      </c>
      <c r="B231">
        <v>78833</v>
      </c>
      <c r="C231" t="s">
        <v>210</v>
      </c>
      <c r="D231" t="s">
        <v>663</v>
      </c>
      <c r="E231" s="7">
        <v>0</v>
      </c>
      <c r="F231" s="2">
        <v>0</v>
      </c>
      <c r="G231" s="2">
        <v>0</v>
      </c>
      <c r="H231" s="2">
        <v>488.73259999999982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55.61119999999999</v>
      </c>
      <c r="P231" s="2">
        <v>0.25</v>
      </c>
      <c r="Q231" s="2">
        <v>0</v>
      </c>
      <c r="R231" s="2">
        <v>0</v>
      </c>
      <c r="S231" s="2">
        <v>1.9167000000000001</v>
      </c>
      <c r="T231" s="2">
        <v>0</v>
      </c>
      <c r="U231" s="2">
        <v>0</v>
      </c>
      <c r="V231" s="2">
        <v>0</v>
      </c>
      <c r="W231" s="2">
        <v>2.5455000000000001</v>
      </c>
      <c r="X231" s="2">
        <v>0</v>
      </c>
      <c r="Y231" s="2">
        <v>0</v>
      </c>
      <c r="Z231" s="10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8" t="s">
        <v>12</v>
      </c>
      <c r="BF231" s="8" t="s">
        <v>12</v>
      </c>
      <c r="BG231" s="8" t="s">
        <v>653</v>
      </c>
      <c r="BH231" s="10">
        <v>0</v>
      </c>
      <c r="BI231" s="10">
        <v>488.73259999999982</v>
      </c>
      <c r="BJ231" s="13">
        <v>0</v>
      </c>
      <c r="BK231" s="13">
        <v>1.403</v>
      </c>
      <c r="BL231" s="10">
        <v>0</v>
      </c>
      <c r="BM231" s="10">
        <v>0</v>
      </c>
      <c r="BN231" s="10">
        <v>685.6918377999998</v>
      </c>
      <c r="BO231" s="10">
        <v>25.435001300000003</v>
      </c>
      <c r="BP231">
        <v>4305.7299999999996</v>
      </c>
      <c r="BQ231" s="5">
        <v>1</v>
      </c>
      <c r="BR231" s="12">
        <v>3061920.1649180418</v>
      </c>
      <c r="BS231" s="2">
        <v>711.12683909999976</v>
      </c>
      <c r="BT231" s="2">
        <v>0</v>
      </c>
      <c r="BU231" s="2">
        <v>0</v>
      </c>
      <c r="BV231" s="50">
        <v>0</v>
      </c>
    </row>
    <row r="232" spans="1:74" x14ac:dyDescent="0.25">
      <c r="A232" t="s">
        <v>941</v>
      </c>
      <c r="B232">
        <v>90506</v>
      </c>
      <c r="C232" t="s">
        <v>211</v>
      </c>
      <c r="D232" t="s">
        <v>663</v>
      </c>
      <c r="E232" s="7">
        <v>0</v>
      </c>
      <c r="F232" s="2">
        <v>0</v>
      </c>
      <c r="G232" s="2">
        <v>26.762500000000003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5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10">
        <v>7.7249999999999996</v>
      </c>
      <c r="AA232" s="2">
        <v>19.137499999999999</v>
      </c>
      <c r="AB232" s="2">
        <v>19.137499999999999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8" t="s">
        <v>12</v>
      </c>
      <c r="BF232" s="8" t="s">
        <v>12</v>
      </c>
      <c r="BG232" s="8" t="s">
        <v>653</v>
      </c>
      <c r="BH232" s="10">
        <v>26.762500000000003</v>
      </c>
      <c r="BI232" s="10">
        <v>0</v>
      </c>
      <c r="BJ232" s="13">
        <v>1.399</v>
      </c>
      <c r="BK232" s="13">
        <v>0</v>
      </c>
      <c r="BL232" s="10">
        <v>0</v>
      </c>
      <c r="BM232" s="10">
        <v>37.440737500000004</v>
      </c>
      <c r="BN232" s="10">
        <v>0</v>
      </c>
      <c r="BO232" s="10">
        <v>2.051625</v>
      </c>
      <c r="BP232">
        <v>4305.7299999999996</v>
      </c>
      <c r="BQ232" s="5">
        <v>1.1237999999999999</v>
      </c>
      <c r="BR232" s="12">
        <v>191094.82909553105</v>
      </c>
      <c r="BS232" s="2">
        <v>39.492362500000006</v>
      </c>
      <c r="BT232" s="2">
        <v>0</v>
      </c>
      <c r="BU232" s="2">
        <v>0</v>
      </c>
      <c r="BV232" s="50">
        <v>0</v>
      </c>
    </row>
    <row r="233" spans="1:74" x14ac:dyDescent="0.25">
      <c r="A233" t="s">
        <v>942</v>
      </c>
      <c r="B233">
        <v>4421</v>
      </c>
      <c r="C233" t="s">
        <v>212</v>
      </c>
      <c r="D233" t="s">
        <v>663</v>
      </c>
      <c r="E233" s="7">
        <v>0</v>
      </c>
      <c r="F233" s="2">
        <v>0</v>
      </c>
      <c r="G233" s="2">
        <v>0</v>
      </c>
      <c r="H233" s="2">
        <v>160.78530000000001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29.225000000000001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0.35</v>
      </c>
      <c r="V233" s="2">
        <v>0</v>
      </c>
      <c r="W233" s="2">
        <v>5.6749999999999998</v>
      </c>
      <c r="X233" s="2">
        <v>0</v>
      </c>
      <c r="Y233" s="2">
        <v>0</v>
      </c>
      <c r="Z233" s="10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8" t="s">
        <v>12</v>
      </c>
      <c r="BF233" s="8" t="s">
        <v>12</v>
      </c>
      <c r="BG233" s="8" t="s">
        <v>653</v>
      </c>
      <c r="BH233" s="10">
        <v>0</v>
      </c>
      <c r="BI233" s="10">
        <v>160.78530000000001</v>
      </c>
      <c r="BJ233" s="13">
        <v>0</v>
      </c>
      <c r="BK233" s="13">
        <v>1.534</v>
      </c>
      <c r="BL233" s="10">
        <v>0</v>
      </c>
      <c r="BM233" s="10">
        <v>0</v>
      </c>
      <c r="BN233" s="10">
        <v>246.6446502</v>
      </c>
      <c r="BO233" s="10">
        <v>35.961574999999996</v>
      </c>
      <c r="BP233">
        <v>4305.7299999999996</v>
      </c>
      <c r="BQ233" s="5">
        <v>1</v>
      </c>
      <c r="BR233" s="12">
        <v>1216826.1020303958</v>
      </c>
      <c r="BS233" s="2">
        <v>282.60622519999998</v>
      </c>
      <c r="BT233" s="2">
        <v>0</v>
      </c>
      <c r="BU233" s="2">
        <v>0</v>
      </c>
      <c r="BV233" s="50">
        <v>0</v>
      </c>
    </row>
    <row r="234" spans="1:74" x14ac:dyDescent="0.25">
      <c r="A234" t="s">
        <v>943</v>
      </c>
      <c r="B234">
        <v>743644</v>
      </c>
      <c r="C234" t="s">
        <v>213</v>
      </c>
      <c r="D234" t="s">
        <v>663</v>
      </c>
      <c r="E234" s="7">
        <v>0</v>
      </c>
      <c r="F234" s="2">
        <v>0</v>
      </c>
      <c r="G234" s="2">
        <v>221.3972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31.975000000000001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3</v>
      </c>
      <c r="X234" s="2">
        <v>0</v>
      </c>
      <c r="Y234" s="2">
        <v>0</v>
      </c>
      <c r="Z234" s="10">
        <v>10</v>
      </c>
      <c r="AA234" s="2">
        <v>89.281700000000001</v>
      </c>
      <c r="AB234" s="2">
        <v>89.281700000000001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8" t="s">
        <v>12</v>
      </c>
      <c r="BF234" s="8" t="s">
        <v>12</v>
      </c>
      <c r="BG234" s="8" t="s">
        <v>653</v>
      </c>
      <c r="BH234" s="10">
        <v>221.3972</v>
      </c>
      <c r="BI234" s="10">
        <v>0</v>
      </c>
      <c r="BJ234" s="13">
        <v>1.3620000000000001</v>
      </c>
      <c r="BK234" s="13">
        <v>0</v>
      </c>
      <c r="BL234" s="10">
        <v>0</v>
      </c>
      <c r="BM234" s="10">
        <v>301.54298640000002</v>
      </c>
      <c r="BN234" s="10">
        <v>0</v>
      </c>
      <c r="BO234" s="10">
        <v>24.674827000000001</v>
      </c>
      <c r="BP234">
        <v>4305.7299999999996</v>
      </c>
      <c r="BQ234" s="5">
        <v>1</v>
      </c>
      <c r="BR234" s="12">
        <v>1404605.8256907819</v>
      </c>
      <c r="BS234" s="2">
        <v>326.21781340000001</v>
      </c>
      <c r="BT234" s="2">
        <v>0</v>
      </c>
      <c r="BU234" s="2">
        <v>0</v>
      </c>
      <c r="BV234" s="50">
        <v>0</v>
      </c>
    </row>
    <row r="235" spans="1:74" x14ac:dyDescent="0.25">
      <c r="A235" t="s">
        <v>944</v>
      </c>
      <c r="B235">
        <v>6365</v>
      </c>
      <c r="C235" t="s">
        <v>214</v>
      </c>
      <c r="D235" t="s">
        <v>663</v>
      </c>
      <c r="E235" s="7">
        <v>0</v>
      </c>
      <c r="F235" s="2">
        <v>0</v>
      </c>
      <c r="G235" s="2">
        <v>270.90440000000001</v>
      </c>
      <c r="H235" s="2">
        <v>45.074399999999997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20.6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6</v>
      </c>
      <c r="X235" s="2">
        <v>0</v>
      </c>
      <c r="Y235" s="2">
        <v>0</v>
      </c>
      <c r="Z235" s="10">
        <v>18</v>
      </c>
      <c r="AA235" s="2">
        <v>101.61069999999999</v>
      </c>
      <c r="AB235" s="2">
        <v>101.61069999999999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8" t="s">
        <v>12</v>
      </c>
      <c r="BF235" s="8" t="s">
        <v>12</v>
      </c>
      <c r="BG235" s="8" t="s">
        <v>654</v>
      </c>
      <c r="BH235" s="10">
        <v>270.90440000000001</v>
      </c>
      <c r="BI235" s="10">
        <v>45.074399999999997</v>
      </c>
      <c r="BJ235" s="13">
        <v>1.347</v>
      </c>
      <c r="BK235" s="13">
        <v>1.5589999999999999</v>
      </c>
      <c r="BL235" s="10">
        <v>0</v>
      </c>
      <c r="BM235" s="10">
        <v>364.90822680000002</v>
      </c>
      <c r="BN235" s="10">
        <v>70.270989599999993</v>
      </c>
      <c r="BO235" s="10">
        <v>48.436869999999992</v>
      </c>
      <c r="BP235">
        <v>4305.7299999999996</v>
      </c>
      <c r="BQ235" s="5">
        <v>1</v>
      </c>
      <c r="BR235" s="12">
        <v>2082320.2916950718</v>
      </c>
      <c r="BS235" s="2">
        <v>483.61608640000003</v>
      </c>
      <c r="BT235" s="2">
        <v>0</v>
      </c>
      <c r="BU235" s="2">
        <v>0</v>
      </c>
      <c r="BV235" s="50">
        <v>0</v>
      </c>
    </row>
    <row r="236" spans="1:74" x14ac:dyDescent="0.25">
      <c r="A236" t="s">
        <v>945</v>
      </c>
      <c r="B236">
        <v>79981</v>
      </c>
      <c r="C236" t="s">
        <v>215</v>
      </c>
      <c r="D236" t="s">
        <v>663</v>
      </c>
      <c r="E236" s="7">
        <v>0</v>
      </c>
      <c r="F236" s="2">
        <v>0</v>
      </c>
      <c r="G236" s="2">
        <v>188.59100000000001</v>
      </c>
      <c r="H236" s="2">
        <v>165.05359999999999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17.850000000000001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6</v>
      </c>
      <c r="X236" s="2">
        <v>0</v>
      </c>
      <c r="Y236" s="2">
        <v>0</v>
      </c>
      <c r="Z236" s="10">
        <v>7.7249999999999996</v>
      </c>
      <c r="AA236" s="2">
        <v>2.1375000000000002</v>
      </c>
      <c r="AB236" s="2">
        <v>2.1375000000000002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8" t="s">
        <v>12</v>
      </c>
      <c r="BF236" s="8" t="s">
        <v>12</v>
      </c>
      <c r="BG236" s="8" t="s">
        <v>653</v>
      </c>
      <c r="BH236" s="10">
        <v>188.59100000000001</v>
      </c>
      <c r="BI236" s="10">
        <v>165.05359999999999</v>
      </c>
      <c r="BJ236" s="13">
        <v>1.371</v>
      </c>
      <c r="BK236" s="13">
        <v>1.532</v>
      </c>
      <c r="BL236" s="10">
        <v>0</v>
      </c>
      <c r="BM236" s="10">
        <v>258.55826100000002</v>
      </c>
      <c r="BN236" s="10">
        <v>252.86211519999998</v>
      </c>
      <c r="BO236" s="10">
        <v>37.214175000000004</v>
      </c>
      <c r="BP236">
        <v>4305.7299999999996</v>
      </c>
      <c r="BQ236" s="5">
        <v>1</v>
      </c>
      <c r="BR236" s="12">
        <v>2362272.2461383753</v>
      </c>
      <c r="BS236" s="2">
        <v>548.63455119999992</v>
      </c>
      <c r="BT236" s="2">
        <v>0</v>
      </c>
      <c r="BU236" s="2">
        <v>0</v>
      </c>
      <c r="BV236" s="50">
        <v>0</v>
      </c>
    </row>
    <row r="237" spans="1:74" x14ac:dyDescent="0.25">
      <c r="A237" t="s">
        <v>946</v>
      </c>
      <c r="B237">
        <v>81045</v>
      </c>
      <c r="C237" t="s">
        <v>216</v>
      </c>
      <c r="D237" t="s">
        <v>663</v>
      </c>
      <c r="E237" s="7">
        <v>0</v>
      </c>
      <c r="F237" s="2">
        <v>0</v>
      </c>
      <c r="G237" s="2">
        <v>734.9267000000001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54.478400000000001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5.1749999999999998</v>
      </c>
      <c r="X237" s="2">
        <v>0</v>
      </c>
      <c r="Y237" s="2">
        <v>0</v>
      </c>
      <c r="Z237" s="10">
        <v>3</v>
      </c>
      <c r="AA237" s="2">
        <v>371.05610000000001</v>
      </c>
      <c r="AB237" s="2">
        <v>371.05610000000001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8" t="s">
        <v>12</v>
      </c>
      <c r="BF237" s="8" t="s">
        <v>12</v>
      </c>
      <c r="BG237" s="8" t="s">
        <v>654</v>
      </c>
      <c r="BH237" s="10">
        <v>734.9267000000001</v>
      </c>
      <c r="BI237" s="10">
        <v>0</v>
      </c>
      <c r="BJ237" s="13">
        <v>1.1579999999999999</v>
      </c>
      <c r="BK237" s="13">
        <v>0</v>
      </c>
      <c r="BL237" s="10">
        <v>0</v>
      </c>
      <c r="BM237" s="10">
        <v>851.04511860000002</v>
      </c>
      <c r="BN237" s="10">
        <v>0</v>
      </c>
      <c r="BO237" s="10">
        <v>68.788245200000006</v>
      </c>
      <c r="BP237">
        <v>4305.7299999999996</v>
      </c>
      <c r="BQ237" s="5">
        <v>1</v>
      </c>
      <c r="BR237" s="12">
        <v>3960554.1095145736</v>
      </c>
      <c r="BS237" s="2">
        <v>919.83336380000003</v>
      </c>
      <c r="BT237" s="2">
        <v>0</v>
      </c>
      <c r="BU237" s="2">
        <v>0</v>
      </c>
      <c r="BV237" s="50">
        <v>0</v>
      </c>
    </row>
    <row r="238" spans="1:74" x14ac:dyDescent="0.25">
      <c r="A238" t="s">
        <v>947</v>
      </c>
      <c r="B238">
        <v>81043</v>
      </c>
      <c r="C238" t="s">
        <v>217</v>
      </c>
      <c r="D238" t="s">
        <v>663</v>
      </c>
      <c r="E238" s="7">
        <v>0</v>
      </c>
      <c r="F238" s="2">
        <v>0</v>
      </c>
      <c r="G238" s="2">
        <v>220.62269999999998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14.866300000000001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5.0999999999999996</v>
      </c>
      <c r="X238" s="2">
        <v>0</v>
      </c>
      <c r="Y238" s="2">
        <v>0</v>
      </c>
      <c r="Z238" s="10">
        <v>19.7</v>
      </c>
      <c r="AA238" s="2">
        <v>144.45399999999998</v>
      </c>
      <c r="AB238" s="2">
        <v>144.45399999999998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8" t="s">
        <v>12</v>
      </c>
      <c r="BF238" s="8" t="s">
        <v>12</v>
      </c>
      <c r="BG238" s="8" t="s">
        <v>654</v>
      </c>
      <c r="BH238" s="10">
        <v>220.62269999999998</v>
      </c>
      <c r="BI238" s="10">
        <v>0</v>
      </c>
      <c r="BJ238" s="13">
        <v>1.3620000000000001</v>
      </c>
      <c r="BK238" s="13">
        <v>0</v>
      </c>
      <c r="BL238" s="10">
        <v>0</v>
      </c>
      <c r="BM238" s="10">
        <v>300.48811740000002</v>
      </c>
      <c r="BN238" s="10">
        <v>0</v>
      </c>
      <c r="BO238" s="10">
        <v>47.4778989</v>
      </c>
      <c r="BP238">
        <v>4305.7299999999996</v>
      </c>
      <c r="BQ238" s="5">
        <v>1</v>
      </c>
      <c r="BR238" s="12">
        <v>1498247.7153633989</v>
      </c>
      <c r="BS238" s="2">
        <v>347.96601630000004</v>
      </c>
      <c r="BT238" s="2">
        <v>0</v>
      </c>
      <c r="BU238" s="2">
        <v>0</v>
      </c>
      <c r="BV238" s="50">
        <v>0</v>
      </c>
    </row>
    <row r="239" spans="1:74" x14ac:dyDescent="0.25">
      <c r="A239" t="s">
        <v>948</v>
      </c>
      <c r="B239">
        <v>6446</v>
      </c>
      <c r="C239" t="s">
        <v>218</v>
      </c>
      <c r="D239" t="s">
        <v>663</v>
      </c>
      <c r="E239" s="7">
        <v>0</v>
      </c>
      <c r="F239" s="2">
        <v>0</v>
      </c>
      <c r="G239" s="2">
        <v>545.13459999999998</v>
      </c>
      <c r="H239" s="2">
        <v>234.90789999999998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101.28750000000001</v>
      </c>
      <c r="P239" s="2">
        <v>0</v>
      </c>
      <c r="Q239" s="2">
        <v>0</v>
      </c>
      <c r="R239" s="2">
        <v>0</v>
      </c>
      <c r="S239" s="2">
        <v>1</v>
      </c>
      <c r="T239" s="2">
        <v>0</v>
      </c>
      <c r="U239" s="2">
        <v>0</v>
      </c>
      <c r="V239" s="2">
        <v>1</v>
      </c>
      <c r="W239" s="2">
        <v>5</v>
      </c>
      <c r="X239" s="2">
        <v>0</v>
      </c>
      <c r="Y239" s="2">
        <v>0</v>
      </c>
      <c r="Z239" s="10">
        <v>152.125</v>
      </c>
      <c r="AA239" s="2">
        <v>190.97819999999999</v>
      </c>
      <c r="AB239" s="2">
        <v>190.97819999999999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8" t="s">
        <v>12</v>
      </c>
      <c r="BF239" s="8" t="s">
        <v>12</v>
      </c>
      <c r="BG239" s="8" t="s">
        <v>654</v>
      </c>
      <c r="BH239" s="10">
        <v>545.13459999999998</v>
      </c>
      <c r="BI239" s="10">
        <v>234.90789999999998</v>
      </c>
      <c r="BJ239" s="13">
        <v>1.224</v>
      </c>
      <c r="BK239" s="13">
        <v>1.504</v>
      </c>
      <c r="BL239" s="10">
        <v>0</v>
      </c>
      <c r="BM239" s="10">
        <v>667.24475039999993</v>
      </c>
      <c r="BN239" s="10">
        <v>353.30148159999999</v>
      </c>
      <c r="BO239" s="10">
        <v>77.620057500000001</v>
      </c>
      <c r="BP239">
        <v>4305.7299999999996</v>
      </c>
      <c r="BQ239" s="5">
        <v>1</v>
      </c>
      <c r="BR239" s="12">
        <v>4728407.5376888346</v>
      </c>
      <c r="BS239" s="2">
        <v>1098.1662894999999</v>
      </c>
      <c r="BT239" s="2">
        <v>0</v>
      </c>
      <c r="BU239" s="2">
        <v>0</v>
      </c>
      <c r="BV239" s="50">
        <v>0</v>
      </c>
    </row>
    <row r="240" spans="1:74" x14ac:dyDescent="0.25">
      <c r="A240" t="s">
        <v>949</v>
      </c>
      <c r="B240">
        <v>4329</v>
      </c>
      <c r="C240" t="s">
        <v>219</v>
      </c>
      <c r="D240" t="s">
        <v>663</v>
      </c>
      <c r="E240" s="7">
        <v>0</v>
      </c>
      <c r="F240" s="2">
        <v>0</v>
      </c>
      <c r="G240" s="2">
        <v>252.6587999999999</v>
      </c>
      <c r="H240" s="2">
        <v>0</v>
      </c>
      <c r="I240" s="2">
        <v>0</v>
      </c>
      <c r="J240" s="2">
        <v>3355.3904999999995</v>
      </c>
      <c r="K240" s="2">
        <v>456.46729999999997</v>
      </c>
      <c r="L240" s="2">
        <v>0</v>
      </c>
      <c r="M240" s="2">
        <v>88.407399999999996</v>
      </c>
      <c r="N240" s="2">
        <v>10.1326</v>
      </c>
      <c r="O240" s="2">
        <v>25.024999999999999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2.1500000000000004</v>
      </c>
      <c r="X240" s="2">
        <v>0</v>
      </c>
      <c r="Y240" s="2">
        <v>0</v>
      </c>
      <c r="Z240" s="10">
        <v>3.4000000000000004</v>
      </c>
      <c r="AA240" s="2">
        <v>117.15040000000003</v>
      </c>
      <c r="AB240" s="2">
        <v>117.15040000000003</v>
      </c>
      <c r="AC240" s="2">
        <v>285.03530000000001</v>
      </c>
      <c r="AD240" s="2">
        <v>1.621</v>
      </c>
      <c r="AE240" s="2">
        <v>0</v>
      </c>
      <c r="AF240" s="2">
        <v>1.3915</v>
      </c>
      <c r="AG240" s="2">
        <v>2.9426999999999999</v>
      </c>
      <c r="AH240" s="2">
        <v>0</v>
      </c>
      <c r="AI240" s="2">
        <v>0</v>
      </c>
      <c r="AJ240" s="2">
        <v>1.19</v>
      </c>
      <c r="AK240" s="2">
        <v>33.190399999999997</v>
      </c>
      <c r="AL240" s="2">
        <v>0</v>
      </c>
      <c r="AM240" s="2">
        <v>1</v>
      </c>
      <c r="AN240" s="2">
        <v>3.7558999999999996</v>
      </c>
      <c r="AO240" s="2">
        <v>1835.6555000000008</v>
      </c>
      <c r="AP240" s="2">
        <v>1835.6555000000008</v>
      </c>
      <c r="AQ240" s="2">
        <v>3.2859000000000003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0.5</v>
      </c>
      <c r="AZ240" s="2">
        <v>0</v>
      </c>
      <c r="BA240" s="2">
        <v>0</v>
      </c>
      <c r="BB240" s="2">
        <v>0</v>
      </c>
      <c r="BC240" s="2">
        <v>85.66109999999999</v>
      </c>
      <c r="BD240" s="2">
        <v>85.66109999999999</v>
      </c>
      <c r="BE240" s="8" t="s">
        <v>12</v>
      </c>
      <c r="BF240" s="8" t="s">
        <v>12</v>
      </c>
      <c r="BG240" s="8" t="s">
        <v>654</v>
      </c>
      <c r="BH240" s="10">
        <v>3696.4566999999993</v>
      </c>
      <c r="BI240" s="10">
        <v>466.59989999999999</v>
      </c>
      <c r="BJ240" s="13">
        <v>1.1579999999999999</v>
      </c>
      <c r="BK240" s="13">
        <v>1.411</v>
      </c>
      <c r="BL240" s="10">
        <v>0</v>
      </c>
      <c r="BM240" s="10">
        <v>4070.8633832699993</v>
      </c>
      <c r="BN240" s="10">
        <v>624.02412609499993</v>
      </c>
      <c r="BO240" s="10">
        <v>438.72335348500008</v>
      </c>
      <c r="BP240">
        <v>4305.7299999999996</v>
      </c>
      <c r="BQ240" s="5">
        <v>1</v>
      </c>
      <c r="BR240" s="12">
        <v>22103942.300499126</v>
      </c>
      <c r="BS240" s="2">
        <v>317.71160539999988</v>
      </c>
      <c r="BT240" s="2">
        <v>4954.6079444999996</v>
      </c>
      <c r="BU240" s="2">
        <v>128.26083549999998</v>
      </c>
      <c r="BV240" s="50">
        <v>0</v>
      </c>
    </row>
    <row r="241" spans="1:74" x14ac:dyDescent="0.25">
      <c r="A241" t="s">
        <v>950</v>
      </c>
      <c r="B241">
        <v>92226</v>
      </c>
      <c r="C241" t="s">
        <v>220</v>
      </c>
      <c r="D241" t="s">
        <v>663</v>
      </c>
      <c r="E241" s="7">
        <v>0</v>
      </c>
      <c r="F241" s="2">
        <v>0</v>
      </c>
      <c r="G241" s="2">
        <v>433.69209999999998</v>
      </c>
      <c r="H241" s="2">
        <v>178.26599999999999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82.920600000000007</v>
      </c>
      <c r="P241" s="2">
        <v>1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5</v>
      </c>
      <c r="X241" s="2">
        <v>0</v>
      </c>
      <c r="Y241" s="2">
        <v>0</v>
      </c>
      <c r="Z241" s="10">
        <v>12.7</v>
      </c>
      <c r="AA241" s="2">
        <v>170.87209999999999</v>
      </c>
      <c r="AB241" s="2">
        <v>170.87209999999999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8" t="s">
        <v>12</v>
      </c>
      <c r="BF241" s="8" t="s">
        <v>12</v>
      </c>
      <c r="BG241" s="8" t="s">
        <v>654</v>
      </c>
      <c r="BH241" s="10">
        <v>433.69209999999998</v>
      </c>
      <c r="BI241" s="10">
        <v>178.26599999999999</v>
      </c>
      <c r="BJ241" s="13">
        <v>1.298</v>
      </c>
      <c r="BK241" s="13">
        <v>1.5269999999999999</v>
      </c>
      <c r="BL241" s="10">
        <v>0</v>
      </c>
      <c r="BM241" s="10">
        <v>562.93234580000001</v>
      </c>
      <c r="BN241" s="10">
        <v>272.21218199999998</v>
      </c>
      <c r="BO241" s="10">
        <v>52.074471800000005</v>
      </c>
      <c r="BP241">
        <v>4305.7299999999996</v>
      </c>
      <c r="BQ241" s="5">
        <v>1.1237999999999999</v>
      </c>
      <c r="BR241" s="12">
        <v>4293056.9954853933</v>
      </c>
      <c r="BS241" s="2">
        <v>887.21899959999996</v>
      </c>
      <c r="BT241" s="2">
        <v>0</v>
      </c>
      <c r="BU241" s="2">
        <v>0</v>
      </c>
      <c r="BV241" s="50">
        <v>0</v>
      </c>
    </row>
    <row r="242" spans="1:74" x14ac:dyDescent="0.25">
      <c r="A242" t="s">
        <v>951</v>
      </c>
      <c r="B242">
        <v>81052</v>
      </c>
      <c r="C242" t="s">
        <v>221</v>
      </c>
      <c r="D242" t="s">
        <v>663</v>
      </c>
      <c r="E242" s="7">
        <v>0</v>
      </c>
      <c r="F242" s="2">
        <v>0</v>
      </c>
      <c r="G242" s="2">
        <v>145.68930000000003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19.625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2</v>
      </c>
      <c r="X242" s="2">
        <v>0</v>
      </c>
      <c r="Y242" s="2">
        <v>0</v>
      </c>
      <c r="Z242" s="10">
        <v>21</v>
      </c>
      <c r="AA242" s="2">
        <v>41.637500000000003</v>
      </c>
      <c r="AB242" s="2">
        <v>41.637500000000003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8" t="s">
        <v>12</v>
      </c>
      <c r="BF242" s="8" t="s">
        <v>12</v>
      </c>
      <c r="BG242" s="8" t="s">
        <v>654</v>
      </c>
      <c r="BH242" s="10">
        <v>145.68930000000003</v>
      </c>
      <c r="BI242" s="10">
        <v>0</v>
      </c>
      <c r="BJ242" s="13">
        <v>1.3839999999999999</v>
      </c>
      <c r="BK242" s="13">
        <v>0</v>
      </c>
      <c r="BL242" s="10">
        <v>0</v>
      </c>
      <c r="BM242" s="10">
        <v>201.63399120000003</v>
      </c>
      <c r="BN242" s="10">
        <v>0</v>
      </c>
      <c r="BO242" s="10">
        <v>18.685625000000002</v>
      </c>
      <c r="BP242">
        <v>4305.7299999999996</v>
      </c>
      <c r="BQ242" s="5">
        <v>1</v>
      </c>
      <c r="BR242" s="12">
        <v>948636.78106082603</v>
      </c>
      <c r="BS242" s="2">
        <v>220.31961620000004</v>
      </c>
      <c r="BT242" s="2">
        <v>0</v>
      </c>
      <c r="BU242" s="2">
        <v>0</v>
      </c>
      <c r="BV242" s="50">
        <v>0</v>
      </c>
    </row>
    <row r="243" spans="1:74" x14ac:dyDescent="0.25">
      <c r="A243" t="s">
        <v>952</v>
      </c>
      <c r="B243">
        <v>81050</v>
      </c>
      <c r="C243" t="s">
        <v>222</v>
      </c>
      <c r="D243" t="s">
        <v>663</v>
      </c>
      <c r="E243" s="7">
        <v>0</v>
      </c>
      <c r="F243" s="2">
        <v>0</v>
      </c>
      <c r="G243" s="2">
        <v>69.380099999999999</v>
      </c>
      <c r="H243" s="2">
        <v>38.274999999999999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26.7</v>
      </c>
      <c r="P243" s="2">
        <v>0</v>
      </c>
      <c r="Q243" s="2">
        <v>0</v>
      </c>
      <c r="R243" s="2">
        <v>0</v>
      </c>
      <c r="S243" s="2">
        <v>25.666200000000003</v>
      </c>
      <c r="T243" s="2">
        <v>0</v>
      </c>
      <c r="U243" s="2">
        <v>12</v>
      </c>
      <c r="V243" s="2">
        <v>30.175000000000001</v>
      </c>
      <c r="W243" s="2">
        <v>2.8250000000000002</v>
      </c>
      <c r="X243" s="2">
        <v>0</v>
      </c>
      <c r="Y243" s="2">
        <v>10</v>
      </c>
      <c r="Z243" s="10">
        <v>5.75</v>
      </c>
      <c r="AA243" s="2">
        <v>13.2875</v>
      </c>
      <c r="AB243" s="2">
        <v>13.2875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8" t="s">
        <v>12</v>
      </c>
      <c r="BF243" s="8" t="s">
        <v>12</v>
      </c>
      <c r="BG243" s="8" t="s">
        <v>654</v>
      </c>
      <c r="BH243" s="10">
        <v>69.380099999999999</v>
      </c>
      <c r="BI243" s="10">
        <v>38.274999999999999</v>
      </c>
      <c r="BJ243" s="13">
        <v>1.399</v>
      </c>
      <c r="BK243" s="13">
        <v>1.5589999999999999</v>
      </c>
      <c r="BL243" s="10">
        <v>0</v>
      </c>
      <c r="BM243" s="10">
        <v>97.062759900000003</v>
      </c>
      <c r="BN243" s="10">
        <v>59.670724999999997</v>
      </c>
      <c r="BO243" s="10">
        <v>454.88611520000006</v>
      </c>
      <c r="BP243">
        <v>4305.7299999999996</v>
      </c>
      <c r="BQ243" s="5">
        <v>1</v>
      </c>
      <c r="BR243" s="12">
        <v>2633468.8607385731</v>
      </c>
      <c r="BS243" s="2">
        <v>611.61960010000007</v>
      </c>
      <c r="BT243" s="2">
        <v>0</v>
      </c>
      <c r="BU243" s="2">
        <v>0</v>
      </c>
      <c r="BV243" s="50">
        <v>0</v>
      </c>
    </row>
    <row r="244" spans="1:74" x14ac:dyDescent="0.25">
      <c r="A244" t="s">
        <v>953</v>
      </c>
      <c r="B244">
        <v>79211</v>
      </c>
      <c r="C244" t="s">
        <v>223</v>
      </c>
      <c r="D244" t="s">
        <v>663</v>
      </c>
      <c r="E244" s="7">
        <v>0</v>
      </c>
      <c r="F244" s="2">
        <v>0</v>
      </c>
      <c r="G244" s="2">
        <v>317.46919999999994</v>
      </c>
      <c r="H244" s="2">
        <v>64.237499999999997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61.866599999999998</v>
      </c>
      <c r="P244" s="2">
        <v>0</v>
      </c>
      <c r="Q244" s="2">
        <v>0</v>
      </c>
      <c r="R244" s="2">
        <v>1</v>
      </c>
      <c r="S244" s="2">
        <v>1.2749999999999999</v>
      </c>
      <c r="T244" s="2">
        <v>0</v>
      </c>
      <c r="U244" s="2">
        <v>0</v>
      </c>
      <c r="V244" s="2">
        <v>0</v>
      </c>
      <c r="W244" s="2">
        <v>3</v>
      </c>
      <c r="X244" s="2">
        <v>0</v>
      </c>
      <c r="Y244" s="2">
        <v>0</v>
      </c>
      <c r="Z244" s="10">
        <v>4.6500000000000004</v>
      </c>
      <c r="AA244" s="2">
        <v>129.43540000000002</v>
      </c>
      <c r="AB244" s="2">
        <v>129.43540000000002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8" t="s">
        <v>12</v>
      </c>
      <c r="BF244" s="8" t="s">
        <v>12</v>
      </c>
      <c r="BG244" s="8" t="s">
        <v>654</v>
      </c>
      <c r="BH244" s="10">
        <v>317.46919999999994</v>
      </c>
      <c r="BI244" s="10">
        <v>64.237499999999997</v>
      </c>
      <c r="BJ244" s="13">
        <v>1.333</v>
      </c>
      <c r="BK244" s="13">
        <v>1.5589999999999999</v>
      </c>
      <c r="BL244" s="10">
        <v>0</v>
      </c>
      <c r="BM244" s="10">
        <v>423.1864435999999</v>
      </c>
      <c r="BN244" s="10">
        <v>100.14626249999999</v>
      </c>
      <c r="BO244" s="10">
        <v>42.239914800000001</v>
      </c>
      <c r="BP244">
        <v>4305.7299999999996</v>
      </c>
      <c r="BQ244" s="5">
        <v>1</v>
      </c>
      <c r="BR244" s="12">
        <v>2435203.0009877561</v>
      </c>
      <c r="BS244" s="2">
        <v>565.57262089999983</v>
      </c>
      <c r="BT244" s="2">
        <v>0</v>
      </c>
      <c r="BU244" s="2">
        <v>0</v>
      </c>
      <c r="BV244" s="50">
        <v>1.3099062709666868E-3</v>
      </c>
    </row>
    <row r="245" spans="1:74" x14ac:dyDescent="0.25">
      <c r="A245" t="s">
        <v>954</v>
      </c>
      <c r="B245">
        <v>81123</v>
      </c>
      <c r="C245" t="s">
        <v>224</v>
      </c>
      <c r="D245" t="s">
        <v>663</v>
      </c>
      <c r="E245" s="7">
        <v>0</v>
      </c>
      <c r="F245" s="2">
        <v>0</v>
      </c>
      <c r="G245" s="2">
        <v>133.11250000000001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19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10">
        <v>0</v>
      </c>
      <c r="AA245" s="2">
        <v>59.112500000000004</v>
      </c>
      <c r="AB245" s="2">
        <v>59.112500000000004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8" t="s">
        <v>12</v>
      </c>
      <c r="BF245" s="8" t="s">
        <v>12</v>
      </c>
      <c r="BG245" s="8" t="s">
        <v>654</v>
      </c>
      <c r="BH245" s="10">
        <v>133.11250000000001</v>
      </c>
      <c r="BI245" s="10">
        <v>0</v>
      </c>
      <c r="BJ245" s="13">
        <v>1.3879999999999999</v>
      </c>
      <c r="BK245" s="13">
        <v>0</v>
      </c>
      <c r="BL245" s="10">
        <v>0</v>
      </c>
      <c r="BM245" s="10">
        <v>184.76015000000001</v>
      </c>
      <c r="BN245" s="10">
        <v>0</v>
      </c>
      <c r="BO245" s="10">
        <v>5.9682500000000003</v>
      </c>
      <c r="BP245">
        <v>4305.7299999999996</v>
      </c>
      <c r="BQ245" s="5">
        <v>1</v>
      </c>
      <c r="BR245" s="12">
        <v>821224.993732</v>
      </c>
      <c r="BS245" s="2">
        <v>190.72839999999999</v>
      </c>
      <c r="BT245" s="2">
        <v>0</v>
      </c>
      <c r="BU245" s="2">
        <v>0</v>
      </c>
      <c r="BV245" s="50">
        <v>0</v>
      </c>
    </row>
    <row r="246" spans="1:74" x14ac:dyDescent="0.25">
      <c r="A246" t="s">
        <v>955</v>
      </c>
      <c r="B246">
        <v>1000167</v>
      </c>
      <c r="C246" t="s">
        <v>225</v>
      </c>
      <c r="D246" t="s">
        <v>663</v>
      </c>
      <c r="E246" s="7">
        <v>0</v>
      </c>
      <c r="F246" s="2">
        <v>0</v>
      </c>
      <c r="G246" s="2">
        <v>0</v>
      </c>
      <c r="H246" s="2">
        <v>4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1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10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8" t="s">
        <v>12</v>
      </c>
      <c r="BF246" s="8" t="s">
        <v>12</v>
      </c>
      <c r="BG246" s="8" t="s">
        <v>653</v>
      </c>
      <c r="BH246" s="10">
        <v>0</v>
      </c>
      <c r="BI246" s="10">
        <v>4</v>
      </c>
      <c r="BJ246" s="13">
        <v>0</v>
      </c>
      <c r="BK246" s="13">
        <v>1.5589999999999999</v>
      </c>
      <c r="BL246" s="10">
        <v>0</v>
      </c>
      <c r="BM246" s="10">
        <v>0</v>
      </c>
      <c r="BN246" s="10">
        <v>6.2359999999999998</v>
      </c>
      <c r="BO246" s="10">
        <v>3.0000000000000001E-3</v>
      </c>
      <c r="BP246">
        <v>4305.7299999999996</v>
      </c>
      <c r="BQ246" s="5">
        <v>1</v>
      </c>
      <c r="BR246" s="12">
        <v>26863.449469999996</v>
      </c>
      <c r="BS246" s="2">
        <v>6.2389999999999999</v>
      </c>
      <c r="BT246" s="2">
        <v>0</v>
      </c>
      <c r="BU246" s="2">
        <v>0</v>
      </c>
      <c r="BV246" s="50">
        <v>0</v>
      </c>
    </row>
    <row r="247" spans="1:74" x14ac:dyDescent="0.25">
      <c r="A247" t="s">
        <v>956</v>
      </c>
      <c r="B247">
        <v>90201</v>
      </c>
      <c r="C247" t="s">
        <v>226</v>
      </c>
      <c r="D247" t="s">
        <v>663</v>
      </c>
      <c r="E247" s="7">
        <v>0</v>
      </c>
      <c r="F247" s="2">
        <v>0</v>
      </c>
      <c r="G247" s="2">
        <v>0</v>
      </c>
      <c r="H247" s="2">
        <v>92.107699999999966</v>
      </c>
      <c r="I247" s="2">
        <v>0</v>
      </c>
      <c r="J247" s="2">
        <v>0</v>
      </c>
      <c r="K247" s="2">
        <v>339.94529999999997</v>
      </c>
      <c r="L247" s="2">
        <v>0</v>
      </c>
      <c r="M247" s="2">
        <v>0</v>
      </c>
      <c r="N247" s="2">
        <v>34.9895</v>
      </c>
      <c r="O247" s="2">
        <v>4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10">
        <v>0</v>
      </c>
      <c r="AA247" s="2">
        <v>0</v>
      </c>
      <c r="AB247" s="2">
        <v>0</v>
      </c>
      <c r="AC247" s="2">
        <v>32.915400000000005</v>
      </c>
      <c r="AD247" s="2">
        <v>0</v>
      </c>
      <c r="AE247" s="2">
        <v>0</v>
      </c>
      <c r="AF247" s="2">
        <v>0</v>
      </c>
      <c r="AG247" s="2">
        <v>0.18440000000000001</v>
      </c>
      <c r="AH247" s="2">
        <v>0</v>
      </c>
      <c r="AI247" s="2">
        <v>0</v>
      </c>
      <c r="AJ247" s="2">
        <v>0</v>
      </c>
      <c r="AK247" s="2">
        <v>0.82610000000000006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0.5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8" t="s">
        <v>12</v>
      </c>
      <c r="BF247" s="8" t="s">
        <v>12</v>
      </c>
      <c r="BG247" s="8" t="s">
        <v>653</v>
      </c>
      <c r="BH247" s="10">
        <v>0</v>
      </c>
      <c r="BI247" s="10">
        <v>467.04249999999996</v>
      </c>
      <c r="BJ247" s="13">
        <v>0</v>
      </c>
      <c r="BK247" s="13">
        <v>1.411</v>
      </c>
      <c r="BL247" s="10">
        <v>0</v>
      </c>
      <c r="BM247" s="10">
        <v>0</v>
      </c>
      <c r="BN247" s="10">
        <v>627.60829890999992</v>
      </c>
      <c r="BO247" s="10">
        <v>5.6704727499999992</v>
      </c>
      <c r="BP247">
        <v>4305.7299999999996</v>
      </c>
      <c r="BQ247" s="5">
        <v>1.1237999999999999</v>
      </c>
      <c r="BR247" s="12">
        <v>3064296.2583004632</v>
      </c>
      <c r="BS247" s="2">
        <v>129.97596469999996</v>
      </c>
      <c r="BT247" s="2">
        <v>485.61776329999998</v>
      </c>
      <c r="BU247" s="2">
        <v>49.371684500000001</v>
      </c>
      <c r="BV247" s="50">
        <v>0</v>
      </c>
    </row>
    <row r="248" spans="1:74" x14ac:dyDescent="0.25">
      <c r="A248" t="s">
        <v>957</v>
      </c>
      <c r="B248">
        <v>4341</v>
      </c>
      <c r="C248" t="s">
        <v>227</v>
      </c>
      <c r="D248" t="s">
        <v>663</v>
      </c>
      <c r="E248" s="7">
        <v>0</v>
      </c>
      <c r="F248" s="2">
        <v>0</v>
      </c>
      <c r="G248" s="2">
        <v>28.75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6.15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1</v>
      </c>
      <c r="X248" s="2">
        <v>0</v>
      </c>
      <c r="Y248" s="2">
        <v>0</v>
      </c>
      <c r="Z248" s="10">
        <v>0</v>
      </c>
      <c r="AA248" s="2">
        <v>9.6999999999999993</v>
      </c>
      <c r="AB248" s="2">
        <v>9.6999999999999993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8" t="s">
        <v>12</v>
      </c>
      <c r="BF248" s="8" t="s">
        <v>12</v>
      </c>
      <c r="BG248" s="8" t="s">
        <v>654</v>
      </c>
      <c r="BH248" s="10">
        <v>28.75</v>
      </c>
      <c r="BI248" s="10">
        <v>0</v>
      </c>
      <c r="BJ248" s="13">
        <v>1.399</v>
      </c>
      <c r="BK248" s="13">
        <v>0</v>
      </c>
      <c r="BL248" s="10">
        <v>0</v>
      </c>
      <c r="BM248" s="10">
        <v>40.221249999999998</v>
      </c>
      <c r="BN248" s="10">
        <v>0</v>
      </c>
      <c r="BO248" s="10">
        <v>7.0124499999999994</v>
      </c>
      <c r="BP248">
        <v>4305.7299999999996</v>
      </c>
      <c r="BQ248" s="5">
        <v>1</v>
      </c>
      <c r="BR248" s="12">
        <v>203375.55910099996</v>
      </c>
      <c r="BS248" s="2">
        <v>47.233699999999992</v>
      </c>
      <c r="BT248" s="2">
        <v>0</v>
      </c>
      <c r="BU248" s="2">
        <v>0</v>
      </c>
      <c r="BV248" s="50">
        <v>0</v>
      </c>
    </row>
    <row r="249" spans="1:74" x14ac:dyDescent="0.25">
      <c r="A249" t="s">
        <v>958</v>
      </c>
      <c r="B249">
        <v>89412</v>
      </c>
      <c r="C249" t="s">
        <v>228</v>
      </c>
      <c r="D249" t="s">
        <v>663</v>
      </c>
      <c r="E249" s="7">
        <v>0</v>
      </c>
      <c r="F249" s="2">
        <v>0</v>
      </c>
      <c r="G249" s="2">
        <v>3005.1526999999996</v>
      </c>
      <c r="H249" s="2">
        <v>214.31539999999995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330.58159999999998</v>
      </c>
      <c r="P249" s="2">
        <v>1</v>
      </c>
      <c r="Q249" s="2">
        <v>0</v>
      </c>
      <c r="R249" s="2">
        <v>1</v>
      </c>
      <c r="S249" s="2">
        <v>6.5</v>
      </c>
      <c r="T249" s="2">
        <v>0</v>
      </c>
      <c r="U249" s="2">
        <v>0</v>
      </c>
      <c r="V249" s="2">
        <v>1.5</v>
      </c>
      <c r="W249" s="2">
        <v>36.625</v>
      </c>
      <c r="X249" s="2">
        <v>0</v>
      </c>
      <c r="Y249" s="2">
        <v>0</v>
      </c>
      <c r="Z249" s="10">
        <v>47.55</v>
      </c>
      <c r="AA249" s="2">
        <v>1303.8695000000002</v>
      </c>
      <c r="AB249" s="2">
        <v>1303.8695000000002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8" t="s">
        <v>12</v>
      </c>
      <c r="BF249" s="8" t="s">
        <v>12</v>
      </c>
      <c r="BG249" s="8" t="s">
        <v>654</v>
      </c>
      <c r="BH249" s="10">
        <v>3005.1526999999996</v>
      </c>
      <c r="BI249" s="10">
        <v>214.31539999999995</v>
      </c>
      <c r="BJ249" s="13">
        <v>1.1579999999999999</v>
      </c>
      <c r="BK249" s="13">
        <v>1.512</v>
      </c>
      <c r="BL249" s="10">
        <v>0</v>
      </c>
      <c r="BM249" s="10">
        <v>3479.9668265999994</v>
      </c>
      <c r="BN249" s="10">
        <v>324.04488479999992</v>
      </c>
      <c r="BO249" s="10">
        <v>404.81594480000001</v>
      </c>
      <c r="BP249">
        <v>4305.7299999999996</v>
      </c>
      <c r="BQ249" s="5">
        <v>1</v>
      </c>
      <c r="BR249" s="12">
        <v>18122075.504130021</v>
      </c>
      <c r="BS249" s="2">
        <v>4208.8276561999992</v>
      </c>
      <c r="BT249" s="2">
        <v>0</v>
      </c>
      <c r="BU249" s="2">
        <v>0</v>
      </c>
      <c r="BV249" s="50">
        <v>0</v>
      </c>
    </row>
    <row r="250" spans="1:74" x14ac:dyDescent="0.25">
      <c r="A250" t="s">
        <v>959</v>
      </c>
      <c r="B250">
        <v>79059</v>
      </c>
      <c r="C250" t="s">
        <v>229</v>
      </c>
      <c r="D250" t="s">
        <v>663</v>
      </c>
      <c r="E250" s="7">
        <v>0</v>
      </c>
      <c r="F250" s="2">
        <v>0</v>
      </c>
      <c r="G250" s="2">
        <v>0</v>
      </c>
      <c r="H250" s="2">
        <v>239.90019999999998</v>
      </c>
      <c r="I250" s="2">
        <v>0</v>
      </c>
      <c r="J250" s="2">
        <v>0</v>
      </c>
      <c r="K250" s="2">
        <v>212.72759999999985</v>
      </c>
      <c r="L250" s="2">
        <v>0</v>
      </c>
      <c r="M250" s="2">
        <v>0</v>
      </c>
      <c r="N250" s="2">
        <v>0.5</v>
      </c>
      <c r="O250" s="2">
        <v>33.6327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1.0249999999999999</v>
      </c>
      <c r="X250" s="2">
        <v>0</v>
      </c>
      <c r="Y250" s="2">
        <v>0</v>
      </c>
      <c r="Z250" s="10">
        <v>6.7700000000000005</v>
      </c>
      <c r="AA250" s="2">
        <v>0</v>
      </c>
      <c r="AB250" s="2">
        <v>0</v>
      </c>
      <c r="AC250" s="2">
        <v>15.292899999999999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1.2444</v>
      </c>
      <c r="AL250" s="2">
        <v>0</v>
      </c>
      <c r="AM250" s="2">
        <v>0</v>
      </c>
      <c r="AN250" s="2">
        <v>1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8" t="s">
        <v>12</v>
      </c>
      <c r="BF250" s="8" t="s">
        <v>12</v>
      </c>
      <c r="BG250" s="8" t="s">
        <v>653</v>
      </c>
      <c r="BH250" s="10">
        <v>0</v>
      </c>
      <c r="BI250" s="10">
        <v>453.12779999999987</v>
      </c>
      <c r="BJ250" s="13">
        <v>0</v>
      </c>
      <c r="BK250" s="13">
        <v>1.417</v>
      </c>
      <c r="BL250" s="10">
        <v>0</v>
      </c>
      <c r="BM250" s="10">
        <v>0</v>
      </c>
      <c r="BN250" s="10">
        <v>626.90406713999971</v>
      </c>
      <c r="BO250" s="10">
        <v>14.328335185</v>
      </c>
      <c r="BP250">
        <v>4305.7299999999996</v>
      </c>
      <c r="BQ250" s="5">
        <v>1</v>
      </c>
      <c r="BR250" s="12">
        <v>2760973.5916628209</v>
      </c>
      <c r="BS250" s="2">
        <v>346.99263149999996</v>
      </c>
      <c r="BT250" s="2">
        <v>309.09215349999982</v>
      </c>
      <c r="BU250" s="2">
        <v>0.70850000000000002</v>
      </c>
      <c r="BV250" s="50">
        <v>0</v>
      </c>
    </row>
    <row r="251" spans="1:74" x14ac:dyDescent="0.25">
      <c r="A251" t="s">
        <v>960</v>
      </c>
      <c r="B251">
        <v>4185</v>
      </c>
      <c r="C251" t="s">
        <v>230</v>
      </c>
      <c r="D251" t="s">
        <v>661</v>
      </c>
      <c r="E251" s="7">
        <v>0</v>
      </c>
      <c r="F251" s="2">
        <v>0</v>
      </c>
      <c r="G251" s="2">
        <v>82.070600000000013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12.5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1</v>
      </c>
      <c r="X251" s="2">
        <v>0</v>
      </c>
      <c r="Y251" s="2">
        <v>0</v>
      </c>
      <c r="Z251" s="10">
        <v>0</v>
      </c>
      <c r="AA251" s="2">
        <v>30.120799999999999</v>
      </c>
      <c r="AB251" s="2">
        <v>30.120799999999999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8" t="s">
        <v>12</v>
      </c>
      <c r="BF251" s="8" t="s">
        <v>12</v>
      </c>
      <c r="BG251" s="8" t="s">
        <v>653</v>
      </c>
      <c r="BH251" s="10">
        <v>82.070600000000013</v>
      </c>
      <c r="BI251" s="10">
        <v>0</v>
      </c>
      <c r="BJ251" s="13">
        <v>1.399</v>
      </c>
      <c r="BK251" s="13">
        <v>0</v>
      </c>
      <c r="BL251" s="10">
        <v>0</v>
      </c>
      <c r="BM251" s="10">
        <v>114.81676940000003</v>
      </c>
      <c r="BN251" s="10">
        <v>0</v>
      </c>
      <c r="BO251" s="10">
        <v>7.8687480000000001</v>
      </c>
      <c r="BP251">
        <v>4359.55</v>
      </c>
      <c r="BQ251" s="5">
        <v>1</v>
      </c>
      <c r="BR251" s="12">
        <v>534853.64738117007</v>
      </c>
      <c r="BS251" s="2">
        <v>122.68551740000002</v>
      </c>
      <c r="BT251" s="2">
        <v>0</v>
      </c>
      <c r="BU251" s="2">
        <v>0</v>
      </c>
      <c r="BV251" s="50">
        <v>0</v>
      </c>
    </row>
    <row r="252" spans="1:74" x14ac:dyDescent="0.25">
      <c r="A252" t="s">
        <v>961</v>
      </c>
      <c r="B252">
        <v>4448</v>
      </c>
      <c r="C252" t="s">
        <v>231</v>
      </c>
      <c r="D252" t="s">
        <v>661</v>
      </c>
      <c r="E252" s="7">
        <v>0</v>
      </c>
      <c r="F252" s="2">
        <v>0.97499999999999998</v>
      </c>
      <c r="G252" s="2">
        <v>721.0317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79.601499999999987</v>
      </c>
      <c r="P252" s="2">
        <v>1</v>
      </c>
      <c r="Q252" s="2">
        <v>0.5</v>
      </c>
      <c r="R252" s="2">
        <v>1</v>
      </c>
      <c r="S252" s="2">
        <v>0</v>
      </c>
      <c r="T252" s="2">
        <v>0</v>
      </c>
      <c r="U252" s="2">
        <v>1</v>
      </c>
      <c r="V252" s="2">
        <v>2.5249999999999999</v>
      </c>
      <c r="W252" s="2">
        <v>7.4999999999999997E-2</v>
      </c>
      <c r="X252" s="2">
        <v>0</v>
      </c>
      <c r="Y252" s="2">
        <v>0</v>
      </c>
      <c r="Z252" s="10">
        <v>45.400000000000006</v>
      </c>
      <c r="AA252" s="2">
        <v>276.9941</v>
      </c>
      <c r="AB252" s="2">
        <v>276.9941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8" t="s">
        <v>12</v>
      </c>
      <c r="BF252" s="8" t="s">
        <v>12</v>
      </c>
      <c r="BG252" s="8" t="s">
        <v>653</v>
      </c>
      <c r="BH252" s="10">
        <v>721.0317</v>
      </c>
      <c r="BI252" s="10">
        <v>0</v>
      </c>
      <c r="BJ252" s="13">
        <v>1.1579999999999999</v>
      </c>
      <c r="BK252" s="13">
        <v>0</v>
      </c>
      <c r="BL252" s="10">
        <v>1.418625</v>
      </c>
      <c r="BM252" s="10">
        <v>834.95470859999989</v>
      </c>
      <c r="BN252" s="10">
        <v>0</v>
      </c>
      <c r="BO252" s="10">
        <v>51.458075500000007</v>
      </c>
      <c r="BP252">
        <v>4359.55</v>
      </c>
      <c r="BQ252" s="5">
        <v>1.0153000000000001</v>
      </c>
      <c r="BR252" s="12">
        <v>3929764.7644608966</v>
      </c>
      <c r="BS252" s="2">
        <v>887.83140909999997</v>
      </c>
      <c r="BT252" s="2">
        <v>0</v>
      </c>
      <c r="BU252" s="2">
        <v>0</v>
      </c>
      <c r="BV252" s="50">
        <v>1.3504029810249682E-3</v>
      </c>
    </row>
    <row r="253" spans="1:74" x14ac:dyDescent="0.25">
      <c r="A253" t="s">
        <v>962</v>
      </c>
      <c r="B253">
        <v>4415</v>
      </c>
      <c r="C253" t="s">
        <v>232</v>
      </c>
      <c r="D253" t="s">
        <v>659</v>
      </c>
      <c r="E253" s="7">
        <v>0</v>
      </c>
      <c r="F253" s="2">
        <v>0</v>
      </c>
      <c r="G253" s="2">
        <v>15.117100000000001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2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10">
        <v>15.117100000000001</v>
      </c>
      <c r="AA253" s="2">
        <v>5</v>
      </c>
      <c r="AB253" s="2">
        <v>5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8" t="s">
        <v>12</v>
      </c>
      <c r="BF253" s="8" t="s">
        <v>12</v>
      </c>
      <c r="BG253" s="8" t="s">
        <v>653</v>
      </c>
      <c r="BH253" s="10">
        <v>15.117100000000001</v>
      </c>
      <c r="BI253" s="10">
        <v>0</v>
      </c>
      <c r="BJ253" s="13">
        <v>1.399</v>
      </c>
      <c r="BK253" s="13">
        <v>0</v>
      </c>
      <c r="BL253" s="10">
        <v>0</v>
      </c>
      <c r="BM253" s="10">
        <v>21.148822900000003</v>
      </c>
      <c r="BN253" s="10">
        <v>0</v>
      </c>
      <c r="BO253" s="10">
        <v>2.0444665</v>
      </c>
      <c r="BP253">
        <v>4305.7299999999996</v>
      </c>
      <c r="BQ253" s="5">
        <v>1</v>
      </c>
      <c r="BR253" s="12">
        <v>99864.041968261998</v>
      </c>
      <c r="BS253" s="2">
        <v>23.193289400000001</v>
      </c>
      <c r="BT253" s="2">
        <v>0</v>
      </c>
      <c r="BU253" s="2">
        <v>0</v>
      </c>
      <c r="BV253" s="50">
        <v>0</v>
      </c>
    </row>
    <row r="254" spans="1:74" x14ac:dyDescent="0.25">
      <c r="A254" t="s">
        <v>963</v>
      </c>
      <c r="B254">
        <v>91277</v>
      </c>
      <c r="C254" t="s">
        <v>233</v>
      </c>
      <c r="D254" t="s">
        <v>663</v>
      </c>
      <c r="E254" s="7">
        <v>0</v>
      </c>
      <c r="F254" s="2">
        <v>0</v>
      </c>
      <c r="G254" s="2">
        <v>518.26970000000017</v>
      </c>
      <c r="H254" s="2">
        <v>316.51790000000005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76.174999999999997</v>
      </c>
      <c r="P254" s="2">
        <v>0</v>
      </c>
      <c r="Q254" s="2">
        <v>0</v>
      </c>
      <c r="R254" s="2">
        <v>0</v>
      </c>
      <c r="S254" s="2">
        <v>2</v>
      </c>
      <c r="T254" s="2">
        <v>0</v>
      </c>
      <c r="U254" s="2">
        <v>5.25</v>
      </c>
      <c r="V254" s="2">
        <v>0</v>
      </c>
      <c r="W254" s="2">
        <v>4.9249999999999998</v>
      </c>
      <c r="X254" s="2">
        <v>0</v>
      </c>
      <c r="Y254" s="2">
        <v>0</v>
      </c>
      <c r="Z254" s="10">
        <v>257.67500000000001</v>
      </c>
      <c r="AA254" s="2">
        <v>123.03839999999998</v>
      </c>
      <c r="AB254" s="2">
        <v>123.03839999999998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8" t="s">
        <v>12</v>
      </c>
      <c r="BF254" s="8" t="s">
        <v>12</v>
      </c>
      <c r="BG254" s="8" t="s">
        <v>654</v>
      </c>
      <c r="BH254" s="10">
        <v>518.26970000000017</v>
      </c>
      <c r="BI254" s="10">
        <v>316.51790000000005</v>
      </c>
      <c r="BJ254" s="13">
        <v>1.256</v>
      </c>
      <c r="BK254" s="13">
        <v>1.4710000000000001</v>
      </c>
      <c r="BL254" s="10">
        <v>0</v>
      </c>
      <c r="BM254" s="10">
        <v>650.94674320000024</v>
      </c>
      <c r="BN254" s="10">
        <v>465.59783090000013</v>
      </c>
      <c r="BO254" s="10">
        <v>106.69069</v>
      </c>
      <c r="BP254">
        <v>4305.7299999999996</v>
      </c>
      <c r="BQ254" s="5">
        <v>1.1237999999999999</v>
      </c>
      <c r="BR254" s="12">
        <v>5918965.5654765228</v>
      </c>
      <c r="BS254" s="2">
        <v>1223.2352641000004</v>
      </c>
      <c r="BT254" s="2">
        <v>0</v>
      </c>
      <c r="BU254" s="2">
        <v>0</v>
      </c>
      <c r="BV254" s="50">
        <v>0</v>
      </c>
    </row>
    <row r="255" spans="1:74" x14ac:dyDescent="0.25">
      <c r="A255" t="s">
        <v>964</v>
      </c>
      <c r="B255">
        <v>4335</v>
      </c>
      <c r="C255" t="s">
        <v>234</v>
      </c>
      <c r="D255" t="s">
        <v>663</v>
      </c>
      <c r="E255" s="7">
        <v>0</v>
      </c>
      <c r="F255" s="2">
        <v>0</v>
      </c>
      <c r="G255" s="2">
        <v>96.674999999999997</v>
      </c>
      <c r="H255" s="2">
        <v>262.75879999999995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45.95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10">
        <v>62.95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8" t="s">
        <v>12</v>
      </c>
      <c r="BF255" s="8" t="s">
        <v>12</v>
      </c>
      <c r="BG255" s="8" t="s">
        <v>653</v>
      </c>
      <c r="BH255" s="10">
        <v>96.674999999999997</v>
      </c>
      <c r="BI255" s="10">
        <v>262.75879999999995</v>
      </c>
      <c r="BJ255" s="13">
        <v>1.399</v>
      </c>
      <c r="BK255" s="13">
        <v>1.4930000000000001</v>
      </c>
      <c r="BL255" s="10">
        <v>0</v>
      </c>
      <c r="BM255" s="10">
        <v>135.24832499999999</v>
      </c>
      <c r="BN255" s="10">
        <v>392.29888839999995</v>
      </c>
      <c r="BO255" s="10">
        <v>7.3771000000000013</v>
      </c>
      <c r="BP255">
        <v>4305.7299999999996</v>
      </c>
      <c r="BQ255" s="5">
        <v>1</v>
      </c>
      <c r="BR255" s="12">
        <v>2303239.6639357815</v>
      </c>
      <c r="BS255" s="2">
        <v>534.92431339999996</v>
      </c>
      <c r="BT255" s="2">
        <v>0</v>
      </c>
      <c r="BU255" s="2">
        <v>0</v>
      </c>
      <c r="BV255" s="50">
        <v>0</v>
      </c>
    </row>
    <row r="256" spans="1:74" x14ac:dyDescent="0.25">
      <c r="A256" t="s">
        <v>965</v>
      </c>
      <c r="B256">
        <v>92250</v>
      </c>
      <c r="C256" t="s">
        <v>234</v>
      </c>
      <c r="D256" t="s">
        <v>663</v>
      </c>
      <c r="E256" s="7">
        <v>0</v>
      </c>
      <c r="F256" s="2">
        <v>0</v>
      </c>
      <c r="G256" s="2">
        <v>434.75569999999993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28.774999999999999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1</v>
      </c>
      <c r="X256" s="2">
        <v>0</v>
      </c>
      <c r="Y256" s="2">
        <v>0</v>
      </c>
      <c r="Z256" s="10">
        <v>97.662499999999994</v>
      </c>
      <c r="AA256" s="2">
        <v>238.01250000000002</v>
      </c>
      <c r="AB256" s="2">
        <v>238.01250000000002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8" t="s">
        <v>12</v>
      </c>
      <c r="BF256" s="8" t="s">
        <v>12</v>
      </c>
      <c r="BG256" s="8" t="s">
        <v>654</v>
      </c>
      <c r="BH256" s="10">
        <v>434.75569999999993</v>
      </c>
      <c r="BI256" s="10">
        <v>0</v>
      </c>
      <c r="BJ256" s="13">
        <v>1.298</v>
      </c>
      <c r="BK256" s="13">
        <v>0</v>
      </c>
      <c r="BL256" s="10">
        <v>0</v>
      </c>
      <c r="BM256" s="10">
        <v>564.31289859999993</v>
      </c>
      <c r="BN256" s="10">
        <v>0</v>
      </c>
      <c r="BO256" s="10">
        <v>41.142762500000003</v>
      </c>
      <c r="BP256">
        <v>4305.7299999999996</v>
      </c>
      <c r="BQ256" s="5">
        <v>1.1237999999999999</v>
      </c>
      <c r="BR256" s="12">
        <v>2929666.3648022134</v>
      </c>
      <c r="BS256" s="2">
        <v>605.45566109999993</v>
      </c>
      <c r="BT256" s="2">
        <v>0</v>
      </c>
      <c r="BU256" s="2">
        <v>0</v>
      </c>
      <c r="BV256" s="50">
        <v>0</v>
      </c>
    </row>
    <row r="257" spans="1:74" x14ac:dyDescent="0.25">
      <c r="A257" t="s">
        <v>966</v>
      </c>
      <c r="B257">
        <v>92902</v>
      </c>
      <c r="C257" t="s">
        <v>235</v>
      </c>
      <c r="D257" t="s">
        <v>663</v>
      </c>
      <c r="E257" s="7">
        <v>0</v>
      </c>
      <c r="F257" s="2">
        <v>0</v>
      </c>
      <c r="G257" s="2">
        <v>45.524999999999999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8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2</v>
      </c>
      <c r="X257" s="2">
        <v>0</v>
      </c>
      <c r="Y257" s="2">
        <v>0</v>
      </c>
      <c r="Z257" s="10">
        <v>13.6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8" t="s">
        <v>12</v>
      </c>
      <c r="BF257" s="8" t="s">
        <v>12</v>
      </c>
      <c r="BG257" s="8" t="s">
        <v>653</v>
      </c>
      <c r="BH257" s="10">
        <v>45.524999999999999</v>
      </c>
      <c r="BI257" s="10">
        <v>0</v>
      </c>
      <c r="BJ257" s="13">
        <v>1.399</v>
      </c>
      <c r="BK257" s="13">
        <v>0</v>
      </c>
      <c r="BL257" s="10">
        <v>0</v>
      </c>
      <c r="BM257" s="10">
        <v>63.689475000000002</v>
      </c>
      <c r="BN257" s="10">
        <v>0</v>
      </c>
      <c r="BO257" s="10">
        <v>13.635999999999999</v>
      </c>
      <c r="BP257">
        <v>4305.7299999999996</v>
      </c>
      <c r="BQ257" s="5">
        <v>1</v>
      </c>
      <c r="BR257" s="12">
        <v>332942.61747174995</v>
      </c>
      <c r="BS257" s="2">
        <v>77.325474999999997</v>
      </c>
      <c r="BT257" s="2">
        <v>0</v>
      </c>
      <c r="BU257" s="2">
        <v>0</v>
      </c>
      <c r="BV257" s="50">
        <v>0</v>
      </c>
    </row>
    <row r="258" spans="1:74" x14ac:dyDescent="0.25">
      <c r="A258" t="s">
        <v>967</v>
      </c>
      <c r="B258">
        <v>92988</v>
      </c>
      <c r="C258" t="s">
        <v>236</v>
      </c>
      <c r="D258" t="s">
        <v>663</v>
      </c>
      <c r="E258" s="7">
        <v>0</v>
      </c>
      <c r="F258" s="2">
        <v>0</v>
      </c>
      <c r="G258" s="2">
        <v>0</v>
      </c>
      <c r="H258" s="2">
        <v>283.69549999999998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2.8250000000000002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0.8</v>
      </c>
      <c r="X258" s="2">
        <v>0</v>
      </c>
      <c r="Y258" s="2">
        <v>0</v>
      </c>
      <c r="Z258" s="10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8" t="s">
        <v>12</v>
      </c>
      <c r="BF258" s="8" t="s">
        <v>12</v>
      </c>
      <c r="BG258" s="8" t="s">
        <v>653</v>
      </c>
      <c r="BH258" s="10">
        <v>0</v>
      </c>
      <c r="BI258" s="10">
        <v>283.69549999999998</v>
      </c>
      <c r="BJ258" s="13">
        <v>0</v>
      </c>
      <c r="BK258" s="13">
        <v>1.4850000000000001</v>
      </c>
      <c r="BL258" s="10">
        <v>0</v>
      </c>
      <c r="BM258" s="10">
        <v>0</v>
      </c>
      <c r="BN258" s="10">
        <v>421.28781750000002</v>
      </c>
      <c r="BO258" s="10">
        <v>4.8276750000000002</v>
      </c>
      <c r="BP258">
        <v>4305.7299999999996</v>
      </c>
      <c r="BQ258" s="5">
        <v>1</v>
      </c>
      <c r="BR258" s="12">
        <v>1834738.2595220248</v>
      </c>
      <c r="BS258" s="2">
        <v>426.11549250000002</v>
      </c>
      <c r="BT258" s="2">
        <v>0</v>
      </c>
      <c r="BU258" s="2">
        <v>0</v>
      </c>
      <c r="BV258" s="50">
        <v>0</v>
      </c>
    </row>
    <row r="259" spans="1:74" x14ac:dyDescent="0.25">
      <c r="A259" t="s">
        <v>968</v>
      </c>
      <c r="B259">
        <v>92379</v>
      </c>
      <c r="C259" t="s">
        <v>237</v>
      </c>
      <c r="D259" t="s">
        <v>663</v>
      </c>
      <c r="E259" s="7">
        <v>0</v>
      </c>
      <c r="F259" s="2">
        <v>0</v>
      </c>
      <c r="G259" s="2">
        <v>326.37639999999999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26.5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2</v>
      </c>
      <c r="X259" s="2">
        <v>0</v>
      </c>
      <c r="Y259" s="2">
        <v>0</v>
      </c>
      <c r="Z259" s="10">
        <v>51.862500000000004</v>
      </c>
      <c r="AA259" s="2">
        <v>144.47410000000002</v>
      </c>
      <c r="AB259" s="2">
        <v>144.47410000000002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8" t="s">
        <v>12</v>
      </c>
      <c r="BF259" s="8" t="s">
        <v>12</v>
      </c>
      <c r="BG259" s="8" t="s">
        <v>653</v>
      </c>
      <c r="BH259" s="10">
        <v>326.37639999999999</v>
      </c>
      <c r="BI259" s="10">
        <v>0</v>
      </c>
      <c r="BJ259" s="13">
        <v>1.33</v>
      </c>
      <c r="BK259" s="13">
        <v>0</v>
      </c>
      <c r="BL259" s="10">
        <v>0</v>
      </c>
      <c r="BM259" s="10">
        <v>434.08061200000003</v>
      </c>
      <c r="BN259" s="10">
        <v>0</v>
      </c>
      <c r="BO259" s="10">
        <v>26.760133500000002</v>
      </c>
      <c r="BP259">
        <v>4305.7299999999996</v>
      </c>
      <c r="BQ259" s="5">
        <v>1.1237999999999999</v>
      </c>
      <c r="BR259" s="12">
        <v>2229906.6940241829</v>
      </c>
      <c r="BS259" s="2">
        <v>460.84074550000003</v>
      </c>
      <c r="BT259" s="2">
        <v>0</v>
      </c>
      <c r="BU259" s="2">
        <v>0</v>
      </c>
      <c r="BV259" s="50">
        <v>0</v>
      </c>
    </row>
    <row r="260" spans="1:74" x14ac:dyDescent="0.25">
      <c r="A260" t="s">
        <v>969</v>
      </c>
      <c r="B260">
        <v>79214</v>
      </c>
      <c r="C260" t="s">
        <v>238</v>
      </c>
      <c r="D260" t="s">
        <v>663</v>
      </c>
      <c r="E260" s="7">
        <v>0</v>
      </c>
      <c r="F260" s="2">
        <v>0</v>
      </c>
      <c r="G260" s="2">
        <v>245.65089999999998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24.799999999999997</v>
      </c>
      <c r="P260" s="2">
        <v>0</v>
      </c>
      <c r="Q260" s="2">
        <v>0</v>
      </c>
      <c r="R260" s="2">
        <v>0</v>
      </c>
      <c r="S260" s="2">
        <v>2</v>
      </c>
      <c r="T260" s="2">
        <v>0</v>
      </c>
      <c r="U260" s="2">
        <v>0</v>
      </c>
      <c r="V260" s="2">
        <v>0</v>
      </c>
      <c r="W260" s="2">
        <v>1</v>
      </c>
      <c r="X260" s="2">
        <v>0</v>
      </c>
      <c r="Y260" s="2">
        <v>0</v>
      </c>
      <c r="Z260" s="10">
        <v>19</v>
      </c>
      <c r="AA260" s="2">
        <v>125.67090000000002</v>
      </c>
      <c r="AB260" s="2">
        <v>125.67090000000002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8" t="s">
        <v>12</v>
      </c>
      <c r="BF260" s="8" t="s">
        <v>12</v>
      </c>
      <c r="BG260" s="8" t="s">
        <v>653</v>
      </c>
      <c r="BH260" s="10">
        <v>245.65089999999998</v>
      </c>
      <c r="BI260" s="10">
        <v>0</v>
      </c>
      <c r="BJ260" s="13">
        <v>1.3540000000000001</v>
      </c>
      <c r="BK260" s="13">
        <v>0</v>
      </c>
      <c r="BL260" s="10">
        <v>0</v>
      </c>
      <c r="BM260" s="10">
        <v>332.6113186</v>
      </c>
      <c r="BN260" s="10">
        <v>0</v>
      </c>
      <c r="BO260" s="10">
        <v>25.365653999999999</v>
      </c>
      <c r="BP260">
        <v>4305.7299999999996</v>
      </c>
      <c r="BQ260" s="5">
        <v>1</v>
      </c>
      <c r="BR260" s="12">
        <v>1541352.190232998</v>
      </c>
      <c r="BS260" s="2">
        <v>357.97697260000001</v>
      </c>
      <c r="BT260" s="2">
        <v>0</v>
      </c>
      <c r="BU260" s="2">
        <v>0</v>
      </c>
      <c r="BV260" s="50">
        <v>0</v>
      </c>
    </row>
    <row r="261" spans="1:74" x14ac:dyDescent="0.25">
      <c r="A261" t="s">
        <v>970</v>
      </c>
      <c r="B261">
        <v>78783</v>
      </c>
      <c r="C261" t="s">
        <v>239</v>
      </c>
      <c r="D261" t="s">
        <v>663</v>
      </c>
      <c r="E261" s="7">
        <v>0</v>
      </c>
      <c r="F261" s="2">
        <v>0</v>
      </c>
      <c r="G261" s="2">
        <v>1233.6706999999999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118.7372</v>
      </c>
      <c r="P261" s="2">
        <v>0.95</v>
      </c>
      <c r="Q261" s="2">
        <v>0</v>
      </c>
      <c r="R261" s="2">
        <v>0</v>
      </c>
      <c r="S261" s="2">
        <v>1</v>
      </c>
      <c r="T261" s="2">
        <v>0</v>
      </c>
      <c r="U261" s="2">
        <v>0</v>
      </c>
      <c r="V261" s="2">
        <v>0</v>
      </c>
      <c r="W261" s="2">
        <v>2</v>
      </c>
      <c r="X261" s="2">
        <v>0</v>
      </c>
      <c r="Y261" s="2">
        <v>0</v>
      </c>
      <c r="Z261" s="10">
        <v>115.95</v>
      </c>
      <c r="AA261" s="2">
        <v>524.02719999999999</v>
      </c>
      <c r="AB261" s="2">
        <v>524.02719999999999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8" t="s">
        <v>12</v>
      </c>
      <c r="BF261" s="8" t="s">
        <v>12</v>
      </c>
      <c r="BG261" s="8" t="s">
        <v>653</v>
      </c>
      <c r="BH261" s="10">
        <v>1233.6706999999999</v>
      </c>
      <c r="BI261" s="10">
        <v>0</v>
      </c>
      <c r="BJ261" s="13">
        <v>1.1579999999999999</v>
      </c>
      <c r="BK261" s="13">
        <v>0</v>
      </c>
      <c r="BL261" s="10">
        <v>0</v>
      </c>
      <c r="BM261" s="10">
        <v>1428.5906705999998</v>
      </c>
      <c r="BN261" s="10">
        <v>0</v>
      </c>
      <c r="BO261" s="10">
        <v>64.951193599999996</v>
      </c>
      <c r="BP261">
        <v>4305.7299999999996</v>
      </c>
      <c r="BQ261" s="5">
        <v>1</v>
      </c>
      <c r="BR261" s="12">
        <v>6430788.010941864</v>
      </c>
      <c r="BS261" s="2">
        <v>1493.5418641999997</v>
      </c>
      <c r="BT261" s="2">
        <v>0</v>
      </c>
      <c r="BU261" s="2">
        <v>0</v>
      </c>
      <c r="BV261" s="50">
        <v>0</v>
      </c>
    </row>
    <row r="262" spans="1:74" x14ac:dyDescent="0.25">
      <c r="A262" t="s">
        <v>971</v>
      </c>
      <c r="B262">
        <v>4202</v>
      </c>
      <c r="C262" t="s">
        <v>240</v>
      </c>
      <c r="D262" t="s">
        <v>663</v>
      </c>
      <c r="E262" s="7">
        <v>0</v>
      </c>
      <c r="F262" s="2">
        <v>0</v>
      </c>
      <c r="G262" s="2">
        <v>125.64999999999999</v>
      </c>
      <c r="H262" s="2">
        <v>141.0179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49.349999999999994</v>
      </c>
      <c r="P262" s="2">
        <v>0</v>
      </c>
      <c r="Q262" s="2">
        <v>0</v>
      </c>
      <c r="R262" s="2">
        <v>0</v>
      </c>
      <c r="S262" s="2">
        <v>0</v>
      </c>
      <c r="T262" s="2">
        <v>1</v>
      </c>
      <c r="U262" s="2">
        <v>0</v>
      </c>
      <c r="V262" s="2">
        <v>0</v>
      </c>
      <c r="W262" s="2">
        <v>4.1500000000000004</v>
      </c>
      <c r="X262" s="2">
        <v>0</v>
      </c>
      <c r="Y262" s="2">
        <v>0</v>
      </c>
      <c r="Z262" s="10">
        <v>1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8" t="s">
        <v>12</v>
      </c>
      <c r="BF262" s="8" t="s">
        <v>12</v>
      </c>
      <c r="BG262" s="8" t="s">
        <v>653</v>
      </c>
      <c r="BH262" s="10">
        <v>125.64999999999999</v>
      </c>
      <c r="BI262" s="10">
        <v>141.0179</v>
      </c>
      <c r="BJ262" s="13">
        <v>1.39</v>
      </c>
      <c r="BK262" s="13">
        <v>1.542</v>
      </c>
      <c r="BL262" s="10">
        <v>0</v>
      </c>
      <c r="BM262" s="10">
        <v>174.65349999999998</v>
      </c>
      <c r="BN262" s="10">
        <v>217.44960180000001</v>
      </c>
      <c r="BO262" s="10">
        <v>30.068649999999998</v>
      </c>
      <c r="BP262">
        <v>4305.7299999999996</v>
      </c>
      <c r="BQ262" s="5">
        <v>1.0755999999999999</v>
      </c>
      <c r="BR262" s="12">
        <v>1955180.0496897763</v>
      </c>
      <c r="BS262" s="2">
        <v>422.17175179999998</v>
      </c>
      <c r="BT262" s="2">
        <v>0</v>
      </c>
      <c r="BU262" s="2">
        <v>0</v>
      </c>
      <c r="BV262" s="50">
        <v>0</v>
      </c>
    </row>
    <row r="263" spans="1:74" x14ac:dyDescent="0.25">
      <c r="A263" t="s">
        <v>972</v>
      </c>
      <c r="B263">
        <v>4207</v>
      </c>
      <c r="C263" t="s">
        <v>241</v>
      </c>
      <c r="D263" t="s">
        <v>663</v>
      </c>
      <c r="E263" s="7">
        <v>0</v>
      </c>
      <c r="F263" s="2">
        <v>0</v>
      </c>
      <c r="G263" s="2">
        <v>290.73169999999999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31.224999999999998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10">
        <v>0</v>
      </c>
      <c r="AA263" s="2">
        <v>88.15</v>
      </c>
      <c r="AB263" s="2">
        <v>88.15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8" t="s">
        <v>12</v>
      </c>
      <c r="BF263" s="8" t="s">
        <v>12</v>
      </c>
      <c r="BG263" s="8" t="s">
        <v>654</v>
      </c>
      <c r="BH263" s="10">
        <v>290.73169999999999</v>
      </c>
      <c r="BI263" s="10">
        <v>0</v>
      </c>
      <c r="BJ263" s="13">
        <v>1.341</v>
      </c>
      <c r="BK263" s="13">
        <v>0</v>
      </c>
      <c r="BL263" s="10">
        <v>0</v>
      </c>
      <c r="BM263" s="10">
        <v>389.87120969999995</v>
      </c>
      <c r="BN263" s="10">
        <v>0</v>
      </c>
      <c r="BO263" s="10">
        <v>8.9086750000000006</v>
      </c>
      <c r="BP263">
        <v>4305.7299999999996</v>
      </c>
      <c r="BQ263" s="5">
        <v>1.0755999999999999</v>
      </c>
      <c r="BR263" s="12">
        <v>1846846.6245283</v>
      </c>
      <c r="BS263" s="2">
        <v>398.77988469999997</v>
      </c>
      <c r="BT263" s="2">
        <v>0</v>
      </c>
      <c r="BU263" s="2">
        <v>0</v>
      </c>
      <c r="BV263" s="50">
        <v>0</v>
      </c>
    </row>
    <row r="264" spans="1:74" x14ac:dyDescent="0.25">
      <c r="A264" t="s">
        <v>973</v>
      </c>
      <c r="B264">
        <v>4205</v>
      </c>
      <c r="C264" t="s">
        <v>242</v>
      </c>
      <c r="D264" t="s">
        <v>663</v>
      </c>
      <c r="E264" s="7">
        <v>0</v>
      </c>
      <c r="F264" s="2">
        <v>0</v>
      </c>
      <c r="G264" s="2">
        <v>144.327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16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10">
        <v>0</v>
      </c>
      <c r="AA264" s="2">
        <v>65.903800000000004</v>
      </c>
      <c r="AB264" s="2">
        <v>65.903800000000004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8" t="s">
        <v>12</v>
      </c>
      <c r="BF264" s="8" t="s">
        <v>12</v>
      </c>
      <c r="BG264" s="8" t="s">
        <v>654</v>
      </c>
      <c r="BH264" s="10">
        <v>144.327</v>
      </c>
      <c r="BI264" s="10">
        <v>0</v>
      </c>
      <c r="BJ264" s="13">
        <v>1.385</v>
      </c>
      <c r="BK264" s="13">
        <v>0</v>
      </c>
      <c r="BL264" s="10">
        <v>0</v>
      </c>
      <c r="BM264" s="10">
        <v>199.89289500000001</v>
      </c>
      <c r="BN264" s="10">
        <v>0</v>
      </c>
      <c r="BO264" s="10">
        <v>6.6383799999999997</v>
      </c>
      <c r="BP264">
        <v>4305.7299999999996</v>
      </c>
      <c r="BQ264" s="5">
        <v>1.0755999999999999</v>
      </c>
      <c r="BR264" s="12">
        <v>956496.56045270467</v>
      </c>
      <c r="BS264" s="2">
        <v>206.53127500000002</v>
      </c>
      <c r="BT264" s="2">
        <v>0</v>
      </c>
      <c r="BU264" s="2">
        <v>0</v>
      </c>
      <c r="BV264" s="50">
        <v>0</v>
      </c>
    </row>
    <row r="265" spans="1:74" x14ac:dyDescent="0.25">
      <c r="A265" t="s">
        <v>974</v>
      </c>
      <c r="B265">
        <v>4192</v>
      </c>
      <c r="C265" t="s">
        <v>243</v>
      </c>
      <c r="D265" t="s">
        <v>658</v>
      </c>
      <c r="E265" s="7">
        <v>0</v>
      </c>
      <c r="F265" s="2">
        <v>39.4375</v>
      </c>
      <c r="G265" s="2">
        <v>5365.6446999999998</v>
      </c>
      <c r="H265" s="2">
        <v>3007.4274</v>
      </c>
      <c r="I265" s="2">
        <v>0</v>
      </c>
      <c r="J265" s="2">
        <v>33.3247</v>
      </c>
      <c r="K265" s="2">
        <v>126.2929</v>
      </c>
      <c r="L265" s="2">
        <v>0</v>
      </c>
      <c r="M265" s="2">
        <v>0</v>
      </c>
      <c r="N265" s="2">
        <v>0.78289999999999993</v>
      </c>
      <c r="O265" s="2">
        <v>1061.6406999999999</v>
      </c>
      <c r="P265" s="2">
        <v>2.375</v>
      </c>
      <c r="Q265" s="2">
        <v>13.45</v>
      </c>
      <c r="R265" s="2">
        <v>20.85</v>
      </c>
      <c r="S265" s="2">
        <v>4.4625000000000004</v>
      </c>
      <c r="T265" s="2">
        <v>3</v>
      </c>
      <c r="U265" s="2">
        <v>12.362500000000001</v>
      </c>
      <c r="V265" s="2">
        <v>45.725000000000001</v>
      </c>
      <c r="W265" s="2">
        <v>48.8889</v>
      </c>
      <c r="X265" s="2">
        <v>12</v>
      </c>
      <c r="Y265" s="2">
        <v>8.9749999999999996</v>
      </c>
      <c r="Z265" s="10">
        <v>345.16480000000001</v>
      </c>
      <c r="AA265" s="2">
        <v>2184.1424000000002</v>
      </c>
      <c r="AB265" s="2">
        <v>2184.1424000000002</v>
      </c>
      <c r="AC265" s="2">
        <v>9.8068999999999988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8" t="s">
        <v>12</v>
      </c>
      <c r="BF265" s="8" t="s">
        <v>12</v>
      </c>
      <c r="BG265" s="8" t="s">
        <v>653</v>
      </c>
      <c r="BH265" s="10">
        <v>5398.9694</v>
      </c>
      <c r="BI265" s="10">
        <v>3134.5032000000001</v>
      </c>
      <c r="BJ265" s="13">
        <v>1.1579999999999999</v>
      </c>
      <c r="BK265" s="13">
        <v>1.268</v>
      </c>
      <c r="BL265" s="10">
        <v>57.381562500000001</v>
      </c>
      <c r="BM265" s="10">
        <v>6250.0770650699997</v>
      </c>
      <c r="BN265" s="10">
        <v>3966.3941801599999</v>
      </c>
      <c r="BO265" s="10">
        <v>1131.1277638650001</v>
      </c>
      <c r="BP265">
        <v>4359.55</v>
      </c>
      <c r="BQ265" s="5">
        <v>1.0044999999999999</v>
      </c>
      <c r="BR265" s="12">
        <v>49944325.674626023</v>
      </c>
      <c r="BS265" s="2">
        <v>11215.315882500001</v>
      </c>
      <c r="BT265" s="2">
        <v>198.75882050000001</v>
      </c>
      <c r="BU265" s="2">
        <v>0.99271719999999997</v>
      </c>
      <c r="BV265" s="50">
        <v>5.3797264017386714E-3</v>
      </c>
    </row>
    <row r="266" spans="1:74" x14ac:dyDescent="0.25">
      <c r="A266" t="s">
        <v>975</v>
      </c>
      <c r="B266">
        <v>4300</v>
      </c>
      <c r="C266" t="s">
        <v>244</v>
      </c>
      <c r="D266" t="s">
        <v>663</v>
      </c>
      <c r="E266" s="7">
        <v>0</v>
      </c>
      <c r="F266" s="2">
        <v>0</v>
      </c>
      <c r="G266" s="2">
        <v>0</v>
      </c>
      <c r="H266" s="2">
        <v>91.110300000000009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14.675000000000001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2</v>
      </c>
      <c r="X266" s="2">
        <v>0</v>
      </c>
      <c r="Y266" s="2">
        <v>0</v>
      </c>
      <c r="Z266" s="10">
        <v>19.5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8" t="s">
        <v>12</v>
      </c>
      <c r="BF266" s="8" t="s">
        <v>12</v>
      </c>
      <c r="BG266" s="8" t="s">
        <v>653</v>
      </c>
      <c r="BH266" s="10">
        <v>0</v>
      </c>
      <c r="BI266" s="10">
        <v>91.110300000000009</v>
      </c>
      <c r="BJ266" s="13">
        <v>0</v>
      </c>
      <c r="BK266" s="13">
        <v>1.5589999999999999</v>
      </c>
      <c r="BL266" s="10">
        <v>0</v>
      </c>
      <c r="BM266" s="10">
        <v>0</v>
      </c>
      <c r="BN266" s="10">
        <v>142.04095770000001</v>
      </c>
      <c r="BO266" s="10">
        <v>14.334524999999999</v>
      </c>
      <c r="BP266">
        <v>4305.7299999999996</v>
      </c>
      <c r="BQ266" s="5">
        <v>1</v>
      </c>
      <c r="BR266" s="12">
        <v>673310.607125871</v>
      </c>
      <c r="BS266" s="2">
        <v>156.37548270000002</v>
      </c>
      <c r="BT266" s="2">
        <v>0</v>
      </c>
      <c r="BU266" s="2">
        <v>0</v>
      </c>
      <c r="BV266" s="50">
        <v>0</v>
      </c>
    </row>
    <row r="267" spans="1:74" x14ac:dyDescent="0.25">
      <c r="A267" t="s">
        <v>976</v>
      </c>
      <c r="B267">
        <v>4437</v>
      </c>
      <c r="C267" t="s">
        <v>245</v>
      </c>
      <c r="D267" t="s">
        <v>658</v>
      </c>
      <c r="E267" s="7">
        <v>0</v>
      </c>
      <c r="F267" s="2">
        <v>73.262499999999989</v>
      </c>
      <c r="G267" s="2">
        <v>4940.5759999999991</v>
      </c>
      <c r="H267" s="2">
        <v>3165.1886000000004</v>
      </c>
      <c r="I267" s="2">
        <v>0</v>
      </c>
      <c r="J267" s="2">
        <v>495.52549999999997</v>
      </c>
      <c r="K267" s="2">
        <v>174.91149999999999</v>
      </c>
      <c r="L267" s="2">
        <v>0</v>
      </c>
      <c r="M267" s="2">
        <v>0</v>
      </c>
      <c r="N267" s="2">
        <v>33.161799999999999</v>
      </c>
      <c r="O267" s="2">
        <v>1059.9195999999999</v>
      </c>
      <c r="P267" s="2">
        <v>7.5745000000000005</v>
      </c>
      <c r="Q267" s="2">
        <v>12.612500000000001</v>
      </c>
      <c r="R267" s="2">
        <v>12.365399999999999</v>
      </c>
      <c r="S267" s="2">
        <v>16.738900000000001</v>
      </c>
      <c r="T267" s="2">
        <v>3</v>
      </c>
      <c r="U267" s="2">
        <v>45.612100000000005</v>
      </c>
      <c r="V267" s="2">
        <v>106.5226</v>
      </c>
      <c r="W267" s="2">
        <v>78.410899999999998</v>
      </c>
      <c r="X267" s="2">
        <v>11.5</v>
      </c>
      <c r="Y267" s="2">
        <v>7.3965999999999994</v>
      </c>
      <c r="Z267" s="10">
        <v>248.73439999999999</v>
      </c>
      <c r="AA267" s="2">
        <v>1792.6419000000003</v>
      </c>
      <c r="AB267" s="2">
        <v>1792.6419000000003</v>
      </c>
      <c r="AC267" s="2">
        <v>84.897199999999998</v>
      </c>
      <c r="AD267" s="2">
        <v>0.42549999999999999</v>
      </c>
      <c r="AE267" s="2">
        <v>0</v>
      </c>
      <c r="AF267" s="2">
        <v>0.3846</v>
      </c>
      <c r="AG267" s="2">
        <v>1.1611</v>
      </c>
      <c r="AH267" s="2">
        <v>0</v>
      </c>
      <c r="AI267" s="2">
        <v>0.53790000000000004</v>
      </c>
      <c r="AJ267" s="2">
        <v>3.8715999999999999</v>
      </c>
      <c r="AK267" s="2">
        <v>8.6781000000000006</v>
      </c>
      <c r="AL267" s="2">
        <v>0</v>
      </c>
      <c r="AM267" s="2">
        <v>0.32840000000000003</v>
      </c>
      <c r="AN267" s="2">
        <v>20.538399999999999</v>
      </c>
      <c r="AO267" s="2">
        <v>187.3728000000001</v>
      </c>
      <c r="AP267" s="2">
        <v>187.3728000000001</v>
      </c>
      <c r="AQ267" s="2">
        <v>1.6739000000000002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0.1258</v>
      </c>
      <c r="AZ267" s="2">
        <v>0</v>
      </c>
      <c r="BA267" s="2">
        <v>0</v>
      </c>
      <c r="BB267" s="2">
        <v>0.85460000000000003</v>
      </c>
      <c r="BC267" s="2">
        <v>0</v>
      </c>
      <c r="BD267" s="2">
        <v>0</v>
      </c>
      <c r="BE267" s="8" t="s">
        <v>12</v>
      </c>
      <c r="BF267" s="8" t="s">
        <v>12</v>
      </c>
      <c r="BG267" s="8" t="s">
        <v>653</v>
      </c>
      <c r="BH267" s="10">
        <v>5436.1014999999989</v>
      </c>
      <c r="BI267" s="10">
        <v>3373.2619000000004</v>
      </c>
      <c r="BJ267" s="13">
        <v>1.1579999999999999</v>
      </c>
      <c r="BK267" s="13">
        <v>1.268</v>
      </c>
      <c r="BL267" s="10">
        <v>106.5969375</v>
      </c>
      <c r="BM267" s="10">
        <v>6266.3146105499991</v>
      </c>
      <c r="BN267" s="10">
        <v>4259.8993257400007</v>
      </c>
      <c r="BO267" s="10">
        <v>1905.9698186600001</v>
      </c>
      <c r="BP267">
        <v>4359.55</v>
      </c>
      <c r="BQ267" s="5">
        <v>1</v>
      </c>
      <c r="BR267" s="12">
        <v>54663441.367770404</v>
      </c>
      <c r="BS267" s="2">
        <v>11649.1001667</v>
      </c>
      <c r="BT267" s="2">
        <v>898.11240609999993</v>
      </c>
      <c r="BU267" s="2">
        <v>42.910282299999999</v>
      </c>
      <c r="BV267" s="50">
        <v>8.9573612000869805E-3</v>
      </c>
    </row>
    <row r="268" spans="1:74" x14ac:dyDescent="0.25">
      <c r="A268" t="s">
        <v>977</v>
      </c>
      <c r="B268">
        <v>4405</v>
      </c>
      <c r="C268" t="s">
        <v>246</v>
      </c>
      <c r="D268" t="s">
        <v>658</v>
      </c>
      <c r="E268" s="7">
        <v>0</v>
      </c>
      <c r="F268" s="2">
        <v>23.912500000000005</v>
      </c>
      <c r="G268" s="2">
        <v>3167.2981999999997</v>
      </c>
      <c r="H268" s="2">
        <v>1569.3307000000002</v>
      </c>
      <c r="I268" s="2">
        <v>0</v>
      </c>
      <c r="J268" s="2">
        <v>37.489400000000003</v>
      </c>
      <c r="K268" s="2">
        <v>75.571799999999968</v>
      </c>
      <c r="L268" s="2">
        <v>0</v>
      </c>
      <c r="M268" s="2">
        <v>0</v>
      </c>
      <c r="N268" s="2">
        <v>0.16350000000000001</v>
      </c>
      <c r="O268" s="2">
        <v>701.38300000000004</v>
      </c>
      <c r="P268" s="2">
        <v>1</v>
      </c>
      <c r="Q268" s="2">
        <v>9.4875000000000007</v>
      </c>
      <c r="R268" s="2">
        <v>23</v>
      </c>
      <c r="S268" s="2">
        <v>0</v>
      </c>
      <c r="T268" s="2">
        <v>1</v>
      </c>
      <c r="U268" s="2">
        <v>14.8</v>
      </c>
      <c r="V268" s="2">
        <v>40.150000000000006</v>
      </c>
      <c r="W268" s="2">
        <v>26.274999999999999</v>
      </c>
      <c r="X268" s="2">
        <v>2.4</v>
      </c>
      <c r="Y268" s="2">
        <v>3</v>
      </c>
      <c r="Z268" s="10">
        <v>334.33389999999997</v>
      </c>
      <c r="AA268" s="2">
        <v>1181.1383000000001</v>
      </c>
      <c r="AB268" s="2">
        <v>1181.1383000000001</v>
      </c>
      <c r="AC268" s="2">
        <v>2.0855999999999999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12.328599999999998</v>
      </c>
      <c r="AP268" s="2">
        <v>12.328599999999998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8" t="s">
        <v>12</v>
      </c>
      <c r="BF268" s="8" t="s">
        <v>12</v>
      </c>
      <c r="BG268" s="8" t="s">
        <v>653</v>
      </c>
      <c r="BH268" s="10">
        <v>3204.7875999999997</v>
      </c>
      <c r="BI268" s="10">
        <v>1645.0660000000003</v>
      </c>
      <c r="BJ268" s="13">
        <v>1.1579999999999999</v>
      </c>
      <c r="BK268" s="13">
        <v>1.268</v>
      </c>
      <c r="BL268" s="10">
        <v>34.792687500000007</v>
      </c>
      <c r="BM268" s="10">
        <v>3708.9734045399996</v>
      </c>
      <c r="BN268" s="10">
        <v>2081.1213381800003</v>
      </c>
      <c r="BO268" s="10">
        <v>759.82143215999986</v>
      </c>
      <c r="BP268">
        <v>4359.55</v>
      </c>
      <c r="BQ268" s="5">
        <v>1</v>
      </c>
      <c r="BR268" s="12">
        <v>28706367.520988729</v>
      </c>
      <c r="BS268" s="2">
        <v>6451.5480887000003</v>
      </c>
      <c r="BT268" s="2">
        <v>139.98374039999996</v>
      </c>
      <c r="BU268" s="2">
        <v>0.207318</v>
      </c>
      <c r="BV268" s="50">
        <v>5.0230631331133861E-3</v>
      </c>
    </row>
    <row r="269" spans="1:74" x14ac:dyDescent="0.25">
      <c r="A269" t="s">
        <v>978</v>
      </c>
      <c r="B269">
        <v>4309</v>
      </c>
      <c r="C269" t="s">
        <v>247</v>
      </c>
      <c r="D269" t="s">
        <v>663</v>
      </c>
      <c r="E269" s="7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10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8" t="s">
        <v>12</v>
      </c>
      <c r="BF269" s="8" t="s">
        <v>12</v>
      </c>
      <c r="BG269" s="8" t="s">
        <v>653</v>
      </c>
      <c r="BH269" s="10">
        <v>0</v>
      </c>
      <c r="BI269" s="10">
        <v>0</v>
      </c>
      <c r="BJ269" s="13">
        <v>0</v>
      </c>
      <c r="BK269" s="13">
        <v>0</v>
      </c>
      <c r="BL269" s="10">
        <v>0</v>
      </c>
      <c r="BM269" s="10">
        <v>0</v>
      </c>
      <c r="BN269" s="10">
        <v>0</v>
      </c>
      <c r="BO269" s="10">
        <v>0</v>
      </c>
      <c r="BP269" t="e">
        <v>#N/A</v>
      </c>
      <c r="BQ269" s="5">
        <v>1</v>
      </c>
      <c r="BR269" s="12" t="e">
        <v>#N/A</v>
      </c>
      <c r="BS269" s="2">
        <v>0</v>
      </c>
      <c r="BT269" s="2">
        <v>0</v>
      </c>
      <c r="BU269" s="2">
        <v>0</v>
      </c>
      <c r="BV269" s="50">
        <v>0</v>
      </c>
    </row>
    <row r="270" spans="1:74" x14ac:dyDescent="0.25">
      <c r="A270" t="s">
        <v>979</v>
      </c>
      <c r="B270">
        <v>4167</v>
      </c>
      <c r="C270" t="s">
        <v>248</v>
      </c>
      <c r="D270" t="s">
        <v>660</v>
      </c>
      <c r="E270" s="7">
        <v>0</v>
      </c>
      <c r="F270" s="2">
        <v>5.3</v>
      </c>
      <c r="G270" s="2">
        <v>795.73720000000003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112.2667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3</v>
      </c>
      <c r="W270" s="2">
        <v>11.8</v>
      </c>
      <c r="X270" s="2">
        <v>0</v>
      </c>
      <c r="Y270" s="2">
        <v>1</v>
      </c>
      <c r="Z270" s="10">
        <v>20.149999999999999</v>
      </c>
      <c r="AA270" s="2">
        <v>334.58500000000004</v>
      </c>
      <c r="AB270" s="2">
        <v>334.58500000000004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8" t="s">
        <v>12</v>
      </c>
      <c r="BF270" s="8" t="s">
        <v>12</v>
      </c>
      <c r="BG270" s="8" t="s">
        <v>654</v>
      </c>
      <c r="BH270" s="10">
        <v>795.73720000000003</v>
      </c>
      <c r="BI270" s="10">
        <v>0</v>
      </c>
      <c r="BJ270" s="13">
        <v>1.1579999999999999</v>
      </c>
      <c r="BK270" s="13">
        <v>0</v>
      </c>
      <c r="BL270" s="10">
        <v>7.7115</v>
      </c>
      <c r="BM270" s="10">
        <v>921.46367759999998</v>
      </c>
      <c r="BN270" s="10">
        <v>0</v>
      </c>
      <c r="BO270" s="10">
        <v>132.64175010000002</v>
      </c>
      <c r="BP270">
        <v>4359.55</v>
      </c>
      <c r="BQ270" s="5">
        <v>1.0374999999999999</v>
      </c>
      <c r="BR270" s="12">
        <v>4802633.1366728293</v>
      </c>
      <c r="BS270" s="2">
        <v>1061.8169277</v>
      </c>
      <c r="BT270" s="2">
        <v>0</v>
      </c>
      <c r="BU270" s="2">
        <v>0</v>
      </c>
      <c r="BV270" s="50">
        <v>6.6164218091244696E-3</v>
      </c>
    </row>
    <row r="271" spans="1:74" x14ac:dyDescent="0.25">
      <c r="A271" t="s">
        <v>980</v>
      </c>
      <c r="B271">
        <v>4221</v>
      </c>
      <c r="C271" t="s">
        <v>249</v>
      </c>
      <c r="D271" t="s">
        <v>658</v>
      </c>
      <c r="E271" s="7">
        <v>0</v>
      </c>
      <c r="F271" s="2">
        <v>4.5</v>
      </c>
      <c r="G271" s="2">
        <v>419.16549999999989</v>
      </c>
      <c r="H271" s="2">
        <v>161.95609999999999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82.775000000000006</v>
      </c>
      <c r="P271" s="2">
        <v>0</v>
      </c>
      <c r="Q271" s="2">
        <v>0.5</v>
      </c>
      <c r="R271" s="2">
        <v>2</v>
      </c>
      <c r="S271" s="2">
        <v>0</v>
      </c>
      <c r="T271" s="2">
        <v>0</v>
      </c>
      <c r="U271" s="2">
        <v>0</v>
      </c>
      <c r="V271" s="2">
        <v>0</v>
      </c>
      <c r="W271" s="2">
        <v>4</v>
      </c>
      <c r="X271" s="2">
        <v>0</v>
      </c>
      <c r="Y271" s="2">
        <v>0</v>
      </c>
      <c r="Z271" s="10">
        <v>0</v>
      </c>
      <c r="AA271" s="2">
        <v>165.9375</v>
      </c>
      <c r="AB271" s="2">
        <v>165.9375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8" t="s">
        <v>12</v>
      </c>
      <c r="BF271" s="8" t="s">
        <v>12</v>
      </c>
      <c r="BG271" s="8" t="s">
        <v>653</v>
      </c>
      <c r="BH271" s="10">
        <v>419.16549999999989</v>
      </c>
      <c r="BI271" s="10">
        <v>161.95609999999999</v>
      </c>
      <c r="BJ271" s="13">
        <v>1.302</v>
      </c>
      <c r="BK271" s="13">
        <v>1.5329999999999999</v>
      </c>
      <c r="BL271" s="10">
        <v>6.5475000000000003</v>
      </c>
      <c r="BM271" s="10">
        <v>545.75348099999985</v>
      </c>
      <c r="BN271" s="10">
        <v>248.27870129999997</v>
      </c>
      <c r="BO271" s="10">
        <v>44.940075</v>
      </c>
      <c r="BP271">
        <v>4359.55</v>
      </c>
      <c r="BQ271" s="5">
        <v>1</v>
      </c>
      <c r="BR271" s="12">
        <v>3686085.6579372142</v>
      </c>
      <c r="BS271" s="2">
        <v>845.51975729999981</v>
      </c>
      <c r="BT271" s="2">
        <v>0</v>
      </c>
      <c r="BU271" s="2">
        <v>0</v>
      </c>
      <c r="BV271" s="50">
        <v>7.684142798011548E-3</v>
      </c>
    </row>
    <row r="272" spans="1:74" x14ac:dyDescent="0.25">
      <c r="A272" t="s">
        <v>981</v>
      </c>
      <c r="B272">
        <v>4356</v>
      </c>
      <c r="C272" t="s">
        <v>250</v>
      </c>
      <c r="D272" t="s">
        <v>663</v>
      </c>
      <c r="E272" s="7">
        <v>0</v>
      </c>
      <c r="F272" s="2">
        <v>0</v>
      </c>
      <c r="G272" s="2">
        <v>46.0381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4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4</v>
      </c>
      <c r="X272" s="2">
        <v>0</v>
      </c>
      <c r="Y272" s="2">
        <v>0</v>
      </c>
      <c r="Z272" s="10">
        <v>1</v>
      </c>
      <c r="AA272" s="2">
        <v>21.138100000000001</v>
      </c>
      <c r="AB272" s="2">
        <v>21.138100000000001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8" t="s">
        <v>12</v>
      </c>
      <c r="BF272" s="8" t="s">
        <v>12</v>
      </c>
      <c r="BG272" s="8" t="s">
        <v>653</v>
      </c>
      <c r="BH272" s="10">
        <v>46.0381</v>
      </c>
      <c r="BI272" s="10">
        <v>0</v>
      </c>
      <c r="BJ272" s="13">
        <v>1.399</v>
      </c>
      <c r="BK272" s="13">
        <v>0</v>
      </c>
      <c r="BL272" s="10">
        <v>0</v>
      </c>
      <c r="BM272" s="10">
        <v>64.407301900000007</v>
      </c>
      <c r="BN272" s="10">
        <v>0</v>
      </c>
      <c r="BO272" s="10">
        <v>25.491285999999999</v>
      </c>
      <c r="BP272">
        <v>4305.7299999999996</v>
      </c>
      <c r="BQ272" s="5">
        <v>1</v>
      </c>
      <c r="BR272" s="12">
        <v>387079.04687866702</v>
      </c>
      <c r="BS272" s="2">
        <v>89.89858790000001</v>
      </c>
      <c r="BT272" s="2">
        <v>0</v>
      </c>
      <c r="BU272" s="2">
        <v>0</v>
      </c>
      <c r="BV272" s="50">
        <v>0</v>
      </c>
    </row>
    <row r="273" spans="1:74" x14ac:dyDescent="0.25">
      <c r="A273" t="s">
        <v>982</v>
      </c>
      <c r="B273">
        <v>4247</v>
      </c>
      <c r="C273" t="s">
        <v>251</v>
      </c>
      <c r="D273" t="s">
        <v>658</v>
      </c>
      <c r="E273" s="7">
        <v>0</v>
      </c>
      <c r="F273" s="2">
        <v>5.1624999999999996</v>
      </c>
      <c r="G273" s="2">
        <v>737.55289999999991</v>
      </c>
      <c r="H273" s="2">
        <v>509.13699999999989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102.8232</v>
      </c>
      <c r="P273" s="2">
        <v>1.4</v>
      </c>
      <c r="Q273" s="2">
        <v>1.9125000000000001</v>
      </c>
      <c r="R273" s="2">
        <v>0</v>
      </c>
      <c r="S273" s="2">
        <v>0.5</v>
      </c>
      <c r="T273" s="2">
        <v>1</v>
      </c>
      <c r="U273" s="2">
        <v>2.9268000000000001</v>
      </c>
      <c r="V273" s="2">
        <v>10.625</v>
      </c>
      <c r="W273" s="2">
        <v>7.75</v>
      </c>
      <c r="X273" s="2">
        <v>1</v>
      </c>
      <c r="Y273" s="2">
        <v>0</v>
      </c>
      <c r="Z273" s="10">
        <v>18.475000000000001</v>
      </c>
      <c r="AA273" s="2">
        <v>279.60749999999996</v>
      </c>
      <c r="AB273" s="2">
        <v>279.60749999999996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8" t="s">
        <v>12</v>
      </c>
      <c r="BF273" s="8" t="s">
        <v>12</v>
      </c>
      <c r="BG273" s="8" t="s">
        <v>654</v>
      </c>
      <c r="BH273" s="10">
        <v>737.55289999999991</v>
      </c>
      <c r="BI273" s="10">
        <v>509.13699999999989</v>
      </c>
      <c r="BJ273" s="13">
        <v>1.1579999999999999</v>
      </c>
      <c r="BK273" s="13">
        <v>1.3859999999999999</v>
      </c>
      <c r="BL273" s="10">
        <v>7.5114374999999995</v>
      </c>
      <c r="BM273" s="10">
        <v>854.08625819999986</v>
      </c>
      <c r="BN273" s="10">
        <v>705.66388199999983</v>
      </c>
      <c r="BO273" s="10">
        <v>178.4296367</v>
      </c>
      <c r="BP273">
        <v>4359.55</v>
      </c>
      <c r="BQ273" s="5">
        <v>1.0088000000000001</v>
      </c>
      <c r="BR273" s="12">
        <v>7677399.9013144094</v>
      </c>
      <c r="BS273" s="2">
        <v>1745.6912143999996</v>
      </c>
      <c r="BT273" s="2">
        <v>0</v>
      </c>
      <c r="BU273" s="2">
        <v>0</v>
      </c>
      <c r="BV273" s="50">
        <v>4.1238887268179513E-3</v>
      </c>
    </row>
    <row r="274" spans="1:74" x14ac:dyDescent="0.25">
      <c r="A274" t="s">
        <v>983</v>
      </c>
      <c r="B274">
        <v>4273</v>
      </c>
      <c r="C274" t="s">
        <v>252</v>
      </c>
      <c r="D274" t="s">
        <v>661</v>
      </c>
      <c r="E274" s="7">
        <v>0</v>
      </c>
      <c r="F274" s="2">
        <v>15.900000000000002</v>
      </c>
      <c r="G274" s="2">
        <v>1568.0744999999999</v>
      </c>
      <c r="H274" s="2">
        <v>0</v>
      </c>
      <c r="I274" s="2">
        <v>0</v>
      </c>
      <c r="J274" s="2">
        <v>1835.4114999999997</v>
      </c>
      <c r="K274" s="2">
        <v>0</v>
      </c>
      <c r="L274" s="2">
        <v>0</v>
      </c>
      <c r="M274" s="2">
        <v>0</v>
      </c>
      <c r="N274" s="2">
        <v>0</v>
      </c>
      <c r="O274" s="2">
        <v>181.63509999999999</v>
      </c>
      <c r="P274" s="2">
        <v>0.85</v>
      </c>
      <c r="Q274" s="2">
        <v>5.75</v>
      </c>
      <c r="R274" s="2">
        <v>6.7</v>
      </c>
      <c r="S274" s="2">
        <v>1</v>
      </c>
      <c r="T274" s="2">
        <v>0</v>
      </c>
      <c r="U274" s="2">
        <v>6.8250000000000002</v>
      </c>
      <c r="V274" s="2">
        <v>24.387500000000003</v>
      </c>
      <c r="W274" s="2">
        <v>6.6000000000000005</v>
      </c>
      <c r="X274" s="2">
        <v>5.4749999999999996</v>
      </c>
      <c r="Y274" s="2">
        <v>3</v>
      </c>
      <c r="Z274" s="10">
        <v>290.73920000000004</v>
      </c>
      <c r="AA274" s="2">
        <v>736.02530000000002</v>
      </c>
      <c r="AB274" s="2">
        <v>736.02530000000002</v>
      </c>
      <c r="AC274" s="2">
        <v>135.40050000000002</v>
      </c>
      <c r="AD274" s="2">
        <v>1.7194</v>
      </c>
      <c r="AE274" s="2">
        <v>0</v>
      </c>
      <c r="AF274" s="2">
        <v>0</v>
      </c>
      <c r="AG274" s="2">
        <v>0</v>
      </c>
      <c r="AH274" s="2">
        <v>1</v>
      </c>
      <c r="AI274" s="2">
        <v>0</v>
      </c>
      <c r="AJ274" s="2">
        <v>0</v>
      </c>
      <c r="AK274" s="2">
        <v>4.4103000000000003</v>
      </c>
      <c r="AL274" s="2">
        <v>0</v>
      </c>
      <c r="AM274" s="2">
        <v>0</v>
      </c>
      <c r="AN274" s="2">
        <v>316.79300000000006</v>
      </c>
      <c r="AO274" s="2">
        <v>639.87160000000006</v>
      </c>
      <c r="AP274" s="2">
        <v>639.87160000000006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8" t="s">
        <v>12</v>
      </c>
      <c r="BF274" s="8" t="s">
        <v>12</v>
      </c>
      <c r="BG274" s="8" t="s">
        <v>653</v>
      </c>
      <c r="BH274" s="10">
        <v>3403.4859999999999</v>
      </c>
      <c r="BI274" s="10">
        <v>0</v>
      </c>
      <c r="BJ274" s="13">
        <v>1.1579999999999999</v>
      </c>
      <c r="BK274" s="13">
        <v>0</v>
      </c>
      <c r="BL274" s="10">
        <v>23.134500000000003</v>
      </c>
      <c r="BM274" s="10">
        <v>3834.9664621499992</v>
      </c>
      <c r="BN274" s="10">
        <v>0</v>
      </c>
      <c r="BO274" s="10">
        <v>518.16423845500003</v>
      </c>
      <c r="BP274">
        <v>4359.55</v>
      </c>
      <c r="BQ274" s="5">
        <v>1</v>
      </c>
      <c r="BR274" s="12">
        <v>19078546.955297526</v>
      </c>
      <c r="BS274" s="2">
        <v>2250.6974648</v>
      </c>
      <c r="BT274" s="2">
        <v>2237.4397218999993</v>
      </c>
      <c r="BU274" s="2">
        <v>0</v>
      </c>
      <c r="BV274" s="50">
        <v>1.0038040385119833E-2</v>
      </c>
    </row>
    <row r="275" spans="1:74" x14ac:dyDescent="0.25">
      <c r="A275" t="s">
        <v>984</v>
      </c>
      <c r="B275">
        <v>4495</v>
      </c>
      <c r="C275" t="s">
        <v>253</v>
      </c>
      <c r="D275" t="s">
        <v>663</v>
      </c>
      <c r="E275" s="7">
        <v>0</v>
      </c>
      <c r="F275" s="2">
        <v>0</v>
      </c>
      <c r="G275" s="2">
        <v>399.7373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65.174999999999997</v>
      </c>
      <c r="P275" s="2">
        <v>0</v>
      </c>
      <c r="Q275" s="2">
        <v>0</v>
      </c>
      <c r="R275" s="2">
        <v>0</v>
      </c>
      <c r="S275" s="2">
        <v>0</v>
      </c>
      <c r="T275" s="2">
        <v>2</v>
      </c>
      <c r="U275" s="2">
        <v>0</v>
      </c>
      <c r="V275" s="2">
        <v>1</v>
      </c>
      <c r="W275" s="2">
        <v>4</v>
      </c>
      <c r="X275" s="2">
        <v>0</v>
      </c>
      <c r="Y275" s="2">
        <v>0</v>
      </c>
      <c r="Z275" s="10">
        <v>31.375</v>
      </c>
      <c r="AA275" s="2">
        <v>163.71040000000002</v>
      </c>
      <c r="AB275" s="2">
        <v>163.71040000000002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8" t="s">
        <v>12</v>
      </c>
      <c r="BF275" s="8" t="s">
        <v>12</v>
      </c>
      <c r="BG275" s="8" t="s">
        <v>653</v>
      </c>
      <c r="BH275" s="10">
        <v>399.7373</v>
      </c>
      <c r="BI275" s="10">
        <v>0</v>
      </c>
      <c r="BJ275" s="13">
        <v>1.3080000000000001</v>
      </c>
      <c r="BK275" s="13">
        <v>0</v>
      </c>
      <c r="BL275" s="10">
        <v>0</v>
      </c>
      <c r="BM275" s="10">
        <v>522.85638840000001</v>
      </c>
      <c r="BN275" s="10">
        <v>0</v>
      </c>
      <c r="BO275" s="10">
        <v>53.167274000000006</v>
      </c>
      <c r="BP275">
        <v>4305.7299999999996</v>
      </c>
      <c r="BQ275" s="5">
        <v>1</v>
      </c>
      <c r="BR275" s="12">
        <v>2480202.3639055518</v>
      </c>
      <c r="BS275" s="2">
        <v>576.02366240000003</v>
      </c>
      <c r="BT275" s="2">
        <v>0</v>
      </c>
      <c r="BU275" s="2">
        <v>0</v>
      </c>
      <c r="BV275" s="50">
        <v>1.8762322155075345E-4</v>
      </c>
    </row>
    <row r="276" spans="1:74" x14ac:dyDescent="0.25">
      <c r="A276" t="s">
        <v>985</v>
      </c>
      <c r="B276">
        <v>92596</v>
      </c>
      <c r="C276" t="s">
        <v>253</v>
      </c>
      <c r="D276" t="s">
        <v>663</v>
      </c>
      <c r="E276" s="7">
        <v>0</v>
      </c>
      <c r="F276" s="2">
        <v>0</v>
      </c>
      <c r="G276" s="2">
        <v>81.083100000000002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26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1</v>
      </c>
      <c r="X276" s="2">
        <v>0</v>
      </c>
      <c r="Y276" s="2">
        <v>0</v>
      </c>
      <c r="Z276" s="10">
        <v>27</v>
      </c>
      <c r="AA276" s="2">
        <v>56.008099999999999</v>
      </c>
      <c r="AB276" s="2">
        <v>56.008099999999999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8" t="s">
        <v>12</v>
      </c>
      <c r="BF276" s="8" t="s">
        <v>12</v>
      </c>
      <c r="BG276" s="8" t="s">
        <v>654</v>
      </c>
      <c r="BH276" s="10">
        <v>81.083100000000002</v>
      </c>
      <c r="BI276" s="10">
        <v>0</v>
      </c>
      <c r="BJ276" s="13">
        <v>1.399</v>
      </c>
      <c r="BK276" s="13">
        <v>0</v>
      </c>
      <c r="BL276" s="10">
        <v>0</v>
      </c>
      <c r="BM276" s="10">
        <v>113.4352569</v>
      </c>
      <c r="BN276" s="10">
        <v>0</v>
      </c>
      <c r="BO276" s="10">
        <v>14.80781</v>
      </c>
      <c r="BP276">
        <v>4305.7299999999996</v>
      </c>
      <c r="BQ276" s="5">
        <v>1.1237999999999999</v>
      </c>
      <c r="BR276" s="12">
        <v>620539.90697422193</v>
      </c>
      <c r="BS276" s="2">
        <v>128.2430669</v>
      </c>
      <c r="BT276" s="2">
        <v>0</v>
      </c>
      <c r="BU276" s="2">
        <v>0</v>
      </c>
      <c r="BV276" s="50">
        <v>0</v>
      </c>
    </row>
    <row r="277" spans="1:74" x14ac:dyDescent="0.25">
      <c r="A277" t="s">
        <v>986</v>
      </c>
      <c r="B277">
        <v>4195</v>
      </c>
      <c r="C277" t="s">
        <v>254</v>
      </c>
      <c r="D277" t="s">
        <v>658</v>
      </c>
      <c r="E277" s="7">
        <v>0</v>
      </c>
      <c r="F277" s="2">
        <v>0</v>
      </c>
      <c r="G277" s="2">
        <v>125.47639999999998</v>
      </c>
      <c r="H277" s="2">
        <v>55.711199999999998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30.281300000000002</v>
      </c>
      <c r="P277" s="2">
        <v>0</v>
      </c>
      <c r="Q277" s="2">
        <v>0</v>
      </c>
      <c r="R277" s="2">
        <v>0.125</v>
      </c>
      <c r="S277" s="2">
        <v>0</v>
      </c>
      <c r="T277" s="2">
        <v>0</v>
      </c>
      <c r="U277" s="2">
        <v>0</v>
      </c>
      <c r="V277" s="2">
        <v>0</v>
      </c>
      <c r="W277" s="2">
        <v>3.5750000000000002</v>
      </c>
      <c r="X277" s="2">
        <v>0</v>
      </c>
      <c r="Y277" s="2">
        <v>0</v>
      </c>
      <c r="Z277" s="10">
        <v>0</v>
      </c>
      <c r="AA277" s="2">
        <v>48.049099999999996</v>
      </c>
      <c r="AB277" s="2">
        <v>48.049099999999996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8" t="s">
        <v>13</v>
      </c>
      <c r="BF277" s="8" t="s">
        <v>13</v>
      </c>
      <c r="BG277" s="8" t="s">
        <v>654</v>
      </c>
      <c r="BH277" s="10">
        <v>125.47639999999998</v>
      </c>
      <c r="BI277" s="10">
        <v>55.711199999999998</v>
      </c>
      <c r="BJ277" s="13">
        <v>1.5449999999999999</v>
      </c>
      <c r="BK277" s="13">
        <v>1.669</v>
      </c>
      <c r="BL277" s="10">
        <v>0</v>
      </c>
      <c r="BM277" s="10">
        <v>193.86103799999998</v>
      </c>
      <c r="BN277" s="10">
        <v>92.9819928</v>
      </c>
      <c r="BO277" s="10">
        <v>26.9841789</v>
      </c>
      <c r="BP277">
        <v>4359.55</v>
      </c>
      <c r="BQ277" s="5">
        <v>1.0125999999999999</v>
      </c>
      <c r="BR277" s="12">
        <v>1385384.0442394349</v>
      </c>
      <c r="BS277" s="2">
        <v>313.82720969999997</v>
      </c>
      <c r="BT277" s="2">
        <v>0</v>
      </c>
      <c r="BU277" s="2">
        <v>0</v>
      </c>
      <c r="BV277" s="50">
        <v>1.6562943600996981E-3</v>
      </c>
    </row>
    <row r="278" spans="1:74" x14ac:dyDescent="0.25">
      <c r="A278" t="s">
        <v>987</v>
      </c>
      <c r="B278">
        <v>89506</v>
      </c>
      <c r="C278" t="s">
        <v>255</v>
      </c>
      <c r="D278" t="s">
        <v>663</v>
      </c>
      <c r="E278" s="7">
        <v>0</v>
      </c>
      <c r="F278" s="2">
        <v>0</v>
      </c>
      <c r="G278" s="2">
        <v>355.49940000000004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33.411200000000001</v>
      </c>
      <c r="P278" s="2">
        <v>0</v>
      </c>
      <c r="Q278" s="2">
        <v>0</v>
      </c>
      <c r="R278" s="2">
        <v>0</v>
      </c>
      <c r="S278" s="2">
        <v>1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10">
        <v>0</v>
      </c>
      <c r="AA278" s="2">
        <v>144.76780000000002</v>
      </c>
      <c r="AB278" s="2">
        <v>144.76780000000002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8" t="s">
        <v>12</v>
      </c>
      <c r="BF278" s="8" t="s">
        <v>12</v>
      </c>
      <c r="BG278" s="8" t="s">
        <v>653</v>
      </c>
      <c r="BH278" s="10">
        <v>355.49940000000004</v>
      </c>
      <c r="BI278" s="10">
        <v>0</v>
      </c>
      <c r="BJ278" s="13">
        <v>1.321</v>
      </c>
      <c r="BK278" s="13">
        <v>0</v>
      </c>
      <c r="BL278" s="10">
        <v>0</v>
      </c>
      <c r="BM278" s="10">
        <v>469.61470740000004</v>
      </c>
      <c r="BN278" s="10">
        <v>0</v>
      </c>
      <c r="BO278" s="10">
        <v>13.557301600000001</v>
      </c>
      <c r="BP278">
        <v>4305.7299999999996</v>
      </c>
      <c r="BQ278" s="5">
        <v>1</v>
      </c>
      <c r="BR278" s="12">
        <v>2080408.2143115702</v>
      </c>
      <c r="BS278" s="2">
        <v>483.17200900000006</v>
      </c>
      <c r="BT278" s="2">
        <v>0</v>
      </c>
      <c r="BU278" s="2">
        <v>0</v>
      </c>
      <c r="BV278" s="50">
        <v>0</v>
      </c>
    </row>
    <row r="279" spans="1:74" x14ac:dyDescent="0.25">
      <c r="A279" t="s">
        <v>988</v>
      </c>
      <c r="B279">
        <v>1000979</v>
      </c>
      <c r="C279" t="s">
        <v>256</v>
      </c>
      <c r="D279" t="s">
        <v>663</v>
      </c>
      <c r="E279" s="7">
        <v>0</v>
      </c>
      <c r="F279" s="2">
        <v>0</v>
      </c>
      <c r="G279" s="2">
        <v>0</v>
      </c>
      <c r="H279" s="2">
        <v>0</v>
      </c>
      <c r="I279" s="2">
        <v>0</v>
      </c>
      <c r="J279" s="2">
        <v>203.04599999999996</v>
      </c>
      <c r="K279" s="2">
        <v>11.933900000000001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10">
        <v>0</v>
      </c>
      <c r="AA279" s="2">
        <v>0</v>
      </c>
      <c r="AB279" s="2">
        <v>0</v>
      </c>
      <c r="AC279" s="2">
        <v>15.100800000000001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2.8887999999999998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8" t="s">
        <v>12</v>
      </c>
      <c r="BF279" s="8" t="s">
        <v>12</v>
      </c>
      <c r="BG279" s="8" t="s">
        <v>653</v>
      </c>
      <c r="BH279" s="10">
        <v>203.04599999999996</v>
      </c>
      <c r="BI279" s="10">
        <v>11.933900000000001</v>
      </c>
      <c r="BJ279" s="13">
        <v>1.367</v>
      </c>
      <c r="BK279" s="13">
        <v>1.5589999999999999</v>
      </c>
      <c r="BL279" s="10">
        <v>0</v>
      </c>
      <c r="BM279" s="10">
        <v>263.68568789999989</v>
      </c>
      <c r="BN279" s="10">
        <v>17.674702594999999</v>
      </c>
      <c r="BO279" s="10">
        <v>16.57506192</v>
      </c>
      <c r="BP279">
        <v>4305.7299999999996</v>
      </c>
      <c r="BQ279" s="5">
        <v>1</v>
      </c>
      <c r="BR279" s="12">
        <v>1282829.6155268373</v>
      </c>
      <c r="BS279" s="2">
        <v>0</v>
      </c>
      <c r="BT279" s="2">
        <v>313.61626569999993</v>
      </c>
      <c r="BU279" s="2">
        <v>0</v>
      </c>
      <c r="BV279" s="50">
        <v>0</v>
      </c>
    </row>
    <row r="280" spans="1:74" x14ac:dyDescent="0.25">
      <c r="A280" t="s">
        <v>989</v>
      </c>
      <c r="B280">
        <v>4303</v>
      </c>
      <c r="C280" t="s">
        <v>257</v>
      </c>
      <c r="D280" t="s">
        <v>663</v>
      </c>
      <c r="E280" s="7">
        <v>0</v>
      </c>
      <c r="F280" s="2">
        <v>0</v>
      </c>
      <c r="G280" s="2">
        <v>319.85259999999982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26.474999999999994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0.95</v>
      </c>
      <c r="X280" s="2">
        <v>0</v>
      </c>
      <c r="Y280" s="2">
        <v>0</v>
      </c>
      <c r="Z280" s="10">
        <v>59.557100000000005</v>
      </c>
      <c r="AA280" s="2">
        <v>111.42500000000003</v>
      </c>
      <c r="AB280" s="2">
        <v>111.42500000000003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8" t="s">
        <v>12</v>
      </c>
      <c r="BF280" s="8" t="s">
        <v>12</v>
      </c>
      <c r="BG280" s="8" t="s">
        <v>653</v>
      </c>
      <c r="BH280" s="10">
        <v>319.85259999999982</v>
      </c>
      <c r="BI280" s="10">
        <v>0</v>
      </c>
      <c r="BJ280" s="13">
        <v>1.3320000000000001</v>
      </c>
      <c r="BK280" s="13">
        <v>0</v>
      </c>
      <c r="BL280" s="10">
        <v>0</v>
      </c>
      <c r="BM280" s="10">
        <v>426.0436631999998</v>
      </c>
      <c r="BN280" s="10">
        <v>0</v>
      </c>
      <c r="BO280" s="10">
        <v>19.3367915</v>
      </c>
      <c r="BP280">
        <v>4305.7299999999996</v>
      </c>
      <c r="BQ280" s="5">
        <v>1</v>
      </c>
      <c r="BR280" s="12">
        <v>1917687.9852154299</v>
      </c>
      <c r="BS280" s="2">
        <v>445.3804546999998</v>
      </c>
      <c r="BT280" s="2">
        <v>0</v>
      </c>
      <c r="BU280" s="2">
        <v>0</v>
      </c>
      <c r="BV280" s="50">
        <v>0</v>
      </c>
    </row>
    <row r="281" spans="1:74" x14ac:dyDescent="0.25">
      <c r="A281" t="s">
        <v>990</v>
      </c>
      <c r="B281">
        <v>4505</v>
      </c>
      <c r="C281" t="s">
        <v>258</v>
      </c>
      <c r="D281" t="s">
        <v>661</v>
      </c>
      <c r="E281" s="7">
        <v>0</v>
      </c>
      <c r="F281" s="2">
        <v>19.202300000000001</v>
      </c>
      <c r="G281" s="2">
        <v>4616.5738000000001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452.875</v>
      </c>
      <c r="P281" s="2">
        <v>0</v>
      </c>
      <c r="Q281" s="2">
        <v>3.5625</v>
      </c>
      <c r="R281" s="2">
        <v>5</v>
      </c>
      <c r="S281" s="2">
        <v>3.8625000000000003</v>
      </c>
      <c r="T281" s="2">
        <v>1</v>
      </c>
      <c r="U281" s="2">
        <v>0</v>
      </c>
      <c r="V281" s="2">
        <v>25.525000000000002</v>
      </c>
      <c r="W281" s="2">
        <v>28.25</v>
      </c>
      <c r="X281" s="2">
        <v>5</v>
      </c>
      <c r="Y281" s="2">
        <v>2</v>
      </c>
      <c r="Z281" s="10">
        <v>1948.5445999999999</v>
      </c>
      <c r="AA281" s="2">
        <v>1745.1561000000002</v>
      </c>
      <c r="AB281" s="2">
        <v>1745.1561000000002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8" t="s">
        <v>12</v>
      </c>
      <c r="BF281" s="8" t="s">
        <v>12</v>
      </c>
      <c r="BG281" s="8" t="s">
        <v>653</v>
      </c>
      <c r="BH281" s="10">
        <v>4616.5738000000001</v>
      </c>
      <c r="BI281" s="10">
        <v>0</v>
      </c>
      <c r="BJ281" s="13">
        <v>1.1579999999999999</v>
      </c>
      <c r="BK281" s="13">
        <v>0</v>
      </c>
      <c r="BL281" s="10">
        <v>27.939346500000003</v>
      </c>
      <c r="BM281" s="10">
        <v>5345.9924603999998</v>
      </c>
      <c r="BN281" s="10">
        <v>0</v>
      </c>
      <c r="BO281" s="10">
        <v>757.12112000000002</v>
      </c>
      <c r="BP281">
        <v>4359.55</v>
      </c>
      <c r="BQ281" s="5">
        <v>1</v>
      </c>
      <c r="BR281" s="12">
        <v>26728631.787466895</v>
      </c>
      <c r="BS281" s="2">
        <v>6131.0529268999999</v>
      </c>
      <c r="BT281" s="2">
        <v>0</v>
      </c>
      <c r="BU281" s="2">
        <v>0</v>
      </c>
      <c r="BV281" s="50">
        <v>4.142197462901627E-3</v>
      </c>
    </row>
    <row r="282" spans="1:74" x14ac:dyDescent="0.25">
      <c r="A282" t="s">
        <v>991</v>
      </c>
      <c r="B282">
        <v>4157</v>
      </c>
      <c r="C282" t="s">
        <v>259</v>
      </c>
      <c r="D282" t="s">
        <v>658</v>
      </c>
      <c r="E282" s="7">
        <v>0</v>
      </c>
      <c r="F282" s="2">
        <v>1</v>
      </c>
      <c r="G282" s="2">
        <v>761.30830000000003</v>
      </c>
      <c r="H282" s="2">
        <v>512.11369999999999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95.724999999999994</v>
      </c>
      <c r="P282" s="2">
        <v>0</v>
      </c>
      <c r="Q282" s="2">
        <v>0</v>
      </c>
      <c r="R282" s="2">
        <v>1</v>
      </c>
      <c r="S282" s="2">
        <v>0</v>
      </c>
      <c r="T282" s="2">
        <v>1</v>
      </c>
      <c r="U282" s="2">
        <v>0</v>
      </c>
      <c r="V282" s="2">
        <v>6.875</v>
      </c>
      <c r="W282" s="2">
        <v>3</v>
      </c>
      <c r="X282" s="2">
        <v>0</v>
      </c>
      <c r="Y282" s="2">
        <v>0</v>
      </c>
      <c r="Z282" s="10">
        <v>74.125</v>
      </c>
      <c r="AA282" s="2">
        <v>248.3784</v>
      </c>
      <c r="AB282" s="2">
        <v>248.3784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8" t="s">
        <v>12</v>
      </c>
      <c r="BF282" s="8" t="s">
        <v>12</v>
      </c>
      <c r="BG282" s="8" t="s">
        <v>653</v>
      </c>
      <c r="BH282" s="10">
        <v>761.30830000000003</v>
      </c>
      <c r="BI282" s="10">
        <v>512.11369999999999</v>
      </c>
      <c r="BJ282" s="13">
        <v>1.1579999999999999</v>
      </c>
      <c r="BK282" s="13">
        <v>1.3819999999999999</v>
      </c>
      <c r="BL282" s="10">
        <v>1.4550000000000001</v>
      </c>
      <c r="BM282" s="10">
        <v>881.59501139999998</v>
      </c>
      <c r="BN282" s="10">
        <v>707.74113339999997</v>
      </c>
      <c r="BO282" s="10">
        <v>91.11512900000001</v>
      </c>
      <c r="BP282">
        <v>4359.55</v>
      </c>
      <c r="BQ282" s="5">
        <v>1</v>
      </c>
      <c r="BR282" s="12">
        <v>7332354.4959447905</v>
      </c>
      <c r="BS282" s="2">
        <v>1681.9062738</v>
      </c>
      <c r="BT282" s="2">
        <v>0</v>
      </c>
      <c r="BU282" s="2">
        <v>0</v>
      </c>
      <c r="BV282" s="50">
        <v>1.1770041634560613E-3</v>
      </c>
    </row>
    <row r="283" spans="1:74" x14ac:dyDescent="0.25">
      <c r="A283" t="s">
        <v>992</v>
      </c>
      <c r="B283">
        <v>78997</v>
      </c>
      <c r="C283" t="s">
        <v>260</v>
      </c>
      <c r="D283" t="s">
        <v>663</v>
      </c>
      <c r="E283" s="7">
        <v>0</v>
      </c>
      <c r="F283" s="2">
        <v>0</v>
      </c>
      <c r="G283" s="2">
        <v>0</v>
      </c>
      <c r="H283" s="2">
        <v>1629.5410999999997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147.47689999999994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7.9167000000000005</v>
      </c>
      <c r="X283" s="2">
        <v>0</v>
      </c>
      <c r="Y283" s="2">
        <v>0</v>
      </c>
      <c r="Z283" s="10">
        <v>58.773799999999994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8" t="s">
        <v>12</v>
      </c>
      <c r="BF283" s="8" t="s">
        <v>12</v>
      </c>
      <c r="BG283" s="8" t="s">
        <v>653</v>
      </c>
      <c r="BH283" s="10">
        <v>0</v>
      </c>
      <c r="BI283" s="10">
        <v>1629.5410999999997</v>
      </c>
      <c r="BJ283" s="13">
        <v>0</v>
      </c>
      <c r="BK283" s="13">
        <v>1.268</v>
      </c>
      <c r="BL283" s="10">
        <v>0</v>
      </c>
      <c r="BM283" s="10">
        <v>0</v>
      </c>
      <c r="BN283" s="10">
        <v>2066.2581147999995</v>
      </c>
      <c r="BO283" s="10">
        <v>54.891618500000007</v>
      </c>
      <c r="BP283">
        <v>4305.7299999999996</v>
      </c>
      <c r="BQ283" s="5">
        <v>1</v>
      </c>
      <c r="BR283" s="12">
        <v>9133098.0411618054</v>
      </c>
      <c r="BS283" s="2">
        <v>2121.1497332999993</v>
      </c>
      <c r="BT283" s="2">
        <v>0</v>
      </c>
      <c r="BU283" s="2">
        <v>0</v>
      </c>
      <c r="BV283" s="50">
        <v>0</v>
      </c>
    </row>
    <row r="284" spans="1:74" x14ac:dyDescent="0.25">
      <c r="A284" t="s">
        <v>993</v>
      </c>
      <c r="B284">
        <v>6372</v>
      </c>
      <c r="C284" t="s">
        <v>261</v>
      </c>
      <c r="D284" t="s">
        <v>663</v>
      </c>
      <c r="E284" s="7">
        <v>0</v>
      </c>
      <c r="F284" s="2">
        <v>0</v>
      </c>
      <c r="G284" s="2">
        <v>69.068200000000004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3.4205000000000001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10">
        <v>3</v>
      </c>
      <c r="AA284" s="2">
        <v>48.601500000000001</v>
      </c>
      <c r="AB284" s="2">
        <v>48.601500000000001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8" t="s">
        <v>12</v>
      </c>
      <c r="BF284" s="8" t="s">
        <v>12</v>
      </c>
      <c r="BG284" s="8" t="s">
        <v>654</v>
      </c>
      <c r="BH284" s="10">
        <v>69.068200000000004</v>
      </c>
      <c r="BI284" s="10">
        <v>0</v>
      </c>
      <c r="BJ284" s="13">
        <v>1.399</v>
      </c>
      <c r="BK284" s="13">
        <v>0</v>
      </c>
      <c r="BL284" s="10">
        <v>0</v>
      </c>
      <c r="BM284" s="10">
        <v>96.626411800000014</v>
      </c>
      <c r="BN284" s="10">
        <v>0</v>
      </c>
      <c r="BO284" s="10">
        <v>5.2154115000000001</v>
      </c>
      <c r="BP284">
        <v>4305.7299999999996</v>
      </c>
      <c r="BQ284" s="5">
        <v>1</v>
      </c>
      <c r="BR284" s="12">
        <v>438503.39383750904</v>
      </c>
      <c r="BS284" s="2">
        <v>101.8418233</v>
      </c>
      <c r="BT284" s="2">
        <v>0</v>
      </c>
      <c r="BU284" s="2">
        <v>0</v>
      </c>
      <c r="BV284" s="50">
        <v>0</v>
      </c>
    </row>
    <row r="285" spans="1:74" x14ac:dyDescent="0.25">
      <c r="A285" t="s">
        <v>994</v>
      </c>
      <c r="B285">
        <v>4332</v>
      </c>
      <c r="C285" t="s">
        <v>262</v>
      </c>
      <c r="D285" t="s">
        <v>663</v>
      </c>
      <c r="E285" s="7">
        <v>0</v>
      </c>
      <c r="F285" s="2">
        <v>0</v>
      </c>
      <c r="G285" s="2">
        <v>0</v>
      </c>
      <c r="H285" s="2">
        <v>49.864400000000003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4.0999999999999996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10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8" t="s">
        <v>12</v>
      </c>
      <c r="BF285" s="8" t="s">
        <v>12</v>
      </c>
      <c r="BG285" s="8" t="s">
        <v>653</v>
      </c>
      <c r="BH285" s="10">
        <v>0</v>
      </c>
      <c r="BI285" s="10">
        <v>49.864400000000003</v>
      </c>
      <c r="BJ285" s="13">
        <v>0</v>
      </c>
      <c r="BK285" s="13">
        <v>1.5589999999999999</v>
      </c>
      <c r="BL285" s="10">
        <v>0</v>
      </c>
      <c r="BM285" s="10">
        <v>0</v>
      </c>
      <c r="BN285" s="10">
        <v>77.738599600000001</v>
      </c>
      <c r="BO285" s="10">
        <v>1.2299999999999998E-2</v>
      </c>
      <c r="BP285">
        <v>4305.7299999999996</v>
      </c>
      <c r="BQ285" s="5">
        <v>1</v>
      </c>
      <c r="BR285" s="12">
        <v>334774.38093470794</v>
      </c>
      <c r="BS285" s="2">
        <v>77.750899599999997</v>
      </c>
      <c r="BT285" s="2">
        <v>0</v>
      </c>
      <c r="BU285" s="2">
        <v>0</v>
      </c>
      <c r="BV285" s="50">
        <v>0</v>
      </c>
    </row>
    <row r="286" spans="1:74" x14ac:dyDescent="0.25">
      <c r="A286" t="s">
        <v>995</v>
      </c>
      <c r="B286">
        <v>90884</v>
      </c>
      <c r="C286" t="s">
        <v>263</v>
      </c>
      <c r="D286" t="s">
        <v>663</v>
      </c>
      <c r="E286" s="7">
        <v>0</v>
      </c>
      <c r="F286" s="2">
        <v>0</v>
      </c>
      <c r="G286" s="2">
        <v>140.30430000000001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9.9250000000000007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1</v>
      </c>
      <c r="X286" s="2">
        <v>0</v>
      </c>
      <c r="Y286" s="2">
        <v>0</v>
      </c>
      <c r="Z286" s="10">
        <v>22.263100000000001</v>
      </c>
      <c r="AA286" s="2">
        <v>60.203799999999994</v>
      </c>
      <c r="AB286" s="2">
        <v>60.203799999999994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8" t="s">
        <v>12</v>
      </c>
      <c r="BF286" s="8" t="s">
        <v>12</v>
      </c>
      <c r="BG286" s="8" t="s">
        <v>654</v>
      </c>
      <c r="BH286" s="10">
        <v>140.30430000000001</v>
      </c>
      <c r="BI286" s="10">
        <v>0</v>
      </c>
      <c r="BJ286" s="13">
        <v>1.3859999999999999</v>
      </c>
      <c r="BK286" s="13">
        <v>0</v>
      </c>
      <c r="BL286" s="10">
        <v>0</v>
      </c>
      <c r="BM286" s="10">
        <v>194.46175980000001</v>
      </c>
      <c r="BN286" s="10">
        <v>0</v>
      </c>
      <c r="BO286" s="10">
        <v>14.634411499999999</v>
      </c>
      <c r="BP286">
        <v>4305.7299999999996</v>
      </c>
      <c r="BQ286" s="5">
        <v>1.1237999999999999</v>
      </c>
      <c r="BR286" s="12">
        <v>1011770.2408688107</v>
      </c>
      <c r="BS286" s="2">
        <v>209.09617130000001</v>
      </c>
      <c r="BT286" s="2">
        <v>0</v>
      </c>
      <c r="BU286" s="2">
        <v>0</v>
      </c>
      <c r="BV286" s="50">
        <v>0</v>
      </c>
    </row>
    <row r="287" spans="1:74" x14ac:dyDescent="0.25">
      <c r="A287" t="s">
        <v>996</v>
      </c>
      <c r="B287">
        <v>4238</v>
      </c>
      <c r="C287" t="s">
        <v>264</v>
      </c>
      <c r="D287" t="s">
        <v>658</v>
      </c>
      <c r="E287" s="7">
        <v>0</v>
      </c>
      <c r="F287" s="2">
        <v>0</v>
      </c>
      <c r="G287" s="2">
        <v>290.33080000000001</v>
      </c>
      <c r="H287" s="2">
        <v>124.033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58.737499999999997</v>
      </c>
      <c r="P287" s="2">
        <v>1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3.1749999999999998</v>
      </c>
      <c r="X287" s="2">
        <v>0</v>
      </c>
      <c r="Y287" s="2">
        <v>0</v>
      </c>
      <c r="Z287" s="10">
        <v>88.762500000000003</v>
      </c>
      <c r="AA287" s="2">
        <v>122.94999999999999</v>
      </c>
      <c r="AB287" s="2">
        <v>122.94999999999999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8" t="s">
        <v>12</v>
      </c>
      <c r="BF287" s="8" t="s">
        <v>13</v>
      </c>
      <c r="BG287" s="8" t="s">
        <v>653</v>
      </c>
      <c r="BH287" s="10">
        <v>290.33080000000001</v>
      </c>
      <c r="BI287" s="10">
        <v>124.033</v>
      </c>
      <c r="BJ287" s="13">
        <v>1.341</v>
      </c>
      <c r="BK287" s="13">
        <v>1.6559999999999999</v>
      </c>
      <c r="BL287" s="10">
        <v>0</v>
      </c>
      <c r="BM287" s="10">
        <v>389.33360279999999</v>
      </c>
      <c r="BN287" s="10">
        <v>205.39864799999998</v>
      </c>
      <c r="BO287" s="10">
        <v>40.045100000000005</v>
      </c>
      <c r="BP287">
        <v>4359.55</v>
      </c>
      <c r="BQ287" s="5">
        <v>1</v>
      </c>
      <c r="BR287" s="12">
        <v>2767343.5996801401</v>
      </c>
      <c r="BS287" s="2">
        <v>634.77735080000002</v>
      </c>
      <c r="BT287" s="2">
        <v>0</v>
      </c>
      <c r="BU287" s="2">
        <v>0</v>
      </c>
      <c r="BV287" s="50">
        <v>0</v>
      </c>
    </row>
    <row r="288" spans="1:74" x14ac:dyDescent="0.25">
      <c r="A288" t="s">
        <v>997</v>
      </c>
      <c r="B288">
        <v>87600</v>
      </c>
      <c r="C288" t="s">
        <v>265</v>
      </c>
      <c r="D288" t="s">
        <v>660</v>
      </c>
      <c r="E288" s="7">
        <v>0</v>
      </c>
      <c r="F288" s="2">
        <v>0</v>
      </c>
      <c r="G288" s="2">
        <v>3.0706999999999995</v>
      </c>
      <c r="H288" s="2">
        <v>11.408900000000001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0.47499999999999998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10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8" t="s">
        <v>12</v>
      </c>
      <c r="BF288" s="8" t="s">
        <v>12</v>
      </c>
      <c r="BG288" s="8" t="s">
        <v>654</v>
      </c>
      <c r="BH288" s="10">
        <v>3.0706999999999995</v>
      </c>
      <c r="BI288" s="10">
        <v>11.408900000000001</v>
      </c>
      <c r="BJ288" s="13">
        <v>1.399</v>
      </c>
      <c r="BK288" s="13">
        <v>1.5589999999999999</v>
      </c>
      <c r="BL288" s="10">
        <v>0</v>
      </c>
      <c r="BM288" s="10">
        <v>4.295909299999999</v>
      </c>
      <c r="BN288" s="10">
        <v>17.786475100000001</v>
      </c>
      <c r="BO288" s="10">
        <v>1.4250000000000001E-3</v>
      </c>
      <c r="BP288">
        <v>4359.55</v>
      </c>
      <c r="BQ288" s="5">
        <v>1.1237999999999999</v>
      </c>
      <c r="BR288" s="12">
        <v>108194.37461296751</v>
      </c>
      <c r="BS288" s="2">
        <v>22.0838094</v>
      </c>
      <c r="BT288" s="2">
        <v>0</v>
      </c>
      <c r="BU288" s="2">
        <v>0</v>
      </c>
      <c r="BV288" s="50">
        <v>0</v>
      </c>
    </row>
    <row r="289" spans="1:74" x14ac:dyDescent="0.25">
      <c r="A289" t="s">
        <v>998</v>
      </c>
      <c r="B289">
        <v>79387</v>
      </c>
      <c r="C289" t="s">
        <v>266</v>
      </c>
      <c r="D289" t="s">
        <v>664</v>
      </c>
      <c r="E289" s="7">
        <v>1</v>
      </c>
      <c r="F289" s="2">
        <v>0</v>
      </c>
      <c r="G289" s="2">
        <v>0</v>
      </c>
      <c r="H289" s="2">
        <v>348.74259999999998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10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8" t="s">
        <v>12</v>
      </c>
      <c r="BF289" s="8" t="s">
        <v>12</v>
      </c>
      <c r="BG289" s="8" t="s">
        <v>653</v>
      </c>
      <c r="BH289" s="10">
        <v>0</v>
      </c>
      <c r="BI289" s="10">
        <v>348.74259999999998</v>
      </c>
      <c r="BJ289" s="13">
        <v>0</v>
      </c>
      <c r="BK289" s="13">
        <v>1.339</v>
      </c>
      <c r="BL289" s="10">
        <v>0</v>
      </c>
      <c r="BM289" s="10">
        <v>0</v>
      </c>
      <c r="BN289" s="10">
        <v>466.96634139999998</v>
      </c>
      <c r="BO289" s="10">
        <v>0</v>
      </c>
      <c r="BP289">
        <v>4359.55</v>
      </c>
      <c r="BQ289" s="5">
        <v>1</v>
      </c>
      <c r="BR289" s="12">
        <v>2035763.1136503699</v>
      </c>
      <c r="BS289" s="2">
        <v>466.96634139999998</v>
      </c>
      <c r="BT289" s="2">
        <v>0</v>
      </c>
      <c r="BU289" s="2">
        <v>0</v>
      </c>
      <c r="BV289" s="50">
        <v>0.99334294118355471</v>
      </c>
    </row>
    <row r="290" spans="1:74" x14ac:dyDescent="0.25">
      <c r="A290" t="s">
        <v>999</v>
      </c>
      <c r="B290">
        <v>4239</v>
      </c>
      <c r="C290" t="s">
        <v>267</v>
      </c>
      <c r="D290" t="s">
        <v>658</v>
      </c>
      <c r="E290" s="7">
        <v>0</v>
      </c>
      <c r="F290" s="2">
        <v>211.85149999999999</v>
      </c>
      <c r="G290" s="2">
        <v>16119.360699999996</v>
      </c>
      <c r="H290" s="2">
        <v>9778.209899999998</v>
      </c>
      <c r="I290" s="2">
        <v>0</v>
      </c>
      <c r="J290" s="2">
        <v>1610.2370000000001</v>
      </c>
      <c r="K290" s="2">
        <v>593.58589999999981</v>
      </c>
      <c r="L290" s="2">
        <v>0</v>
      </c>
      <c r="M290" s="2">
        <v>38.487299999999998</v>
      </c>
      <c r="N290" s="2">
        <v>189.7304</v>
      </c>
      <c r="O290" s="2">
        <v>2446.5494000000012</v>
      </c>
      <c r="P290" s="2">
        <v>4.6071</v>
      </c>
      <c r="Q290" s="2">
        <v>38.625</v>
      </c>
      <c r="R290" s="2">
        <v>38.6</v>
      </c>
      <c r="S290" s="2">
        <v>26.158799999999999</v>
      </c>
      <c r="T290" s="2">
        <v>19.829800000000002</v>
      </c>
      <c r="U290" s="2">
        <v>38.591400000000007</v>
      </c>
      <c r="V290" s="2">
        <v>255.87530000000004</v>
      </c>
      <c r="W290" s="2">
        <v>318.73049999999989</v>
      </c>
      <c r="X290" s="2">
        <v>18.700000000000003</v>
      </c>
      <c r="Y290" s="2">
        <v>24.656299999999998</v>
      </c>
      <c r="Z290" s="10">
        <v>378.62250000000006</v>
      </c>
      <c r="AA290" s="2">
        <v>6229.4775999999993</v>
      </c>
      <c r="AB290" s="2">
        <v>6229.4775999999993</v>
      </c>
      <c r="AC290" s="2">
        <v>149.0624</v>
      </c>
      <c r="AD290" s="2">
        <v>0.26229999999999998</v>
      </c>
      <c r="AE290" s="2">
        <v>0</v>
      </c>
      <c r="AF290" s="2">
        <v>1.1620000000000001</v>
      </c>
      <c r="AG290" s="2">
        <v>1.129</v>
      </c>
      <c r="AH290" s="2">
        <v>1.5918999999999999</v>
      </c>
      <c r="AI290" s="2">
        <v>0</v>
      </c>
      <c r="AJ290" s="2">
        <v>8.9521999999999995</v>
      </c>
      <c r="AK290" s="2">
        <v>28.294699999999999</v>
      </c>
      <c r="AL290" s="2">
        <v>0.42030000000000001</v>
      </c>
      <c r="AM290" s="2">
        <v>0.95910000000000006</v>
      </c>
      <c r="AN290" s="2">
        <v>36.530299999999997</v>
      </c>
      <c r="AO290" s="2">
        <v>750.13759999999979</v>
      </c>
      <c r="AP290" s="2">
        <v>750.13759999999979</v>
      </c>
      <c r="AQ290" s="2">
        <v>4.0400999999999989</v>
      </c>
      <c r="AR290" s="2">
        <v>0</v>
      </c>
      <c r="AS290" s="2">
        <v>0</v>
      </c>
      <c r="AT290" s="2">
        <v>0</v>
      </c>
      <c r="AU290" s="2">
        <v>0</v>
      </c>
      <c r="AV290" s="2">
        <v>3.27E-2</v>
      </c>
      <c r="AW290" s="2">
        <v>0</v>
      </c>
      <c r="AX290" s="2">
        <v>1.17E-2</v>
      </c>
      <c r="AY290" s="2">
        <v>0.66110000000000002</v>
      </c>
      <c r="AZ290" s="2">
        <v>0</v>
      </c>
      <c r="BA290" s="2">
        <v>0</v>
      </c>
      <c r="BB290" s="2">
        <v>9.9000000000000008E-3</v>
      </c>
      <c r="BC290" s="2">
        <v>2.8999999999999998E-3</v>
      </c>
      <c r="BD290" s="2">
        <v>2.8999999999999998E-3</v>
      </c>
      <c r="BE290" s="8" t="s">
        <v>12</v>
      </c>
      <c r="BF290" s="8" t="s">
        <v>12</v>
      </c>
      <c r="BG290" s="8" t="s">
        <v>653</v>
      </c>
      <c r="BH290" s="10">
        <v>17768.084999999995</v>
      </c>
      <c r="BI290" s="10">
        <v>10561.526199999998</v>
      </c>
      <c r="BJ290" s="13">
        <v>1.1579999999999999</v>
      </c>
      <c r="BK290" s="13">
        <v>1.268</v>
      </c>
      <c r="BL290" s="10">
        <v>308.24393249999997</v>
      </c>
      <c r="BM290" s="10">
        <v>20475.524463689995</v>
      </c>
      <c r="BN290" s="10">
        <v>13318.295153459998</v>
      </c>
      <c r="BO290" s="10">
        <v>5180.3435097500005</v>
      </c>
      <c r="BP290">
        <v>4359.55</v>
      </c>
      <c r="BQ290" s="5">
        <v>1.0214000000000001</v>
      </c>
      <c r="BR290" s="12">
        <v>174918445.11449754</v>
      </c>
      <c r="BS290" s="2">
        <v>36263.285622199997</v>
      </c>
      <c r="BT290" s="2">
        <v>2919.1145856999997</v>
      </c>
      <c r="BU290" s="2">
        <v>289.36774209999999</v>
      </c>
      <c r="BV290" s="50">
        <v>5.5594501266268907E-2</v>
      </c>
    </row>
    <row r="291" spans="1:74" x14ac:dyDescent="0.25">
      <c r="A291" t="s">
        <v>1000</v>
      </c>
      <c r="B291">
        <v>4271</v>
      </c>
      <c r="C291" t="s">
        <v>268</v>
      </c>
      <c r="D291" t="s">
        <v>661</v>
      </c>
      <c r="E291" s="7">
        <v>0</v>
      </c>
      <c r="F291" s="2">
        <v>55.162500000000001</v>
      </c>
      <c r="G291" s="2">
        <v>7182.2257999999983</v>
      </c>
      <c r="H291" s="2">
        <v>0</v>
      </c>
      <c r="I291" s="2">
        <v>0</v>
      </c>
      <c r="J291" s="2">
        <v>813.59760000000017</v>
      </c>
      <c r="K291" s="2">
        <v>0</v>
      </c>
      <c r="L291" s="2">
        <v>0</v>
      </c>
      <c r="M291" s="2">
        <v>0</v>
      </c>
      <c r="N291" s="2">
        <v>0</v>
      </c>
      <c r="O291" s="2">
        <v>860.39290000000017</v>
      </c>
      <c r="P291" s="2">
        <v>0</v>
      </c>
      <c r="Q291" s="2">
        <v>15.9125</v>
      </c>
      <c r="R291" s="2">
        <v>14.4375</v>
      </c>
      <c r="S291" s="2">
        <v>1</v>
      </c>
      <c r="T291" s="2">
        <v>1</v>
      </c>
      <c r="U291" s="2">
        <v>9.8000000000000007</v>
      </c>
      <c r="V291" s="2">
        <v>106.4375</v>
      </c>
      <c r="W291" s="2">
        <v>29.662500000000001</v>
      </c>
      <c r="X291" s="2">
        <v>14.5</v>
      </c>
      <c r="Y291" s="2">
        <v>1</v>
      </c>
      <c r="Z291" s="10">
        <v>1374.7208000000001</v>
      </c>
      <c r="AA291" s="2">
        <v>2746.0135</v>
      </c>
      <c r="AB291" s="2">
        <v>2746.0135</v>
      </c>
      <c r="AC291" s="2">
        <v>61.008100000000013</v>
      </c>
      <c r="AD291" s="2">
        <v>0.49630000000000002</v>
      </c>
      <c r="AE291" s="2">
        <v>0</v>
      </c>
      <c r="AF291" s="2">
        <v>0</v>
      </c>
      <c r="AG291" s="2">
        <v>0</v>
      </c>
      <c r="AH291" s="2">
        <v>0.27739999999999998</v>
      </c>
      <c r="AI291" s="2">
        <v>0</v>
      </c>
      <c r="AJ291" s="2">
        <v>1.8700000000000001E-2</v>
      </c>
      <c r="AK291" s="2">
        <v>3.2343999999999999</v>
      </c>
      <c r="AL291" s="2">
        <v>0</v>
      </c>
      <c r="AM291" s="2">
        <v>0</v>
      </c>
      <c r="AN291" s="2">
        <v>118.45409999999997</v>
      </c>
      <c r="AO291" s="2">
        <v>354.23100000000005</v>
      </c>
      <c r="AP291" s="2">
        <v>354.23100000000005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8" t="s">
        <v>12</v>
      </c>
      <c r="BF291" s="8" t="s">
        <v>12</v>
      </c>
      <c r="BG291" s="8" t="s">
        <v>653</v>
      </c>
      <c r="BH291" s="10">
        <v>7995.8233999999984</v>
      </c>
      <c r="BI291" s="10">
        <v>0</v>
      </c>
      <c r="BJ291" s="13">
        <v>1.1579999999999999</v>
      </c>
      <c r="BK291" s="13">
        <v>0</v>
      </c>
      <c r="BL291" s="10">
        <v>80.2614375</v>
      </c>
      <c r="BM291" s="10">
        <v>9212.056196159996</v>
      </c>
      <c r="BN291" s="10">
        <v>0</v>
      </c>
      <c r="BO291" s="10">
        <v>1463.6685160849997</v>
      </c>
      <c r="BP291">
        <v>4359.55</v>
      </c>
      <c r="BQ291" s="5">
        <v>1</v>
      </c>
      <c r="BR291" s="12">
        <v>46891259.419120796</v>
      </c>
      <c r="BS291" s="2">
        <v>9806.2723570999951</v>
      </c>
      <c r="BT291" s="2">
        <v>999.69872910000004</v>
      </c>
      <c r="BU291" s="2">
        <v>0</v>
      </c>
      <c r="BV291" s="50">
        <v>7.6244769124796099E-3</v>
      </c>
    </row>
    <row r="292" spans="1:74" x14ac:dyDescent="0.25">
      <c r="A292" t="s">
        <v>1001</v>
      </c>
      <c r="B292">
        <v>89829</v>
      </c>
      <c r="C292" t="s">
        <v>269</v>
      </c>
      <c r="D292" t="s">
        <v>663</v>
      </c>
      <c r="E292" s="7">
        <v>0</v>
      </c>
      <c r="F292" s="2">
        <v>0</v>
      </c>
      <c r="G292" s="2">
        <v>318.62799999999999</v>
      </c>
      <c r="H292" s="2">
        <v>287.67449999999997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13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8</v>
      </c>
      <c r="X292" s="2">
        <v>0</v>
      </c>
      <c r="Y292" s="2">
        <v>0</v>
      </c>
      <c r="Z292" s="10">
        <v>1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8" t="s">
        <v>12</v>
      </c>
      <c r="BF292" s="8" t="s">
        <v>12</v>
      </c>
      <c r="BG292" s="8" t="s">
        <v>653</v>
      </c>
      <c r="BH292" s="10">
        <v>318.62799999999999</v>
      </c>
      <c r="BI292" s="10">
        <v>287.67449999999997</v>
      </c>
      <c r="BJ292" s="13">
        <v>1.3320000000000001</v>
      </c>
      <c r="BK292" s="13">
        <v>1.4830000000000001</v>
      </c>
      <c r="BL292" s="10">
        <v>0</v>
      </c>
      <c r="BM292" s="10">
        <v>424.41249600000003</v>
      </c>
      <c r="BN292" s="10">
        <v>426.6212835</v>
      </c>
      <c r="BO292" s="10">
        <v>48.346000000000004</v>
      </c>
      <c r="BP292">
        <v>4305.7299999999996</v>
      </c>
      <c r="BQ292" s="5">
        <v>1</v>
      </c>
      <c r="BR292" s="12">
        <v>3872486.4979865346</v>
      </c>
      <c r="BS292" s="2">
        <v>899.37977950000004</v>
      </c>
      <c r="BT292" s="2">
        <v>0</v>
      </c>
      <c r="BU292" s="2">
        <v>0</v>
      </c>
      <c r="BV292" s="50">
        <v>0</v>
      </c>
    </row>
    <row r="293" spans="1:74" x14ac:dyDescent="0.25">
      <c r="A293" t="s">
        <v>1002</v>
      </c>
      <c r="B293">
        <v>4285</v>
      </c>
      <c r="C293" t="s">
        <v>270</v>
      </c>
      <c r="D293" t="s">
        <v>662</v>
      </c>
      <c r="E293" s="7">
        <v>0</v>
      </c>
      <c r="F293" s="2">
        <v>0</v>
      </c>
      <c r="G293" s="2">
        <v>0</v>
      </c>
      <c r="H293" s="2">
        <v>16318.134100000001</v>
      </c>
      <c r="I293" s="2">
        <v>0</v>
      </c>
      <c r="J293" s="2">
        <v>0</v>
      </c>
      <c r="K293" s="2">
        <v>57.060599999999994</v>
      </c>
      <c r="L293" s="2">
        <v>0</v>
      </c>
      <c r="M293" s="2">
        <v>0</v>
      </c>
      <c r="N293" s="2">
        <v>4.58E-2</v>
      </c>
      <c r="O293" s="2">
        <v>1537.9091999999998</v>
      </c>
      <c r="P293" s="2">
        <v>11.7</v>
      </c>
      <c r="Q293" s="2">
        <v>0</v>
      </c>
      <c r="R293" s="2">
        <v>50.349999999999994</v>
      </c>
      <c r="S293" s="2">
        <v>17</v>
      </c>
      <c r="T293" s="2">
        <v>11</v>
      </c>
      <c r="U293" s="2">
        <v>48.593800000000002</v>
      </c>
      <c r="V293" s="2">
        <v>112.8477</v>
      </c>
      <c r="W293" s="2">
        <v>106.39380000000001</v>
      </c>
      <c r="X293" s="2">
        <v>25</v>
      </c>
      <c r="Y293" s="2">
        <v>18</v>
      </c>
      <c r="Z293" s="10">
        <v>737.85000000000014</v>
      </c>
      <c r="AA293" s="2">
        <v>0</v>
      </c>
      <c r="AB293" s="2">
        <v>0</v>
      </c>
      <c r="AC293" s="2">
        <v>1.2789000000000001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0.2482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8" t="s">
        <v>12</v>
      </c>
      <c r="BF293" s="8" t="s">
        <v>12</v>
      </c>
      <c r="BG293" s="8" t="s">
        <v>653</v>
      </c>
      <c r="BH293" s="10">
        <v>0</v>
      </c>
      <c r="BI293" s="10">
        <v>16375.240500000002</v>
      </c>
      <c r="BJ293" s="13">
        <v>0</v>
      </c>
      <c r="BK293" s="13">
        <v>1.268</v>
      </c>
      <c r="BL293" s="10">
        <v>0</v>
      </c>
      <c r="BM293" s="10">
        <v>0</v>
      </c>
      <c r="BN293" s="10">
        <v>20760.178600800002</v>
      </c>
      <c r="BO293" s="10">
        <v>2328.8633772149997</v>
      </c>
      <c r="BP293">
        <v>4359.55</v>
      </c>
      <c r="BQ293" s="5">
        <v>1.0302</v>
      </c>
      <c r="BR293" s="12">
        <v>103697699.51050401</v>
      </c>
      <c r="BS293" s="2">
        <v>23020.226655300001</v>
      </c>
      <c r="BT293" s="2">
        <v>72.385220500000003</v>
      </c>
      <c r="BU293" s="2">
        <v>5.8074399999999998E-2</v>
      </c>
      <c r="BV293" s="50">
        <v>5.0319478622252555E-4</v>
      </c>
    </row>
    <row r="294" spans="1:74" x14ac:dyDescent="0.25">
      <c r="A294" t="s">
        <v>1003</v>
      </c>
      <c r="B294">
        <v>4208</v>
      </c>
      <c r="C294" t="s">
        <v>271</v>
      </c>
      <c r="D294" t="s">
        <v>658</v>
      </c>
      <c r="E294" s="7">
        <v>0</v>
      </c>
      <c r="F294" s="2">
        <v>3.5125000000000002</v>
      </c>
      <c r="G294" s="2">
        <v>951.33519999999999</v>
      </c>
      <c r="H294" s="2">
        <v>521.64430000000004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158.9152</v>
      </c>
      <c r="P294" s="2">
        <v>0</v>
      </c>
      <c r="Q294" s="2">
        <v>0.5</v>
      </c>
      <c r="R294" s="2">
        <v>4.9749999999999996</v>
      </c>
      <c r="S294" s="2">
        <v>0</v>
      </c>
      <c r="T294" s="2">
        <v>0</v>
      </c>
      <c r="U294" s="2">
        <v>0</v>
      </c>
      <c r="V294" s="2">
        <v>5</v>
      </c>
      <c r="W294" s="2">
        <v>5.4249999999999998</v>
      </c>
      <c r="X294" s="2">
        <v>1</v>
      </c>
      <c r="Y294" s="2">
        <v>0</v>
      </c>
      <c r="Z294" s="10">
        <v>30.675000000000001</v>
      </c>
      <c r="AA294" s="2">
        <v>341.38369999999998</v>
      </c>
      <c r="AB294" s="2">
        <v>341.38369999999998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8" t="s">
        <v>12</v>
      </c>
      <c r="BF294" s="8" t="s">
        <v>12</v>
      </c>
      <c r="BG294" s="8" t="s">
        <v>653</v>
      </c>
      <c r="BH294" s="10">
        <v>951.33519999999999</v>
      </c>
      <c r="BI294" s="10">
        <v>521.64430000000004</v>
      </c>
      <c r="BJ294" s="13">
        <v>1.1579999999999999</v>
      </c>
      <c r="BK294" s="13">
        <v>1.37</v>
      </c>
      <c r="BL294" s="10">
        <v>5.1106875000000009</v>
      </c>
      <c r="BM294" s="10">
        <v>1101.6461615999999</v>
      </c>
      <c r="BN294" s="10">
        <v>714.65269100000012</v>
      </c>
      <c r="BO294" s="10">
        <v>116.8975676</v>
      </c>
      <c r="BP294">
        <v>4359.55</v>
      </c>
      <c r="BQ294" s="5">
        <v>1</v>
      </c>
      <c r="BR294" s="12">
        <v>8450146.751373535</v>
      </c>
      <c r="BS294" s="2">
        <v>1938.3071077</v>
      </c>
      <c r="BT294" s="2">
        <v>0</v>
      </c>
      <c r="BU294" s="2">
        <v>0</v>
      </c>
      <c r="BV294" s="50">
        <v>5.562170333466082E-3</v>
      </c>
    </row>
    <row r="295" spans="1:74" x14ac:dyDescent="0.25">
      <c r="A295" t="s">
        <v>1004</v>
      </c>
      <c r="B295">
        <v>4194</v>
      </c>
      <c r="C295" t="s">
        <v>272</v>
      </c>
      <c r="D295" t="s">
        <v>658</v>
      </c>
      <c r="E295" s="7">
        <v>0</v>
      </c>
      <c r="F295" s="2">
        <v>1</v>
      </c>
      <c r="G295" s="2">
        <v>161.41249999999999</v>
      </c>
      <c r="H295" s="2">
        <v>80.846399999999988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54.875</v>
      </c>
      <c r="P295" s="2">
        <v>1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1.375</v>
      </c>
      <c r="X295" s="2">
        <v>0</v>
      </c>
      <c r="Y295" s="2">
        <v>0</v>
      </c>
      <c r="Z295" s="10">
        <v>19.75</v>
      </c>
      <c r="AA295" s="2">
        <v>69.6875</v>
      </c>
      <c r="AB295" s="2">
        <v>69.6875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8" t="s">
        <v>13</v>
      </c>
      <c r="BF295" s="8" t="s">
        <v>13</v>
      </c>
      <c r="BG295" s="8" t="s">
        <v>654</v>
      </c>
      <c r="BH295" s="10">
        <v>161.41249999999999</v>
      </c>
      <c r="BI295" s="10">
        <v>80.846399999999988</v>
      </c>
      <c r="BJ295" s="13">
        <v>1.5269999999999999</v>
      </c>
      <c r="BK295" s="13">
        <v>1.669</v>
      </c>
      <c r="BL295" s="10">
        <v>1.4550000000000001</v>
      </c>
      <c r="BM295" s="10">
        <v>246.47688749999998</v>
      </c>
      <c r="BN295" s="10">
        <v>134.93264159999998</v>
      </c>
      <c r="BO295" s="10">
        <v>20.845625000000002</v>
      </c>
      <c r="BP295">
        <v>4359.55</v>
      </c>
      <c r="BQ295" s="5">
        <v>1</v>
      </c>
      <c r="BR295" s="12">
        <v>1759994.6023066549</v>
      </c>
      <c r="BS295" s="2">
        <v>403.71015410000001</v>
      </c>
      <c r="BT295" s="2">
        <v>0</v>
      </c>
      <c r="BU295" s="2">
        <v>0</v>
      </c>
      <c r="BV295" s="50">
        <v>4.110846509624109E-3</v>
      </c>
    </row>
    <row r="296" spans="1:74" x14ac:dyDescent="0.25">
      <c r="A296" t="s">
        <v>1005</v>
      </c>
      <c r="B296">
        <v>10974</v>
      </c>
      <c r="C296" t="s">
        <v>273</v>
      </c>
      <c r="D296" t="s">
        <v>663</v>
      </c>
      <c r="E296" s="7">
        <v>0</v>
      </c>
      <c r="F296" s="2">
        <v>0</v>
      </c>
      <c r="G296" s="2">
        <v>221.20000000000002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30.8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5</v>
      </c>
      <c r="X296" s="2">
        <v>0</v>
      </c>
      <c r="Y296" s="2">
        <v>0</v>
      </c>
      <c r="Z296" s="10">
        <v>4</v>
      </c>
      <c r="AA296" s="2">
        <v>85.974999999999994</v>
      </c>
      <c r="AB296" s="2">
        <v>85.974999999999994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8" t="s">
        <v>12</v>
      </c>
      <c r="BF296" s="8" t="s">
        <v>12</v>
      </c>
      <c r="BG296" s="8" t="s">
        <v>654</v>
      </c>
      <c r="BH296" s="10">
        <v>221.20000000000002</v>
      </c>
      <c r="BI296" s="10">
        <v>0</v>
      </c>
      <c r="BJ296" s="13">
        <v>1.3620000000000001</v>
      </c>
      <c r="BK296" s="13">
        <v>0</v>
      </c>
      <c r="BL296" s="10">
        <v>0</v>
      </c>
      <c r="BM296" s="10">
        <v>301.27440000000007</v>
      </c>
      <c r="BN296" s="10">
        <v>0</v>
      </c>
      <c r="BO296" s="10">
        <v>39.2699</v>
      </c>
      <c r="BP296">
        <v>4305.7299999999996</v>
      </c>
      <c r="BQ296" s="5">
        <v>1</v>
      </c>
      <c r="BR296" s="12">
        <v>1466291.8088390003</v>
      </c>
      <c r="BS296" s="2">
        <v>340.54430000000008</v>
      </c>
      <c r="BT296" s="2">
        <v>0</v>
      </c>
      <c r="BU296" s="2">
        <v>0</v>
      </c>
      <c r="BV296" s="50">
        <v>0</v>
      </c>
    </row>
    <row r="297" spans="1:74" x14ac:dyDescent="0.25">
      <c r="A297" t="s">
        <v>1006</v>
      </c>
      <c r="B297">
        <v>79500</v>
      </c>
      <c r="C297" t="s">
        <v>274</v>
      </c>
      <c r="D297" t="s">
        <v>663</v>
      </c>
      <c r="E297" s="7">
        <v>0</v>
      </c>
      <c r="F297" s="2">
        <v>0</v>
      </c>
      <c r="G297" s="2">
        <v>164.35480000000001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21.737499999999997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10">
        <v>9.1125000000000007</v>
      </c>
      <c r="AA297" s="2">
        <v>65.474999999999994</v>
      </c>
      <c r="AB297" s="2">
        <v>65.474999999999994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8" t="s">
        <v>12</v>
      </c>
      <c r="BF297" s="8" t="s">
        <v>12</v>
      </c>
      <c r="BG297" s="8" t="s">
        <v>653</v>
      </c>
      <c r="BH297" s="10">
        <v>164.35480000000001</v>
      </c>
      <c r="BI297" s="10">
        <v>0</v>
      </c>
      <c r="BJ297" s="13">
        <v>1.379</v>
      </c>
      <c r="BK297" s="13">
        <v>0</v>
      </c>
      <c r="BL297" s="10">
        <v>0</v>
      </c>
      <c r="BM297" s="10">
        <v>226.64526920000003</v>
      </c>
      <c r="BN297" s="10">
        <v>0</v>
      </c>
      <c r="BO297" s="10">
        <v>5.0416499999999997</v>
      </c>
      <c r="BP297">
        <v>4305.7299999999996</v>
      </c>
      <c r="BQ297" s="5">
        <v>1</v>
      </c>
      <c r="BR297" s="12">
        <v>997581.318607016</v>
      </c>
      <c r="BS297" s="2">
        <v>231.68691920000003</v>
      </c>
      <c r="BT297" s="2">
        <v>0</v>
      </c>
      <c r="BU297" s="2">
        <v>0</v>
      </c>
      <c r="BV297" s="50">
        <v>0</v>
      </c>
    </row>
    <row r="298" spans="1:74" x14ac:dyDescent="0.25">
      <c r="A298" t="s">
        <v>1007</v>
      </c>
      <c r="B298">
        <v>6369</v>
      </c>
      <c r="C298" t="s">
        <v>275</v>
      </c>
      <c r="D298" t="s">
        <v>663</v>
      </c>
      <c r="E298" s="7">
        <v>0</v>
      </c>
      <c r="F298" s="2">
        <v>0</v>
      </c>
      <c r="G298" s="2">
        <v>0</v>
      </c>
      <c r="H298" s="2">
        <v>118.9474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25.930199999999999</v>
      </c>
      <c r="P298" s="2">
        <v>1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10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8" t="s">
        <v>12</v>
      </c>
      <c r="BF298" s="8" t="s">
        <v>12</v>
      </c>
      <c r="BG298" s="8" t="s">
        <v>653</v>
      </c>
      <c r="BH298" s="10">
        <v>0</v>
      </c>
      <c r="BI298" s="10">
        <v>118.9474</v>
      </c>
      <c r="BJ298" s="13">
        <v>0</v>
      </c>
      <c r="BK298" s="13">
        <v>1.55</v>
      </c>
      <c r="BL298" s="10">
        <v>0</v>
      </c>
      <c r="BM298" s="10">
        <v>0</v>
      </c>
      <c r="BN298" s="10">
        <v>184.36847</v>
      </c>
      <c r="BO298" s="10">
        <v>3.2357906000000001</v>
      </c>
      <c r="BP298">
        <v>4305.7299999999996</v>
      </c>
      <c r="BQ298" s="5">
        <v>1</v>
      </c>
      <c r="BR298" s="12">
        <v>807773.29299323796</v>
      </c>
      <c r="BS298" s="2">
        <v>187.6042606</v>
      </c>
      <c r="BT298" s="2">
        <v>0</v>
      </c>
      <c r="BU298" s="2">
        <v>0</v>
      </c>
      <c r="BV298" s="50">
        <v>0</v>
      </c>
    </row>
    <row r="299" spans="1:74" x14ac:dyDescent="0.25">
      <c r="A299" t="s">
        <v>1008</v>
      </c>
      <c r="B299">
        <v>4371</v>
      </c>
      <c r="C299" t="s">
        <v>276</v>
      </c>
      <c r="D299" t="s">
        <v>659</v>
      </c>
      <c r="E299" s="7">
        <v>0</v>
      </c>
      <c r="F299" s="2">
        <v>0</v>
      </c>
      <c r="G299" s="2">
        <v>38.586300000000008</v>
      </c>
      <c r="H299" s="2">
        <v>18.125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1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1</v>
      </c>
      <c r="X299" s="2">
        <v>0</v>
      </c>
      <c r="Y299" s="2">
        <v>0</v>
      </c>
      <c r="Z299" s="10">
        <v>38.586300000000008</v>
      </c>
      <c r="AA299" s="2">
        <v>16.652200000000001</v>
      </c>
      <c r="AB299" s="2">
        <v>16.652200000000001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8" t="s">
        <v>13</v>
      </c>
      <c r="BF299" s="8" t="s">
        <v>12</v>
      </c>
      <c r="BG299" s="8" t="s">
        <v>654</v>
      </c>
      <c r="BH299" s="10">
        <v>38.586300000000008</v>
      </c>
      <c r="BI299" s="10">
        <v>0</v>
      </c>
      <c r="BJ299" s="13">
        <v>1.5589999999999999</v>
      </c>
      <c r="BK299" s="13">
        <v>0</v>
      </c>
      <c r="BL299" s="10">
        <v>0</v>
      </c>
      <c r="BM299" s="10">
        <v>60.15604170000001</v>
      </c>
      <c r="BN299" s="10">
        <v>0</v>
      </c>
      <c r="BO299" s="10">
        <v>12.129644500000001</v>
      </c>
      <c r="BP299">
        <v>4359.55</v>
      </c>
      <c r="BQ299" s="5">
        <v>1</v>
      </c>
      <c r="BR299" s="12">
        <v>315133.06327321008</v>
      </c>
      <c r="BS299" s="2">
        <v>72.285686200000015</v>
      </c>
      <c r="BT299" s="2">
        <v>0</v>
      </c>
      <c r="BU299" s="2">
        <v>0</v>
      </c>
      <c r="BV299" s="50">
        <v>0</v>
      </c>
    </row>
    <row r="300" spans="1:74" x14ac:dyDescent="0.25">
      <c r="A300" t="s">
        <v>1009</v>
      </c>
      <c r="B300">
        <v>90906</v>
      </c>
      <c r="C300" t="s">
        <v>277</v>
      </c>
      <c r="D300" t="s">
        <v>663</v>
      </c>
      <c r="E300" s="7">
        <v>0</v>
      </c>
      <c r="F300" s="2">
        <v>0</v>
      </c>
      <c r="G300" s="2">
        <v>469.54770000000008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55.1</v>
      </c>
      <c r="P300" s="2">
        <v>0</v>
      </c>
      <c r="Q300" s="2">
        <v>0</v>
      </c>
      <c r="R300" s="2">
        <v>0</v>
      </c>
      <c r="S300" s="2">
        <v>1</v>
      </c>
      <c r="T300" s="2">
        <v>0</v>
      </c>
      <c r="U300" s="2">
        <v>0</v>
      </c>
      <c r="V300" s="2">
        <v>0</v>
      </c>
      <c r="W300" s="2">
        <v>2</v>
      </c>
      <c r="X300" s="2">
        <v>0</v>
      </c>
      <c r="Y300" s="2">
        <v>0</v>
      </c>
      <c r="Z300" s="10">
        <v>17.662500000000001</v>
      </c>
      <c r="AA300" s="2">
        <v>267.2405</v>
      </c>
      <c r="AB300" s="2">
        <v>267.2405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8" t="s">
        <v>12</v>
      </c>
      <c r="BF300" s="8" t="s">
        <v>12</v>
      </c>
      <c r="BG300" s="8" t="s">
        <v>654</v>
      </c>
      <c r="BH300" s="10">
        <v>469.54770000000008</v>
      </c>
      <c r="BI300" s="10">
        <v>0</v>
      </c>
      <c r="BJ300" s="13">
        <v>1.2869999999999999</v>
      </c>
      <c r="BK300" s="13">
        <v>0</v>
      </c>
      <c r="BL300" s="10">
        <v>0</v>
      </c>
      <c r="BM300" s="10">
        <v>604.30788990000008</v>
      </c>
      <c r="BN300" s="10">
        <v>0</v>
      </c>
      <c r="BO300" s="10">
        <v>45.739537500000004</v>
      </c>
      <c r="BP300">
        <v>4305.7299999999996</v>
      </c>
      <c r="BQ300" s="5">
        <v>1.1237999999999999</v>
      </c>
      <c r="BR300" s="12">
        <v>3145436.0838248823</v>
      </c>
      <c r="BS300" s="2">
        <v>650.04742740000006</v>
      </c>
      <c r="BT300" s="2">
        <v>0</v>
      </c>
      <c r="BU300" s="2">
        <v>0</v>
      </c>
      <c r="BV300" s="50">
        <v>0</v>
      </c>
    </row>
    <row r="301" spans="1:74" x14ac:dyDescent="0.25">
      <c r="A301" t="s">
        <v>1010</v>
      </c>
      <c r="B301">
        <v>79081</v>
      </c>
      <c r="C301" t="s">
        <v>278</v>
      </c>
      <c r="D301" t="s">
        <v>663</v>
      </c>
      <c r="E301" s="7">
        <v>0</v>
      </c>
      <c r="F301" s="2">
        <v>0</v>
      </c>
      <c r="G301" s="2">
        <v>491.59339999999997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33.15</v>
      </c>
      <c r="P301" s="2">
        <v>0</v>
      </c>
      <c r="Q301" s="2">
        <v>0</v>
      </c>
      <c r="R301" s="2">
        <v>0</v>
      </c>
      <c r="S301" s="2">
        <v>0.5</v>
      </c>
      <c r="T301" s="2">
        <v>0</v>
      </c>
      <c r="U301" s="2">
        <v>0</v>
      </c>
      <c r="V301" s="2">
        <v>0</v>
      </c>
      <c r="W301" s="2">
        <v>1</v>
      </c>
      <c r="X301" s="2">
        <v>0</v>
      </c>
      <c r="Y301" s="2">
        <v>0</v>
      </c>
      <c r="Z301" s="10">
        <v>7.2750000000000004</v>
      </c>
      <c r="AA301" s="2">
        <v>240.54489999999998</v>
      </c>
      <c r="AB301" s="2">
        <v>240.54489999999998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8" t="s">
        <v>12</v>
      </c>
      <c r="BF301" s="8" t="s">
        <v>12</v>
      </c>
      <c r="BG301" s="8" t="s">
        <v>654</v>
      </c>
      <c r="BH301" s="10">
        <v>491.59339999999997</v>
      </c>
      <c r="BI301" s="10">
        <v>0</v>
      </c>
      <c r="BJ301" s="13">
        <v>1.2809999999999999</v>
      </c>
      <c r="BK301" s="13">
        <v>0</v>
      </c>
      <c r="BL301" s="10">
        <v>0</v>
      </c>
      <c r="BM301" s="10">
        <v>629.73114539999995</v>
      </c>
      <c r="BN301" s="10">
        <v>0</v>
      </c>
      <c r="BO301" s="10">
        <v>33.400064999999998</v>
      </c>
      <c r="BP301">
        <v>4305.7299999999996</v>
      </c>
      <c r="BQ301" s="5">
        <v>1</v>
      </c>
      <c r="BR301" s="12">
        <v>2855263.9465555917</v>
      </c>
      <c r="BS301" s="2">
        <v>663.13121039999999</v>
      </c>
      <c r="BT301" s="2">
        <v>0</v>
      </c>
      <c r="BU301" s="2">
        <v>0</v>
      </c>
      <c r="BV301" s="50">
        <v>0</v>
      </c>
    </row>
    <row r="302" spans="1:74" x14ac:dyDescent="0.25">
      <c r="A302" t="s">
        <v>1011</v>
      </c>
      <c r="B302">
        <v>79501</v>
      </c>
      <c r="C302" t="s">
        <v>279</v>
      </c>
      <c r="D302" t="s">
        <v>663</v>
      </c>
      <c r="E302" s="7">
        <v>0</v>
      </c>
      <c r="F302" s="2">
        <v>0</v>
      </c>
      <c r="G302" s="2">
        <v>1295.6640000000002</v>
      </c>
      <c r="H302" s="2">
        <v>305.52499999999998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95.503599999999992</v>
      </c>
      <c r="P302" s="2">
        <v>0</v>
      </c>
      <c r="Q302" s="2">
        <v>0</v>
      </c>
      <c r="R302" s="2">
        <v>1</v>
      </c>
      <c r="S302" s="2">
        <v>0</v>
      </c>
      <c r="T302" s="2">
        <v>0</v>
      </c>
      <c r="U302" s="2">
        <v>0</v>
      </c>
      <c r="V302" s="2">
        <v>0</v>
      </c>
      <c r="W302" s="2">
        <v>9.224499999999999</v>
      </c>
      <c r="X302" s="2">
        <v>0</v>
      </c>
      <c r="Y302" s="2">
        <v>0</v>
      </c>
      <c r="Z302" s="10">
        <v>595.4826999999998</v>
      </c>
      <c r="AA302" s="2">
        <v>543.99119999999994</v>
      </c>
      <c r="AB302" s="2">
        <v>543.99119999999994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8" t="s">
        <v>12</v>
      </c>
      <c r="BF302" s="8" t="s">
        <v>12</v>
      </c>
      <c r="BG302" s="8" t="s">
        <v>653</v>
      </c>
      <c r="BH302" s="10">
        <v>1295.6640000000002</v>
      </c>
      <c r="BI302" s="10">
        <v>305.52499999999998</v>
      </c>
      <c r="BJ302" s="13">
        <v>1.1579999999999999</v>
      </c>
      <c r="BK302" s="13">
        <v>1.476</v>
      </c>
      <c r="BL302" s="10">
        <v>0</v>
      </c>
      <c r="BM302" s="10">
        <v>1500.3789120000001</v>
      </c>
      <c r="BN302" s="10">
        <v>450.95489999999995</v>
      </c>
      <c r="BO302" s="10">
        <v>161.39588129999999</v>
      </c>
      <c r="BP302">
        <v>4305.7299999999996</v>
      </c>
      <c r="BQ302" s="5">
        <v>1</v>
      </c>
      <c r="BR302" s="12">
        <v>9096843.6223326083</v>
      </c>
      <c r="BS302" s="2">
        <v>2112.7296933000002</v>
      </c>
      <c r="BT302" s="2">
        <v>0</v>
      </c>
      <c r="BU302" s="2">
        <v>0</v>
      </c>
      <c r="BV302" s="50">
        <v>6.9567052983751448E-4</v>
      </c>
    </row>
    <row r="303" spans="1:74" x14ac:dyDescent="0.25">
      <c r="A303" t="s">
        <v>1012</v>
      </c>
      <c r="B303">
        <v>89951</v>
      </c>
      <c r="C303" t="s">
        <v>280</v>
      </c>
      <c r="D303" t="s">
        <v>663</v>
      </c>
      <c r="E303" s="7">
        <v>0</v>
      </c>
      <c r="F303" s="2">
        <v>0</v>
      </c>
      <c r="G303" s="2">
        <v>62.171400000000006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10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10">
        <v>0</v>
      </c>
      <c r="AA303" s="2">
        <v>44.385300000000001</v>
      </c>
      <c r="AB303" s="2">
        <v>44.385300000000001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8" t="s">
        <v>12</v>
      </c>
      <c r="BF303" s="8" t="s">
        <v>12</v>
      </c>
      <c r="BG303" s="8" t="s">
        <v>654</v>
      </c>
      <c r="BH303" s="10">
        <v>62.171400000000006</v>
      </c>
      <c r="BI303" s="10">
        <v>0</v>
      </c>
      <c r="BJ303" s="13">
        <v>1.399</v>
      </c>
      <c r="BK303" s="13">
        <v>0</v>
      </c>
      <c r="BL303" s="10">
        <v>0</v>
      </c>
      <c r="BM303" s="10">
        <v>86.977788600000011</v>
      </c>
      <c r="BN303" s="10">
        <v>0</v>
      </c>
      <c r="BO303" s="10">
        <v>4.4685299999999994</v>
      </c>
      <c r="BP303">
        <v>4305.7299999999996</v>
      </c>
      <c r="BQ303" s="5">
        <v>1</v>
      </c>
      <c r="BR303" s="12">
        <v>393743.15738557803</v>
      </c>
      <c r="BS303" s="2">
        <v>91.446318600000012</v>
      </c>
      <c r="BT303" s="2">
        <v>0</v>
      </c>
      <c r="BU303" s="2">
        <v>0</v>
      </c>
      <c r="BV303" s="50">
        <v>0</v>
      </c>
    </row>
    <row r="304" spans="1:74" x14ac:dyDescent="0.25">
      <c r="A304" t="s">
        <v>1013</v>
      </c>
      <c r="B304">
        <v>4212</v>
      </c>
      <c r="C304" t="s">
        <v>281</v>
      </c>
      <c r="D304" t="s">
        <v>658</v>
      </c>
      <c r="E304" s="7">
        <v>0</v>
      </c>
      <c r="F304" s="2">
        <v>0</v>
      </c>
      <c r="G304" s="2">
        <v>171.47380000000001</v>
      </c>
      <c r="H304" s="2">
        <v>90.1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34.15</v>
      </c>
      <c r="P304" s="2">
        <v>0</v>
      </c>
      <c r="Q304" s="2">
        <v>0</v>
      </c>
      <c r="R304" s="2">
        <v>1</v>
      </c>
      <c r="S304" s="2">
        <v>0</v>
      </c>
      <c r="T304" s="2">
        <v>0</v>
      </c>
      <c r="U304" s="2">
        <v>0</v>
      </c>
      <c r="V304" s="2">
        <v>0</v>
      </c>
      <c r="W304" s="2">
        <v>2.85</v>
      </c>
      <c r="X304" s="2">
        <v>0</v>
      </c>
      <c r="Y304" s="2">
        <v>0</v>
      </c>
      <c r="Z304" s="10">
        <v>0</v>
      </c>
      <c r="AA304" s="2">
        <v>81.048800000000014</v>
      </c>
      <c r="AB304" s="2">
        <v>81.048800000000014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8" t="s">
        <v>12</v>
      </c>
      <c r="BF304" s="8" t="s">
        <v>12</v>
      </c>
      <c r="BG304" s="8" t="s">
        <v>653</v>
      </c>
      <c r="BH304" s="10">
        <v>171.47380000000001</v>
      </c>
      <c r="BI304" s="10">
        <v>90.1</v>
      </c>
      <c r="BJ304" s="13">
        <v>1.377</v>
      </c>
      <c r="BK304" s="13">
        <v>1.5589999999999999</v>
      </c>
      <c r="BL304" s="10">
        <v>0</v>
      </c>
      <c r="BM304" s="10">
        <v>236.11942260000001</v>
      </c>
      <c r="BN304" s="10">
        <v>140.46589999999998</v>
      </c>
      <c r="BO304" s="10">
        <v>26.554778000000002</v>
      </c>
      <c r="BP304">
        <v>4359.55</v>
      </c>
      <c r="BQ304" s="5">
        <v>1.0740000000000001</v>
      </c>
      <c r="BR304" s="12">
        <v>1887565.1230629641</v>
      </c>
      <c r="BS304" s="2">
        <v>403.14010059999998</v>
      </c>
      <c r="BT304" s="2">
        <v>0</v>
      </c>
      <c r="BU304" s="2">
        <v>0</v>
      </c>
      <c r="BV304" s="50">
        <v>0</v>
      </c>
    </row>
    <row r="305" spans="1:74" x14ac:dyDescent="0.25">
      <c r="A305" t="s">
        <v>1014</v>
      </c>
      <c r="B305">
        <v>4392</v>
      </c>
      <c r="C305" t="s">
        <v>282</v>
      </c>
      <c r="D305" t="s">
        <v>658</v>
      </c>
      <c r="E305" s="7">
        <v>0</v>
      </c>
      <c r="F305" s="2">
        <v>1.7375</v>
      </c>
      <c r="G305" s="2">
        <v>295.25070000000005</v>
      </c>
      <c r="H305" s="2">
        <v>129.91919999999999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48.179200000000002</v>
      </c>
      <c r="P305" s="2">
        <v>0</v>
      </c>
      <c r="Q305" s="2">
        <v>0</v>
      </c>
      <c r="R305" s="2">
        <v>2</v>
      </c>
      <c r="S305" s="2">
        <v>2</v>
      </c>
      <c r="T305" s="2">
        <v>0</v>
      </c>
      <c r="U305" s="2">
        <v>0</v>
      </c>
      <c r="V305" s="2">
        <v>0</v>
      </c>
      <c r="W305" s="2">
        <v>5.6000000000000005</v>
      </c>
      <c r="X305" s="2">
        <v>1</v>
      </c>
      <c r="Y305" s="2">
        <v>0</v>
      </c>
      <c r="Z305" s="10">
        <v>0</v>
      </c>
      <c r="AA305" s="2">
        <v>101.10900000000001</v>
      </c>
      <c r="AB305" s="2">
        <v>101.10900000000001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8" t="s">
        <v>13</v>
      </c>
      <c r="BF305" s="8" t="s">
        <v>13</v>
      </c>
      <c r="BG305" s="8" t="s">
        <v>654</v>
      </c>
      <c r="BH305" s="10">
        <v>295.25070000000005</v>
      </c>
      <c r="BI305" s="10">
        <v>129.91919999999999</v>
      </c>
      <c r="BJ305" s="13">
        <v>1.46</v>
      </c>
      <c r="BK305" s="13">
        <v>1.653</v>
      </c>
      <c r="BL305" s="10">
        <v>2.5280625000000003</v>
      </c>
      <c r="BM305" s="10">
        <v>431.06602200000009</v>
      </c>
      <c r="BN305" s="10">
        <v>214.7564376</v>
      </c>
      <c r="BO305" s="10">
        <v>69.146837599999998</v>
      </c>
      <c r="BP305">
        <v>4359.55</v>
      </c>
      <c r="BQ305" s="5">
        <v>1.0214999999999999</v>
      </c>
      <c r="BR305" s="12">
        <v>3195216.875191458</v>
      </c>
      <c r="BS305" s="2">
        <v>717.49735970000006</v>
      </c>
      <c r="BT305" s="2">
        <v>0</v>
      </c>
      <c r="BU305" s="2">
        <v>0</v>
      </c>
      <c r="BV305" s="50">
        <v>4.0699692720247991E-3</v>
      </c>
    </row>
    <row r="306" spans="1:74" x14ac:dyDescent="0.25">
      <c r="A306" t="s">
        <v>1015</v>
      </c>
      <c r="B306">
        <v>92520</v>
      </c>
      <c r="C306" t="s">
        <v>283</v>
      </c>
      <c r="D306" t="s">
        <v>663</v>
      </c>
      <c r="E306" s="7">
        <v>0</v>
      </c>
      <c r="F306" s="2">
        <v>0</v>
      </c>
      <c r="G306" s="2">
        <v>133.63919999999999</v>
      </c>
      <c r="H306" s="2">
        <v>418.20819999999992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27.774999999999999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1.4750000000000001</v>
      </c>
      <c r="X306" s="2">
        <v>0</v>
      </c>
      <c r="Y306" s="2">
        <v>0</v>
      </c>
      <c r="Z306" s="10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8" t="s">
        <v>12</v>
      </c>
      <c r="BF306" s="8" t="s">
        <v>12</v>
      </c>
      <c r="BG306" s="8" t="s">
        <v>653</v>
      </c>
      <c r="BH306" s="10">
        <v>133.63919999999999</v>
      </c>
      <c r="BI306" s="10">
        <v>418.20819999999992</v>
      </c>
      <c r="BJ306" s="13">
        <v>1.3879999999999999</v>
      </c>
      <c r="BK306" s="13">
        <v>1.431</v>
      </c>
      <c r="BL306" s="10">
        <v>0</v>
      </c>
      <c r="BM306" s="10">
        <v>185.49120959999996</v>
      </c>
      <c r="BN306" s="10">
        <v>598.45593419999989</v>
      </c>
      <c r="BO306" s="10">
        <v>8.9687250000000009</v>
      </c>
      <c r="BP306">
        <v>4305.7299999999996</v>
      </c>
      <c r="BQ306" s="5">
        <v>1.1237999999999999</v>
      </c>
      <c r="BR306" s="12">
        <v>3836744.9512667283</v>
      </c>
      <c r="BS306" s="2">
        <v>792.91586879999977</v>
      </c>
      <c r="BT306" s="2">
        <v>0</v>
      </c>
      <c r="BU306" s="2">
        <v>0</v>
      </c>
      <c r="BV306" s="50">
        <v>0</v>
      </c>
    </row>
    <row r="307" spans="1:74" x14ac:dyDescent="0.25">
      <c r="A307" t="s">
        <v>1016</v>
      </c>
      <c r="B307">
        <v>92519</v>
      </c>
      <c r="C307" t="s">
        <v>284</v>
      </c>
      <c r="D307" t="s">
        <v>663</v>
      </c>
      <c r="E307" s="7">
        <v>0</v>
      </c>
      <c r="F307" s="2">
        <v>0</v>
      </c>
      <c r="G307" s="2">
        <v>280.02010000000007</v>
      </c>
      <c r="H307" s="2">
        <v>408.62720000000002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30.084800000000001</v>
      </c>
      <c r="P307" s="2">
        <v>0</v>
      </c>
      <c r="Q307" s="2">
        <v>0</v>
      </c>
      <c r="R307" s="2">
        <v>0</v>
      </c>
      <c r="S307" s="2">
        <v>1</v>
      </c>
      <c r="T307" s="2">
        <v>0</v>
      </c>
      <c r="U307" s="2">
        <v>0</v>
      </c>
      <c r="V307" s="2">
        <v>0</v>
      </c>
      <c r="W307" s="2">
        <v>5.0250000000000004</v>
      </c>
      <c r="X307" s="2">
        <v>0</v>
      </c>
      <c r="Y307" s="2">
        <v>0.75</v>
      </c>
      <c r="Z307" s="10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8" t="s">
        <v>12</v>
      </c>
      <c r="BF307" s="8" t="s">
        <v>12</v>
      </c>
      <c r="BG307" s="8" t="s">
        <v>653</v>
      </c>
      <c r="BH307" s="10">
        <v>280.02010000000007</v>
      </c>
      <c r="BI307" s="10">
        <v>408.62720000000002</v>
      </c>
      <c r="BJ307" s="13">
        <v>1.3440000000000001</v>
      </c>
      <c r="BK307" s="13">
        <v>1.4350000000000001</v>
      </c>
      <c r="BL307" s="10">
        <v>0</v>
      </c>
      <c r="BM307" s="10">
        <v>376.34701440000009</v>
      </c>
      <c r="BN307" s="10">
        <v>586.38003200000003</v>
      </c>
      <c r="BO307" s="10">
        <v>41.092104400000004</v>
      </c>
      <c r="BP307">
        <v>4305.7299999999996</v>
      </c>
      <c r="BQ307" s="5">
        <v>1.1237999999999999</v>
      </c>
      <c r="BR307" s="12">
        <v>4857259.4021172347</v>
      </c>
      <c r="BS307" s="2">
        <v>1003.8191508000001</v>
      </c>
      <c r="BT307" s="2">
        <v>0</v>
      </c>
      <c r="BU307" s="2">
        <v>0</v>
      </c>
      <c r="BV307" s="50">
        <v>1.7480065630112829E-2</v>
      </c>
    </row>
    <row r="308" spans="1:74" x14ac:dyDescent="0.25">
      <c r="A308" t="s">
        <v>1017</v>
      </c>
      <c r="B308">
        <v>4336</v>
      </c>
      <c r="C308" t="s">
        <v>285</v>
      </c>
      <c r="D308" t="s">
        <v>663</v>
      </c>
      <c r="E308" s="7">
        <v>0</v>
      </c>
      <c r="F308" s="2">
        <v>0</v>
      </c>
      <c r="G308" s="2">
        <v>656.6570999999999</v>
      </c>
      <c r="H308" s="2">
        <v>799.87130000000002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67.397800000000004</v>
      </c>
      <c r="P308" s="2">
        <v>0</v>
      </c>
      <c r="Q308" s="2">
        <v>0</v>
      </c>
      <c r="R308" s="2">
        <v>0</v>
      </c>
      <c r="S308" s="2">
        <v>1</v>
      </c>
      <c r="T308" s="2">
        <v>0</v>
      </c>
      <c r="U308" s="2">
        <v>0</v>
      </c>
      <c r="V308" s="2">
        <v>0</v>
      </c>
      <c r="W308" s="2">
        <v>14.016500000000001</v>
      </c>
      <c r="X308" s="2">
        <v>0</v>
      </c>
      <c r="Y308" s="2">
        <v>0</v>
      </c>
      <c r="Z308" s="10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8" t="s">
        <v>12</v>
      </c>
      <c r="BF308" s="8" t="s">
        <v>12</v>
      </c>
      <c r="BG308" s="8" t="s">
        <v>653</v>
      </c>
      <c r="BH308" s="10">
        <v>656.6570999999999</v>
      </c>
      <c r="BI308" s="10">
        <v>799.87130000000002</v>
      </c>
      <c r="BJ308" s="13">
        <v>1.1579999999999999</v>
      </c>
      <c r="BK308" s="13">
        <v>1.268</v>
      </c>
      <c r="BL308" s="10">
        <v>0</v>
      </c>
      <c r="BM308" s="10">
        <v>760.4089217999998</v>
      </c>
      <c r="BN308" s="10">
        <v>1014.2368084000001</v>
      </c>
      <c r="BO308" s="10">
        <v>89.408589399999997</v>
      </c>
      <c r="BP308">
        <v>4305.7299999999996</v>
      </c>
      <c r="BQ308" s="5">
        <v>1</v>
      </c>
      <c r="BR308" s="12">
        <v>8026114.6055313069</v>
      </c>
      <c r="BS308" s="2">
        <v>1864.0543195999999</v>
      </c>
      <c r="BT308" s="2">
        <v>0</v>
      </c>
      <c r="BU308" s="2">
        <v>0</v>
      </c>
      <c r="BV308" s="50">
        <v>1.665789695552795E-2</v>
      </c>
    </row>
    <row r="309" spans="1:74" x14ac:dyDescent="0.25">
      <c r="A309" t="s">
        <v>1018</v>
      </c>
      <c r="B309">
        <v>81076</v>
      </c>
      <c r="C309" t="s">
        <v>286</v>
      </c>
      <c r="D309" t="s">
        <v>663</v>
      </c>
      <c r="E309" s="7">
        <v>0</v>
      </c>
      <c r="F309" s="2">
        <v>0</v>
      </c>
      <c r="G309" s="2">
        <v>837.98729999999989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71.598500000000001</v>
      </c>
      <c r="P309" s="2">
        <v>0</v>
      </c>
      <c r="Q309" s="2">
        <v>0</v>
      </c>
      <c r="R309" s="2">
        <v>0</v>
      </c>
      <c r="S309" s="2">
        <v>0</v>
      </c>
      <c r="T309" s="2">
        <v>1</v>
      </c>
      <c r="U309" s="2">
        <v>0</v>
      </c>
      <c r="V309" s="2">
        <v>0</v>
      </c>
      <c r="W309" s="2">
        <v>5</v>
      </c>
      <c r="X309" s="2">
        <v>0</v>
      </c>
      <c r="Y309" s="2">
        <v>0</v>
      </c>
      <c r="Z309" s="10">
        <v>43.137500000000003</v>
      </c>
      <c r="AA309" s="2">
        <v>332.79879999999997</v>
      </c>
      <c r="AB309" s="2">
        <v>332.79879999999997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8" t="s">
        <v>12</v>
      </c>
      <c r="BF309" s="8" t="s">
        <v>12</v>
      </c>
      <c r="BG309" s="8" t="s">
        <v>653</v>
      </c>
      <c r="BH309" s="10">
        <v>837.98729999999989</v>
      </c>
      <c r="BI309" s="10">
        <v>0</v>
      </c>
      <c r="BJ309" s="13">
        <v>1.1579999999999999</v>
      </c>
      <c r="BK309" s="13">
        <v>0</v>
      </c>
      <c r="BL309" s="10">
        <v>0</v>
      </c>
      <c r="BM309" s="10">
        <v>970.38929339999981</v>
      </c>
      <c r="BN309" s="10">
        <v>0</v>
      </c>
      <c r="BO309" s="10">
        <v>60.069535999999999</v>
      </c>
      <c r="BP309">
        <v>4305.7299999999996</v>
      </c>
      <c r="BQ309" s="5">
        <v>1</v>
      </c>
      <c r="BR309" s="12">
        <v>4436877.4955124604</v>
      </c>
      <c r="BS309" s="2">
        <v>1030.4588293999998</v>
      </c>
      <c r="BT309" s="2">
        <v>0</v>
      </c>
      <c r="BU309" s="2">
        <v>0</v>
      </c>
      <c r="BV309" s="50">
        <v>0</v>
      </c>
    </row>
    <row r="310" spans="1:74" x14ac:dyDescent="0.25">
      <c r="A310" t="s">
        <v>1019</v>
      </c>
      <c r="B310">
        <v>4426</v>
      </c>
      <c r="C310" t="s">
        <v>287</v>
      </c>
      <c r="D310" t="s">
        <v>663</v>
      </c>
      <c r="E310" s="7">
        <v>0</v>
      </c>
      <c r="F310" s="2">
        <v>0</v>
      </c>
      <c r="G310" s="2">
        <v>188.04309999999998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35.411900000000003</v>
      </c>
      <c r="P310" s="2">
        <v>2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2</v>
      </c>
      <c r="X310" s="2">
        <v>0</v>
      </c>
      <c r="Y310" s="2">
        <v>0</v>
      </c>
      <c r="Z310" s="10">
        <v>0</v>
      </c>
      <c r="AA310" s="2">
        <v>107.49870000000001</v>
      </c>
      <c r="AB310" s="2">
        <v>107.49870000000001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8" t="s">
        <v>12</v>
      </c>
      <c r="BF310" s="8" t="s">
        <v>12</v>
      </c>
      <c r="BG310" s="8" t="s">
        <v>654</v>
      </c>
      <c r="BH310" s="10">
        <v>188.04309999999998</v>
      </c>
      <c r="BI310" s="10">
        <v>0</v>
      </c>
      <c r="BJ310" s="13">
        <v>1.3720000000000001</v>
      </c>
      <c r="BK310" s="13">
        <v>0</v>
      </c>
      <c r="BL310" s="10">
        <v>0</v>
      </c>
      <c r="BM310" s="10">
        <v>257.9951332</v>
      </c>
      <c r="BN310" s="10">
        <v>0</v>
      </c>
      <c r="BO310" s="10">
        <v>29.220105700000001</v>
      </c>
      <c r="BP310">
        <v>4305.7299999999996</v>
      </c>
      <c r="BQ310" s="5">
        <v>1</v>
      </c>
      <c r="BR310" s="12">
        <v>1236671.2705888967</v>
      </c>
      <c r="BS310" s="2">
        <v>287.21523890000003</v>
      </c>
      <c r="BT310" s="2">
        <v>0</v>
      </c>
      <c r="BU310" s="2">
        <v>0</v>
      </c>
      <c r="BV310" s="50">
        <v>0</v>
      </c>
    </row>
    <row r="311" spans="1:74" x14ac:dyDescent="0.25">
      <c r="A311" t="s">
        <v>1020</v>
      </c>
      <c r="B311">
        <v>79061</v>
      </c>
      <c r="C311" t="s">
        <v>288</v>
      </c>
      <c r="D311" t="s">
        <v>663</v>
      </c>
      <c r="E311" s="7">
        <v>0</v>
      </c>
      <c r="F311" s="2">
        <v>0</v>
      </c>
      <c r="G311" s="2">
        <v>48.971599999999995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3.7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10">
        <v>0</v>
      </c>
      <c r="AA311" s="2">
        <v>33.971600000000002</v>
      </c>
      <c r="AB311" s="2">
        <v>33.971600000000002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8" t="s">
        <v>12</v>
      </c>
      <c r="BF311" s="8" t="s">
        <v>12</v>
      </c>
      <c r="BG311" s="8" t="s">
        <v>654</v>
      </c>
      <c r="BH311" s="10">
        <v>48.971599999999995</v>
      </c>
      <c r="BI311" s="10">
        <v>0</v>
      </c>
      <c r="BJ311" s="13">
        <v>1.399</v>
      </c>
      <c r="BK311" s="13">
        <v>0</v>
      </c>
      <c r="BL311" s="10">
        <v>0</v>
      </c>
      <c r="BM311" s="10">
        <v>68.511268399999992</v>
      </c>
      <c r="BN311" s="10">
        <v>0</v>
      </c>
      <c r="BO311" s="10">
        <v>3.4082599999999998</v>
      </c>
      <c r="BP311">
        <v>4305.7299999999996</v>
      </c>
      <c r="BQ311" s="5">
        <v>1</v>
      </c>
      <c r="BR311" s="12">
        <v>309666.07101773191</v>
      </c>
      <c r="BS311" s="2">
        <v>71.91952839999999</v>
      </c>
      <c r="BT311" s="2">
        <v>0</v>
      </c>
      <c r="BU311" s="2">
        <v>0</v>
      </c>
      <c r="BV311" s="50">
        <v>0</v>
      </c>
    </row>
    <row r="312" spans="1:74" x14ac:dyDescent="0.25">
      <c r="A312" t="s">
        <v>1021</v>
      </c>
      <c r="B312">
        <v>92982</v>
      </c>
      <c r="C312" t="s">
        <v>289</v>
      </c>
      <c r="D312" t="s">
        <v>663</v>
      </c>
      <c r="E312" s="7">
        <v>0</v>
      </c>
      <c r="F312" s="2">
        <v>0</v>
      </c>
      <c r="G312" s="2">
        <v>0</v>
      </c>
      <c r="H312" s="2">
        <v>427.14290000000005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30.024999999999999</v>
      </c>
      <c r="P312" s="2">
        <v>0</v>
      </c>
      <c r="Q312" s="2">
        <v>0</v>
      </c>
      <c r="R312" s="2">
        <v>0</v>
      </c>
      <c r="S312" s="2">
        <v>1</v>
      </c>
      <c r="T312" s="2">
        <v>1</v>
      </c>
      <c r="U312" s="2">
        <v>0</v>
      </c>
      <c r="V312" s="2">
        <v>0</v>
      </c>
      <c r="W312" s="2">
        <v>9</v>
      </c>
      <c r="X312" s="2">
        <v>0</v>
      </c>
      <c r="Y312" s="2">
        <v>0</v>
      </c>
      <c r="Z312" s="10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8" t="s">
        <v>12</v>
      </c>
      <c r="BF312" s="8" t="s">
        <v>12</v>
      </c>
      <c r="BG312" s="8" t="s">
        <v>653</v>
      </c>
      <c r="BH312" s="10">
        <v>0</v>
      </c>
      <c r="BI312" s="10">
        <v>427.14290000000005</v>
      </c>
      <c r="BJ312" s="13">
        <v>0</v>
      </c>
      <c r="BK312" s="13">
        <v>1.427</v>
      </c>
      <c r="BL312" s="10">
        <v>0</v>
      </c>
      <c r="BM312" s="10">
        <v>0</v>
      </c>
      <c r="BN312" s="10">
        <v>609.53291830000012</v>
      </c>
      <c r="BO312" s="10">
        <v>63.883075000000005</v>
      </c>
      <c r="BP312">
        <v>4305.7299999999996</v>
      </c>
      <c r="BQ312" s="5">
        <v>1</v>
      </c>
      <c r="BR312" s="12">
        <v>2899547.4448316093</v>
      </c>
      <c r="BS312" s="2">
        <v>673.41599330000008</v>
      </c>
      <c r="BT312" s="2">
        <v>0</v>
      </c>
      <c r="BU312" s="2">
        <v>0</v>
      </c>
      <c r="BV312" s="50">
        <v>0</v>
      </c>
    </row>
    <row r="313" spans="1:74" x14ac:dyDescent="0.25">
      <c r="A313" t="s">
        <v>1022</v>
      </c>
      <c r="B313">
        <v>4248</v>
      </c>
      <c r="C313" t="s">
        <v>290</v>
      </c>
      <c r="D313" t="s">
        <v>658</v>
      </c>
      <c r="E313" s="7">
        <v>0</v>
      </c>
      <c r="F313" s="2">
        <v>58.04999999999999</v>
      </c>
      <c r="G313" s="2">
        <v>8148.7177000000001</v>
      </c>
      <c r="H313" s="2">
        <v>4104.6460999999999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1252.7917</v>
      </c>
      <c r="P313" s="2">
        <v>9</v>
      </c>
      <c r="Q313" s="2">
        <v>11.275</v>
      </c>
      <c r="R313" s="2">
        <v>19.95</v>
      </c>
      <c r="S313" s="2">
        <v>11.712499999999999</v>
      </c>
      <c r="T313" s="2">
        <v>4.4749999999999996</v>
      </c>
      <c r="U313" s="2">
        <v>27.925000000000001</v>
      </c>
      <c r="V313" s="2">
        <v>133.33749999999998</v>
      </c>
      <c r="W313" s="2">
        <v>178.06080000000003</v>
      </c>
      <c r="X313" s="2">
        <v>13.5</v>
      </c>
      <c r="Y313" s="2">
        <v>23</v>
      </c>
      <c r="Z313" s="10">
        <v>90.787499999999994</v>
      </c>
      <c r="AA313" s="2">
        <v>3227.5297999999998</v>
      </c>
      <c r="AB313" s="2">
        <v>3227.5297999999998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8" t="s">
        <v>12</v>
      </c>
      <c r="BF313" s="8" t="s">
        <v>12</v>
      </c>
      <c r="BG313" s="8" t="s">
        <v>654</v>
      </c>
      <c r="BH313" s="10">
        <v>8148.7177000000001</v>
      </c>
      <c r="BI313" s="10">
        <v>4104.6460999999999</v>
      </c>
      <c r="BJ313" s="13">
        <v>1.1579999999999999</v>
      </c>
      <c r="BK313" s="13">
        <v>1.268</v>
      </c>
      <c r="BL313" s="10">
        <v>84.462749999999986</v>
      </c>
      <c r="BM313" s="10">
        <v>9436.215096599999</v>
      </c>
      <c r="BN313" s="10">
        <v>5204.6912548</v>
      </c>
      <c r="BO313" s="10">
        <v>2830.7604268</v>
      </c>
      <c r="BP313">
        <v>4359.55</v>
      </c>
      <c r="BQ313" s="5">
        <v>1</v>
      </c>
      <c r="BR313" s="12">
        <v>76536824.484664306</v>
      </c>
      <c r="BS313" s="2">
        <v>17556.129528199999</v>
      </c>
      <c r="BT313" s="2">
        <v>0</v>
      </c>
      <c r="BU313" s="2">
        <v>0</v>
      </c>
      <c r="BV313" s="50">
        <v>1.1787070303818401E-2</v>
      </c>
    </row>
    <row r="314" spans="1:74" x14ac:dyDescent="0.25">
      <c r="A314" t="s">
        <v>1023</v>
      </c>
      <c r="B314">
        <v>4482</v>
      </c>
      <c r="C314" t="s">
        <v>291</v>
      </c>
      <c r="D314" t="s">
        <v>659</v>
      </c>
      <c r="E314" s="7">
        <v>0</v>
      </c>
      <c r="F314" s="2">
        <v>0</v>
      </c>
      <c r="G314" s="2">
        <v>5</v>
      </c>
      <c r="H314" s="2">
        <v>6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10">
        <v>5</v>
      </c>
      <c r="AA314" s="2">
        <v>1</v>
      </c>
      <c r="AB314" s="2">
        <v>1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8" t="s">
        <v>12</v>
      </c>
      <c r="BF314" s="8" t="s">
        <v>12</v>
      </c>
      <c r="BG314" s="8" t="s">
        <v>654</v>
      </c>
      <c r="BH314" s="10">
        <v>5</v>
      </c>
      <c r="BI314" s="10">
        <v>0</v>
      </c>
      <c r="BJ314" s="13">
        <v>1.399</v>
      </c>
      <c r="BK314" s="13">
        <v>0</v>
      </c>
      <c r="BL314" s="10">
        <v>0</v>
      </c>
      <c r="BM314" s="10">
        <v>6.9950000000000001</v>
      </c>
      <c r="BN314" s="10">
        <v>0</v>
      </c>
      <c r="BO314" s="10">
        <v>0.67500000000000004</v>
      </c>
      <c r="BP314">
        <v>4359.55</v>
      </c>
      <c r="BQ314" s="5">
        <v>1.1237999999999999</v>
      </c>
      <c r="BR314" s="12">
        <v>37577.341764299999</v>
      </c>
      <c r="BS314" s="2">
        <v>7.67</v>
      </c>
      <c r="BT314" s="2">
        <v>0</v>
      </c>
      <c r="BU314" s="2">
        <v>0</v>
      </c>
      <c r="BV314" s="50">
        <v>0</v>
      </c>
    </row>
    <row r="315" spans="1:74" x14ac:dyDescent="0.25">
      <c r="A315" t="s">
        <v>1024</v>
      </c>
      <c r="B315">
        <v>91275</v>
      </c>
      <c r="C315" t="s">
        <v>292</v>
      </c>
      <c r="D315" t="s">
        <v>663</v>
      </c>
      <c r="E315" s="7">
        <v>0</v>
      </c>
      <c r="F315" s="2">
        <v>0</v>
      </c>
      <c r="G315" s="2">
        <v>162.79239999999999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22.075000000000003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10">
        <v>39.237500000000004</v>
      </c>
      <c r="AA315" s="2">
        <v>97.810600000000008</v>
      </c>
      <c r="AB315" s="2">
        <v>97.810600000000008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8" t="s">
        <v>12</v>
      </c>
      <c r="BF315" s="8" t="s">
        <v>12</v>
      </c>
      <c r="BG315" s="8" t="s">
        <v>654</v>
      </c>
      <c r="BH315" s="10">
        <v>162.79239999999999</v>
      </c>
      <c r="BI315" s="10">
        <v>0</v>
      </c>
      <c r="BJ315" s="13">
        <v>1.379</v>
      </c>
      <c r="BK315" s="13">
        <v>0</v>
      </c>
      <c r="BL315" s="10">
        <v>0</v>
      </c>
      <c r="BM315" s="10">
        <v>224.49071959999998</v>
      </c>
      <c r="BN315" s="10">
        <v>0</v>
      </c>
      <c r="BO315" s="10">
        <v>14.359597500000003</v>
      </c>
      <c r="BP315">
        <v>4305.7299999999996</v>
      </c>
      <c r="BQ315" s="5">
        <v>1.1237999999999999</v>
      </c>
      <c r="BR315" s="12">
        <v>1155743.9878568391</v>
      </c>
      <c r="BS315" s="2">
        <v>238.85031709999996</v>
      </c>
      <c r="BT315" s="2">
        <v>0</v>
      </c>
      <c r="BU315" s="2">
        <v>0</v>
      </c>
      <c r="BV315" s="50">
        <v>0</v>
      </c>
    </row>
    <row r="316" spans="1:74" x14ac:dyDescent="0.25">
      <c r="A316" t="s">
        <v>1025</v>
      </c>
      <c r="B316">
        <v>4389</v>
      </c>
      <c r="C316" t="s">
        <v>293</v>
      </c>
      <c r="D316" t="s">
        <v>658</v>
      </c>
      <c r="E316" s="7">
        <v>0</v>
      </c>
      <c r="F316" s="2">
        <v>2.625</v>
      </c>
      <c r="G316" s="2">
        <v>1083.3365000000003</v>
      </c>
      <c r="H316" s="2">
        <v>664.1233000000002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164.90899999999999</v>
      </c>
      <c r="P316" s="2">
        <v>1</v>
      </c>
      <c r="Q316" s="2">
        <v>0.25</v>
      </c>
      <c r="R316" s="2">
        <v>1</v>
      </c>
      <c r="S316" s="2">
        <v>0</v>
      </c>
      <c r="T316" s="2">
        <v>0</v>
      </c>
      <c r="U316" s="2">
        <v>0</v>
      </c>
      <c r="V316" s="2">
        <v>5.9249999999999998</v>
      </c>
      <c r="W316" s="2">
        <v>19.574999999999999</v>
      </c>
      <c r="X316" s="2">
        <v>1</v>
      </c>
      <c r="Y316" s="2">
        <v>3.0249999999999999</v>
      </c>
      <c r="Z316" s="10">
        <v>57.7</v>
      </c>
      <c r="AA316" s="2">
        <v>398.53620000000006</v>
      </c>
      <c r="AB316" s="2">
        <v>398.53620000000006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8" t="s">
        <v>12</v>
      </c>
      <c r="BF316" s="8" t="s">
        <v>12</v>
      </c>
      <c r="BG316" s="8" t="s">
        <v>653</v>
      </c>
      <c r="BH316" s="10">
        <v>1083.3365000000003</v>
      </c>
      <c r="BI316" s="10">
        <v>664.1233000000002</v>
      </c>
      <c r="BJ316" s="13">
        <v>1.1579999999999999</v>
      </c>
      <c r="BK316" s="13">
        <v>1.268</v>
      </c>
      <c r="BL316" s="10">
        <v>3.819375</v>
      </c>
      <c r="BM316" s="10">
        <v>1254.5036670000004</v>
      </c>
      <c r="BN316" s="10">
        <v>842.10834440000031</v>
      </c>
      <c r="BO316" s="10">
        <v>222.81314899999998</v>
      </c>
      <c r="BP316">
        <v>4359.55</v>
      </c>
      <c r="BQ316" s="5">
        <v>1.0376000000000001</v>
      </c>
      <c r="BR316" s="12">
        <v>10509124.82116087</v>
      </c>
      <c r="BS316" s="2">
        <v>2323.2445354000006</v>
      </c>
      <c r="BT316" s="2">
        <v>0</v>
      </c>
      <c r="BU316" s="2">
        <v>0</v>
      </c>
      <c r="BV316" s="50">
        <v>2.9497427781785229E-3</v>
      </c>
    </row>
    <row r="317" spans="1:74" x14ac:dyDescent="0.25">
      <c r="A317" t="s">
        <v>1026</v>
      </c>
      <c r="B317">
        <v>79264</v>
      </c>
      <c r="C317" t="s">
        <v>294</v>
      </c>
      <c r="D317" t="s">
        <v>663</v>
      </c>
      <c r="E317" s="7">
        <v>0</v>
      </c>
      <c r="F317" s="2">
        <v>0</v>
      </c>
      <c r="G317" s="2">
        <v>280.79329999999999</v>
      </c>
      <c r="H317" s="2">
        <v>433.65780000000007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38.225000000000001</v>
      </c>
      <c r="P317" s="2">
        <v>1</v>
      </c>
      <c r="Q317" s="2">
        <v>0</v>
      </c>
      <c r="R317" s="2">
        <v>0</v>
      </c>
      <c r="S317" s="2">
        <v>1</v>
      </c>
      <c r="T317" s="2">
        <v>0</v>
      </c>
      <c r="U317" s="2">
        <v>1</v>
      </c>
      <c r="V317" s="2">
        <v>1</v>
      </c>
      <c r="W317" s="2">
        <v>10.5</v>
      </c>
      <c r="X317" s="2">
        <v>0</v>
      </c>
      <c r="Y317" s="2">
        <v>0</v>
      </c>
      <c r="Z317" s="10">
        <v>6.5249999999999995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8" t="s">
        <v>12</v>
      </c>
      <c r="BF317" s="8" t="s">
        <v>12</v>
      </c>
      <c r="BG317" s="8" t="s">
        <v>653</v>
      </c>
      <c r="BH317" s="10">
        <v>280.79329999999999</v>
      </c>
      <c r="BI317" s="10">
        <v>433.65780000000007</v>
      </c>
      <c r="BJ317" s="13">
        <v>1.3440000000000001</v>
      </c>
      <c r="BK317" s="13">
        <v>1.425</v>
      </c>
      <c r="BL317" s="10">
        <v>0</v>
      </c>
      <c r="BM317" s="10">
        <v>377.38619520000003</v>
      </c>
      <c r="BN317" s="10">
        <v>617.96236500000009</v>
      </c>
      <c r="BO317" s="10">
        <v>82.701050000000009</v>
      </c>
      <c r="BP317">
        <v>4305.7299999999996</v>
      </c>
      <c r="BQ317" s="5">
        <v>1.0036</v>
      </c>
      <c r="BR317" s="12">
        <v>4658500.9940997018</v>
      </c>
      <c r="BS317" s="2">
        <v>1078.0496102000002</v>
      </c>
      <c r="BT317" s="2">
        <v>0</v>
      </c>
      <c r="BU317" s="2">
        <v>0</v>
      </c>
      <c r="BV317" s="50">
        <v>0</v>
      </c>
    </row>
    <row r="318" spans="1:74" x14ac:dyDescent="0.25">
      <c r="A318" t="s">
        <v>1027</v>
      </c>
      <c r="B318">
        <v>92620</v>
      </c>
      <c r="C318" t="s">
        <v>294</v>
      </c>
      <c r="D318" t="s">
        <v>663</v>
      </c>
      <c r="E318" s="7">
        <v>0</v>
      </c>
      <c r="F318" s="2">
        <v>0</v>
      </c>
      <c r="G318" s="2">
        <v>745.20680000000004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58.237499999999997</v>
      </c>
      <c r="P318" s="2">
        <v>0</v>
      </c>
      <c r="Q318" s="2">
        <v>0</v>
      </c>
      <c r="R318" s="2">
        <v>0</v>
      </c>
      <c r="S318" s="2">
        <v>2</v>
      </c>
      <c r="T318" s="2">
        <v>1</v>
      </c>
      <c r="U318" s="2">
        <v>0</v>
      </c>
      <c r="V318" s="2">
        <v>0</v>
      </c>
      <c r="W318" s="2">
        <v>4</v>
      </c>
      <c r="X318" s="2">
        <v>0</v>
      </c>
      <c r="Y318" s="2">
        <v>0</v>
      </c>
      <c r="Z318" s="10">
        <v>8</v>
      </c>
      <c r="AA318" s="2">
        <v>394.47400000000005</v>
      </c>
      <c r="AB318" s="2">
        <v>394.47400000000005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8" t="s">
        <v>12</v>
      </c>
      <c r="BF318" s="8" t="s">
        <v>12</v>
      </c>
      <c r="BG318" s="8" t="s">
        <v>654</v>
      </c>
      <c r="BH318" s="10">
        <v>745.20680000000004</v>
      </c>
      <c r="BI318" s="10">
        <v>0</v>
      </c>
      <c r="BJ318" s="13">
        <v>1.1579999999999999</v>
      </c>
      <c r="BK318" s="13">
        <v>0</v>
      </c>
      <c r="BL318" s="10">
        <v>0</v>
      </c>
      <c r="BM318" s="10">
        <v>862.94947439999999</v>
      </c>
      <c r="BN318" s="10">
        <v>0</v>
      </c>
      <c r="BO318" s="10">
        <v>78.986112500000004</v>
      </c>
      <c r="BP318">
        <v>4305.7299999999996</v>
      </c>
      <c r="BQ318" s="5">
        <v>1.1237999999999999</v>
      </c>
      <c r="BR318" s="12">
        <v>4557818.489528304</v>
      </c>
      <c r="BS318" s="2">
        <v>941.93558689999998</v>
      </c>
      <c r="BT318" s="2">
        <v>0</v>
      </c>
      <c r="BU318" s="2">
        <v>0</v>
      </c>
      <c r="BV318" s="50">
        <v>0</v>
      </c>
    </row>
    <row r="319" spans="1:74" x14ac:dyDescent="0.25">
      <c r="A319" t="s">
        <v>1028</v>
      </c>
      <c r="B319">
        <v>4337</v>
      </c>
      <c r="C319" t="s">
        <v>295</v>
      </c>
      <c r="D319" t="s">
        <v>663</v>
      </c>
      <c r="E319" s="7">
        <v>0</v>
      </c>
      <c r="F319" s="2">
        <v>0</v>
      </c>
      <c r="G319" s="2">
        <v>0</v>
      </c>
      <c r="H319" s="2">
        <v>247.40920000000006</v>
      </c>
      <c r="I319" s="2">
        <v>0</v>
      </c>
      <c r="J319" s="2">
        <v>0</v>
      </c>
      <c r="K319" s="2">
        <v>2.0402</v>
      </c>
      <c r="L319" s="2">
        <v>0</v>
      </c>
      <c r="M319" s="2">
        <v>0</v>
      </c>
      <c r="N319" s="2">
        <v>0</v>
      </c>
      <c r="O319" s="2">
        <v>22.3249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1</v>
      </c>
      <c r="X319" s="2">
        <v>0</v>
      </c>
      <c r="Y319" s="2">
        <v>0</v>
      </c>
      <c r="Z319" s="10">
        <v>9.8500000000000014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8" t="s">
        <v>12</v>
      </c>
      <c r="BF319" s="8" t="s">
        <v>12</v>
      </c>
      <c r="BG319" s="8" t="s">
        <v>653</v>
      </c>
      <c r="BH319" s="10">
        <v>0</v>
      </c>
      <c r="BI319" s="10">
        <v>249.44940000000005</v>
      </c>
      <c r="BJ319" s="13">
        <v>0</v>
      </c>
      <c r="BK319" s="13">
        <v>1.498</v>
      </c>
      <c r="BL319" s="10">
        <v>0</v>
      </c>
      <c r="BM319" s="10">
        <v>0</v>
      </c>
      <c r="BN319" s="10">
        <v>373.52239022000009</v>
      </c>
      <c r="BO319" s="10">
        <v>7.2237247</v>
      </c>
      <c r="BP319">
        <v>4305.7299999999996</v>
      </c>
      <c r="BQ319" s="5">
        <v>1</v>
      </c>
      <c r="BR319" s="12">
        <v>1639389.9693944918</v>
      </c>
      <c r="BS319" s="2">
        <v>377.84270630000009</v>
      </c>
      <c r="BT319" s="2">
        <v>3.0562195999999999</v>
      </c>
      <c r="BU319" s="2">
        <v>0</v>
      </c>
      <c r="BV319" s="50">
        <v>0</v>
      </c>
    </row>
    <row r="320" spans="1:74" x14ac:dyDescent="0.25">
      <c r="A320" t="s">
        <v>1029</v>
      </c>
      <c r="B320">
        <v>4469</v>
      </c>
      <c r="C320" t="s">
        <v>296</v>
      </c>
      <c r="D320" t="s">
        <v>658</v>
      </c>
      <c r="E320" s="7">
        <v>0</v>
      </c>
      <c r="F320" s="2">
        <v>25.112500000000004</v>
      </c>
      <c r="G320" s="2">
        <v>3396.8931999999995</v>
      </c>
      <c r="H320" s="2">
        <v>1526.4476999999999</v>
      </c>
      <c r="I320" s="2">
        <v>0</v>
      </c>
      <c r="J320" s="2">
        <v>0</v>
      </c>
      <c r="K320" s="2">
        <v>27.536399999999997</v>
      </c>
      <c r="L320" s="2">
        <v>0</v>
      </c>
      <c r="M320" s="2">
        <v>0</v>
      </c>
      <c r="N320" s="2">
        <v>0</v>
      </c>
      <c r="O320" s="2">
        <v>514.38130000000001</v>
      </c>
      <c r="P320" s="2">
        <v>1</v>
      </c>
      <c r="Q320" s="2">
        <v>3.8125</v>
      </c>
      <c r="R320" s="2">
        <v>12.5</v>
      </c>
      <c r="S320" s="2">
        <v>1</v>
      </c>
      <c r="T320" s="2">
        <v>0.33750000000000002</v>
      </c>
      <c r="U320" s="2">
        <v>12.2949</v>
      </c>
      <c r="V320" s="2">
        <v>19.1126</v>
      </c>
      <c r="W320" s="2">
        <v>47.582700000000003</v>
      </c>
      <c r="X320" s="2">
        <v>5</v>
      </c>
      <c r="Y320" s="2">
        <v>10</v>
      </c>
      <c r="Z320" s="10">
        <v>186.55940000000001</v>
      </c>
      <c r="AA320" s="2">
        <v>1267.4034000000001</v>
      </c>
      <c r="AB320" s="2">
        <v>1267.4034000000001</v>
      </c>
      <c r="AC320" s="2">
        <v>0.88980000000000004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0.20580000000000001</v>
      </c>
      <c r="AJ320" s="2">
        <v>6.2399999999999997E-2</v>
      </c>
      <c r="AK320" s="2">
        <v>0.20480000000000001</v>
      </c>
      <c r="AL320" s="2">
        <v>0</v>
      </c>
      <c r="AM320" s="2">
        <v>0</v>
      </c>
      <c r="AN320" s="2">
        <v>0.53839999999999999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8" t="s">
        <v>12</v>
      </c>
      <c r="BF320" s="8" t="s">
        <v>12</v>
      </c>
      <c r="BG320" s="8" t="s">
        <v>653</v>
      </c>
      <c r="BH320" s="10">
        <v>3396.8931999999995</v>
      </c>
      <c r="BI320" s="10">
        <v>1553.9840999999999</v>
      </c>
      <c r="BJ320" s="13">
        <v>1.1579999999999999</v>
      </c>
      <c r="BK320" s="13">
        <v>1.268</v>
      </c>
      <c r="BL320" s="10">
        <v>36.538687500000009</v>
      </c>
      <c r="BM320" s="10">
        <v>3933.6023255999989</v>
      </c>
      <c r="BN320" s="10">
        <v>1968.7060310399997</v>
      </c>
      <c r="BO320" s="10">
        <v>750.82604483000011</v>
      </c>
      <c r="BP320">
        <v>4359.55</v>
      </c>
      <c r="BQ320" s="5">
        <v>1</v>
      </c>
      <c r="BR320" s="12">
        <v>29163964.315019157</v>
      </c>
      <c r="BS320" s="2">
        <v>6653.9808264999983</v>
      </c>
      <c r="BT320" s="2">
        <v>37.5708026</v>
      </c>
      <c r="BU320" s="2">
        <v>0</v>
      </c>
      <c r="BV320" s="50">
        <v>5.2256327199120458E-3</v>
      </c>
    </row>
    <row r="321" spans="1:74" x14ac:dyDescent="0.25">
      <c r="A321" t="s">
        <v>1030</v>
      </c>
      <c r="B321">
        <v>4502</v>
      </c>
      <c r="C321" t="s">
        <v>297</v>
      </c>
      <c r="D321" t="s">
        <v>661</v>
      </c>
      <c r="E321" s="7">
        <v>0</v>
      </c>
      <c r="F321" s="2">
        <v>0</v>
      </c>
      <c r="G321" s="2">
        <v>103.1083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11.85</v>
      </c>
      <c r="P321" s="2">
        <v>0</v>
      </c>
      <c r="Q321" s="2">
        <v>0</v>
      </c>
      <c r="R321" s="2">
        <v>1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10">
        <v>13</v>
      </c>
      <c r="AA321" s="2">
        <v>41.8583</v>
      </c>
      <c r="AB321" s="2">
        <v>41.8583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8" t="s">
        <v>12</v>
      </c>
      <c r="BF321" s="8" t="s">
        <v>12</v>
      </c>
      <c r="BG321" s="8" t="s">
        <v>654</v>
      </c>
      <c r="BH321" s="10">
        <v>103.1083</v>
      </c>
      <c r="BI321" s="10">
        <v>0</v>
      </c>
      <c r="BJ321" s="13">
        <v>1.397</v>
      </c>
      <c r="BK321" s="13">
        <v>0</v>
      </c>
      <c r="BL321" s="10">
        <v>0</v>
      </c>
      <c r="BM321" s="10">
        <v>144.04229509999999</v>
      </c>
      <c r="BN321" s="10">
        <v>0</v>
      </c>
      <c r="BO321" s="10">
        <v>10.13738</v>
      </c>
      <c r="BP321">
        <v>4359.55</v>
      </c>
      <c r="BQ321" s="5">
        <v>1.0883</v>
      </c>
      <c r="BR321" s="12">
        <v>731505.2010102137</v>
      </c>
      <c r="BS321" s="2">
        <v>154.1796751</v>
      </c>
      <c r="BT321" s="2">
        <v>0</v>
      </c>
      <c r="BU321" s="2">
        <v>0</v>
      </c>
      <c r="BV321" s="50">
        <v>0</v>
      </c>
    </row>
    <row r="322" spans="1:74" x14ac:dyDescent="0.25">
      <c r="A322" t="s">
        <v>1031</v>
      </c>
      <c r="B322">
        <v>89784</v>
      </c>
      <c r="C322" t="s">
        <v>298</v>
      </c>
      <c r="D322" t="s">
        <v>663</v>
      </c>
      <c r="E322" s="7">
        <v>0</v>
      </c>
      <c r="F322" s="2">
        <v>0</v>
      </c>
      <c r="G322" s="2">
        <v>426.20679999999999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26.704499999999999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10">
        <v>51.099999999999994</v>
      </c>
      <c r="AA322" s="2">
        <v>259.3818</v>
      </c>
      <c r="AB322" s="2">
        <v>259.3818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8" t="s">
        <v>12</v>
      </c>
      <c r="BF322" s="8" t="s">
        <v>12</v>
      </c>
      <c r="BG322" s="8" t="s">
        <v>654</v>
      </c>
      <c r="BH322" s="10">
        <v>426.20679999999999</v>
      </c>
      <c r="BI322" s="10">
        <v>0</v>
      </c>
      <c r="BJ322" s="13">
        <v>1.3</v>
      </c>
      <c r="BK322" s="13">
        <v>0</v>
      </c>
      <c r="BL322" s="10">
        <v>0</v>
      </c>
      <c r="BM322" s="10">
        <v>554.06884000000002</v>
      </c>
      <c r="BN322" s="10">
        <v>0</v>
      </c>
      <c r="BO322" s="10">
        <v>31.894793499999999</v>
      </c>
      <c r="BP322">
        <v>4305.7299999999996</v>
      </c>
      <c r="BQ322" s="5">
        <v>1</v>
      </c>
      <c r="BR322" s="12">
        <v>2523001.1956699546</v>
      </c>
      <c r="BS322" s="2">
        <v>585.96363350000001</v>
      </c>
      <c r="BT322" s="2">
        <v>0</v>
      </c>
      <c r="BU322" s="2">
        <v>0</v>
      </c>
      <c r="BV322" s="50">
        <v>0</v>
      </c>
    </row>
    <row r="323" spans="1:74" x14ac:dyDescent="0.25">
      <c r="A323" t="s">
        <v>1032</v>
      </c>
      <c r="B323">
        <v>90162</v>
      </c>
      <c r="C323" t="s">
        <v>299</v>
      </c>
      <c r="D323" t="s">
        <v>663</v>
      </c>
      <c r="E323" s="7">
        <v>0</v>
      </c>
      <c r="F323" s="2">
        <v>0</v>
      </c>
      <c r="G323" s="2">
        <v>254.57499999999999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21.5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3</v>
      </c>
      <c r="X323" s="2">
        <v>0</v>
      </c>
      <c r="Y323" s="2">
        <v>0</v>
      </c>
      <c r="Z323" s="10">
        <v>20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8" t="s">
        <v>12</v>
      </c>
      <c r="BF323" s="8" t="s">
        <v>12</v>
      </c>
      <c r="BG323" s="8" t="s">
        <v>653</v>
      </c>
      <c r="BH323" s="10">
        <v>254.57499999999999</v>
      </c>
      <c r="BI323" s="10">
        <v>0</v>
      </c>
      <c r="BJ323" s="13">
        <v>1.3520000000000001</v>
      </c>
      <c r="BK323" s="13">
        <v>0</v>
      </c>
      <c r="BL323" s="10">
        <v>0</v>
      </c>
      <c r="BM323" s="10">
        <v>344.18540000000002</v>
      </c>
      <c r="BN323" s="10">
        <v>0</v>
      </c>
      <c r="BO323" s="10">
        <v>20.436499999999999</v>
      </c>
      <c r="BP323">
        <v>4305.7299999999996</v>
      </c>
      <c r="BQ323" s="5">
        <v>1.1237999999999999</v>
      </c>
      <c r="BR323" s="12">
        <v>1764324.9290286903</v>
      </c>
      <c r="BS323" s="2">
        <v>364.62190000000004</v>
      </c>
      <c r="BT323" s="2">
        <v>0</v>
      </c>
      <c r="BU323" s="2">
        <v>0</v>
      </c>
      <c r="BV323" s="50">
        <v>0</v>
      </c>
    </row>
    <row r="324" spans="1:74" x14ac:dyDescent="0.25">
      <c r="A324" t="s">
        <v>1033</v>
      </c>
      <c r="B324">
        <v>89561</v>
      </c>
      <c r="C324" t="s">
        <v>300</v>
      </c>
      <c r="D324" t="s">
        <v>663</v>
      </c>
      <c r="E324" s="7">
        <v>0</v>
      </c>
      <c r="F324" s="2">
        <v>0</v>
      </c>
      <c r="G324" s="2">
        <v>174.11579999999998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16.8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1</v>
      </c>
      <c r="X324" s="2">
        <v>0</v>
      </c>
      <c r="Y324" s="2">
        <v>0</v>
      </c>
      <c r="Z324" s="10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8" t="s">
        <v>12</v>
      </c>
      <c r="BF324" s="8" t="s">
        <v>12</v>
      </c>
      <c r="BG324" s="8" t="s">
        <v>653</v>
      </c>
      <c r="BH324" s="10">
        <v>174.11579999999998</v>
      </c>
      <c r="BI324" s="10">
        <v>0</v>
      </c>
      <c r="BJ324" s="13">
        <v>1.3759999999999999</v>
      </c>
      <c r="BK324" s="13">
        <v>0</v>
      </c>
      <c r="BL324" s="10">
        <v>0</v>
      </c>
      <c r="BM324" s="10">
        <v>239.58334079999995</v>
      </c>
      <c r="BN324" s="10">
        <v>0</v>
      </c>
      <c r="BO324" s="10">
        <v>6.0743999999999998</v>
      </c>
      <c r="BP324">
        <v>4305.7299999999996</v>
      </c>
      <c r="BQ324" s="5">
        <v>1</v>
      </c>
      <c r="BR324" s="12">
        <v>1057735.9042947837</v>
      </c>
      <c r="BS324" s="2">
        <v>245.65774079999994</v>
      </c>
      <c r="BT324" s="2">
        <v>0</v>
      </c>
      <c r="BU324" s="2">
        <v>0</v>
      </c>
      <c r="BV324" s="50">
        <v>0</v>
      </c>
    </row>
    <row r="325" spans="1:74" x14ac:dyDescent="0.25">
      <c r="A325" t="s">
        <v>1034</v>
      </c>
      <c r="B325">
        <v>88365</v>
      </c>
      <c r="C325" t="s">
        <v>301</v>
      </c>
      <c r="D325" t="s">
        <v>663</v>
      </c>
      <c r="E325" s="7">
        <v>0</v>
      </c>
      <c r="F325" s="2">
        <v>0</v>
      </c>
      <c r="G325" s="2">
        <v>372.20660000000009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17.319099999999999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10">
        <v>67.75</v>
      </c>
      <c r="AA325" s="2">
        <v>249.03160000000008</v>
      </c>
      <c r="AB325" s="2">
        <v>249.03160000000008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8" t="s">
        <v>12</v>
      </c>
      <c r="BF325" s="8" t="s">
        <v>12</v>
      </c>
      <c r="BG325" s="8" t="s">
        <v>653</v>
      </c>
      <c r="BH325" s="10">
        <v>372.20660000000009</v>
      </c>
      <c r="BI325" s="10">
        <v>0</v>
      </c>
      <c r="BJ325" s="13">
        <v>1.3160000000000001</v>
      </c>
      <c r="BK325" s="13">
        <v>0</v>
      </c>
      <c r="BL325" s="10">
        <v>0</v>
      </c>
      <c r="BM325" s="10">
        <v>489.82388560000015</v>
      </c>
      <c r="BN325" s="10">
        <v>0</v>
      </c>
      <c r="BO325" s="10">
        <v>22.785103300000006</v>
      </c>
      <c r="BP325">
        <v>4305.7299999999996</v>
      </c>
      <c r="BQ325" s="5">
        <v>1.1237999999999999</v>
      </c>
      <c r="BR325" s="12">
        <v>2480401.8024163153</v>
      </c>
      <c r="BS325" s="2">
        <v>512.60898890000021</v>
      </c>
      <c r="BT325" s="2">
        <v>0</v>
      </c>
      <c r="BU325" s="2">
        <v>0</v>
      </c>
      <c r="BV325" s="50">
        <v>0</v>
      </c>
    </row>
    <row r="326" spans="1:74" x14ac:dyDescent="0.25">
      <c r="A326" t="s">
        <v>1035</v>
      </c>
      <c r="B326">
        <v>88367</v>
      </c>
      <c r="C326" t="s">
        <v>302</v>
      </c>
      <c r="D326" t="s">
        <v>663</v>
      </c>
      <c r="E326" s="7">
        <v>0</v>
      </c>
      <c r="F326" s="2">
        <v>0</v>
      </c>
      <c r="G326" s="2">
        <v>673.3386999999999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31.6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1</v>
      </c>
      <c r="X326" s="2">
        <v>0</v>
      </c>
      <c r="Y326" s="2">
        <v>0</v>
      </c>
      <c r="Z326" s="10">
        <v>160.125</v>
      </c>
      <c r="AA326" s="2">
        <v>437.32639999999992</v>
      </c>
      <c r="AB326" s="2">
        <v>437.32639999999992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8" t="s">
        <v>12</v>
      </c>
      <c r="BF326" s="8" t="s">
        <v>12</v>
      </c>
      <c r="BG326" s="8" t="s">
        <v>653</v>
      </c>
      <c r="BH326" s="10">
        <v>673.3386999999999</v>
      </c>
      <c r="BI326" s="10">
        <v>0</v>
      </c>
      <c r="BJ326" s="13">
        <v>1.1579999999999999</v>
      </c>
      <c r="BK326" s="13">
        <v>0</v>
      </c>
      <c r="BL326" s="10">
        <v>0</v>
      </c>
      <c r="BM326" s="10">
        <v>779.72621459999982</v>
      </c>
      <c r="BN326" s="10">
        <v>0</v>
      </c>
      <c r="BO326" s="10">
        <v>50.772758999999994</v>
      </c>
      <c r="BP326">
        <v>4305.7299999999996</v>
      </c>
      <c r="BQ326" s="5">
        <v>1.1237999999999999</v>
      </c>
      <c r="BR326" s="12">
        <v>4018601.3035838488</v>
      </c>
      <c r="BS326" s="2">
        <v>830.49897359999977</v>
      </c>
      <c r="BT326" s="2">
        <v>0</v>
      </c>
      <c r="BU326" s="2">
        <v>0</v>
      </c>
      <c r="BV326" s="50">
        <v>0</v>
      </c>
    </row>
    <row r="327" spans="1:74" x14ac:dyDescent="0.25">
      <c r="A327" t="s">
        <v>1036</v>
      </c>
      <c r="B327">
        <v>89786</v>
      </c>
      <c r="C327" t="s">
        <v>303</v>
      </c>
      <c r="D327" t="s">
        <v>663</v>
      </c>
      <c r="E327" s="7">
        <v>0</v>
      </c>
      <c r="F327" s="2">
        <v>0</v>
      </c>
      <c r="G327" s="2">
        <v>497.04749999999996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44.6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1</v>
      </c>
      <c r="W327" s="2">
        <v>4</v>
      </c>
      <c r="X327" s="2">
        <v>0</v>
      </c>
      <c r="Y327" s="2">
        <v>0</v>
      </c>
      <c r="Z327" s="10">
        <v>72.318899999999999</v>
      </c>
      <c r="AA327" s="2">
        <v>313.41629999999998</v>
      </c>
      <c r="AB327" s="2">
        <v>313.41629999999998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8" t="s">
        <v>12</v>
      </c>
      <c r="BF327" s="8" t="s">
        <v>12</v>
      </c>
      <c r="BG327" s="8" t="s">
        <v>654</v>
      </c>
      <c r="BH327" s="10">
        <v>497.04749999999996</v>
      </c>
      <c r="BI327" s="10">
        <v>0</v>
      </c>
      <c r="BJ327" s="13">
        <v>1.2789999999999999</v>
      </c>
      <c r="BK327" s="13">
        <v>0</v>
      </c>
      <c r="BL327" s="10">
        <v>0</v>
      </c>
      <c r="BM327" s="10">
        <v>635.72375249999993</v>
      </c>
      <c r="BN327" s="10">
        <v>0</v>
      </c>
      <c r="BO327" s="10">
        <v>69.721103499999998</v>
      </c>
      <c r="BP327">
        <v>4305.7299999999996</v>
      </c>
      <c r="BQ327" s="5">
        <v>1</v>
      </c>
      <c r="BR327" s="12">
        <v>3037455.0798248793</v>
      </c>
      <c r="BS327" s="2">
        <v>705.44485599999996</v>
      </c>
      <c r="BT327" s="2">
        <v>0</v>
      </c>
      <c r="BU327" s="2">
        <v>0</v>
      </c>
      <c r="BV327" s="50">
        <v>0</v>
      </c>
    </row>
    <row r="328" spans="1:74" x14ac:dyDescent="0.25">
      <c r="A328" t="s">
        <v>1037</v>
      </c>
      <c r="B328">
        <v>89563</v>
      </c>
      <c r="C328" t="s">
        <v>304</v>
      </c>
      <c r="D328" t="s">
        <v>663</v>
      </c>
      <c r="E328" s="7">
        <v>0</v>
      </c>
      <c r="F328" s="2">
        <v>0</v>
      </c>
      <c r="G328" s="2">
        <v>476.83920000000023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37.400000000000006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1.9</v>
      </c>
      <c r="X328" s="2">
        <v>0</v>
      </c>
      <c r="Y328" s="2">
        <v>0</v>
      </c>
      <c r="Z328" s="10">
        <v>80.925000000000011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8" t="s">
        <v>12</v>
      </c>
      <c r="BF328" s="8" t="s">
        <v>12</v>
      </c>
      <c r="BG328" s="8" t="s">
        <v>653</v>
      </c>
      <c r="BH328" s="10">
        <v>476.83920000000023</v>
      </c>
      <c r="BI328" s="10">
        <v>0</v>
      </c>
      <c r="BJ328" s="13">
        <v>1.2849999999999999</v>
      </c>
      <c r="BK328" s="13">
        <v>0</v>
      </c>
      <c r="BL328" s="10">
        <v>0</v>
      </c>
      <c r="BM328" s="10">
        <v>612.73837200000025</v>
      </c>
      <c r="BN328" s="10">
        <v>0</v>
      </c>
      <c r="BO328" s="10">
        <v>20.864174999999999</v>
      </c>
      <c r="BP328">
        <v>4305.7299999999996</v>
      </c>
      <c r="BQ328" s="5">
        <v>1</v>
      </c>
      <c r="BR328" s="12">
        <v>2728121.4946943112</v>
      </c>
      <c r="BS328" s="2">
        <v>633.6025470000003</v>
      </c>
      <c r="BT328" s="2">
        <v>0</v>
      </c>
      <c r="BU328" s="2">
        <v>0</v>
      </c>
      <c r="BV328" s="50">
        <v>0</v>
      </c>
    </row>
    <row r="329" spans="1:74" x14ac:dyDescent="0.25">
      <c r="A329" t="s">
        <v>1038</v>
      </c>
      <c r="B329">
        <v>88369</v>
      </c>
      <c r="C329" t="s">
        <v>305</v>
      </c>
      <c r="D329" t="s">
        <v>663</v>
      </c>
      <c r="E329" s="7">
        <v>0</v>
      </c>
      <c r="F329" s="2">
        <v>0</v>
      </c>
      <c r="G329" s="2">
        <v>131.42499999999998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14.574999999999999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2</v>
      </c>
      <c r="X329" s="2">
        <v>0</v>
      </c>
      <c r="Y329" s="2">
        <v>0</v>
      </c>
      <c r="Z329" s="10">
        <v>7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8" t="s">
        <v>12</v>
      </c>
      <c r="BF329" s="8" t="s">
        <v>12</v>
      </c>
      <c r="BG329" s="8" t="s">
        <v>653</v>
      </c>
      <c r="BH329" s="10">
        <v>131.42499999999998</v>
      </c>
      <c r="BI329" s="10">
        <v>0</v>
      </c>
      <c r="BJ329" s="13">
        <v>1.389</v>
      </c>
      <c r="BK329" s="13">
        <v>0</v>
      </c>
      <c r="BL329" s="10">
        <v>0</v>
      </c>
      <c r="BM329" s="10">
        <v>182.54932499999998</v>
      </c>
      <c r="BN329" s="10">
        <v>0</v>
      </c>
      <c r="BO329" s="10">
        <v>12.896725</v>
      </c>
      <c r="BP329">
        <v>4305.7299999999996</v>
      </c>
      <c r="BQ329" s="5">
        <v>1.1237999999999999</v>
      </c>
      <c r="BR329" s="12">
        <v>945720.31546977255</v>
      </c>
      <c r="BS329" s="2">
        <v>195.44604999999999</v>
      </c>
      <c r="BT329" s="2">
        <v>0</v>
      </c>
      <c r="BU329" s="2">
        <v>0</v>
      </c>
      <c r="BV329" s="50">
        <v>0</v>
      </c>
    </row>
    <row r="330" spans="1:74" x14ac:dyDescent="0.25">
      <c r="A330" t="s">
        <v>1039</v>
      </c>
      <c r="B330">
        <v>88372</v>
      </c>
      <c r="C330" t="s">
        <v>306</v>
      </c>
      <c r="D330" t="s">
        <v>663</v>
      </c>
      <c r="E330" s="7">
        <v>0</v>
      </c>
      <c r="F330" s="2">
        <v>0</v>
      </c>
      <c r="G330" s="2">
        <v>359.23720000000003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38.024999999999999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1.95</v>
      </c>
      <c r="X330" s="2">
        <v>0</v>
      </c>
      <c r="Y330" s="2">
        <v>0</v>
      </c>
      <c r="Z330" s="10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8" t="s">
        <v>12</v>
      </c>
      <c r="BF330" s="8" t="s">
        <v>12</v>
      </c>
      <c r="BG330" s="8" t="s">
        <v>653</v>
      </c>
      <c r="BH330" s="10">
        <v>359.23720000000003</v>
      </c>
      <c r="BI330" s="10">
        <v>0</v>
      </c>
      <c r="BJ330" s="13">
        <v>1.32</v>
      </c>
      <c r="BK330" s="13">
        <v>0</v>
      </c>
      <c r="BL330" s="10">
        <v>0</v>
      </c>
      <c r="BM330" s="10">
        <v>474.19310400000006</v>
      </c>
      <c r="BN330" s="10">
        <v>0</v>
      </c>
      <c r="BO330" s="10">
        <v>11.860875</v>
      </c>
      <c r="BP330">
        <v>4305.7299999999996</v>
      </c>
      <c r="BQ330" s="5">
        <v>1.1237999999999999</v>
      </c>
      <c r="BR330" s="12">
        <v>2351907.9682358289</v>
      </c>
      <c r="BS330" s="2">
        <v>486.05397900000008</v>
      </c>
      <c r="BT330" s="2">
        <v>0</v>
      </c>
      <c r="BU330" s="2">
        <v>0</v>
      </c>
      <c r="BV330" s="50">
        <v>0</v>
      </c>
    </row>
    <row r="331" spans="1:74" x14ac:dyDescent="0.25">
      <c r="A331" t="s">
        <v>1040</v>
      </c>
      <c r="B331">
        <v>90034</v>
      </c>
      <c r="C331" t="s">
        <v>307</v>
      </c>
      <c r="D331" t="s">
        <v>663</v>
      </c>
      <c r="E331" s="7">
        <v>0</v>
      </c>
      <c r="F331" s="2">
        <v>0</v>
      </c>
      <c r="G331" s="2">
        <v>289.87399999999991</v>
      </c>
      <c r="H331" s="2">
        <v>237.19389999999999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49.451199999999993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1</v>
      </c>
      <c r="V331" s="2">
        <v>0.92500000000000004</v>
      </c>
      <c r="W331" s="2">
        <v>4</v>
      </c>
      <c r="X331" s="2">
        <v>0</v>
      </c>
      <c r="Y331" s="2">
        <v>0</v>
      </c>
      <c r="Z331" s="10">
        <v>62.375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8" t="s">
        <v>12</v>
      </c>
      <c r="BF331" s="8" t="s">
        <v>12</v>
      </c>
      <c r="BG331" s="8" t="s">
        <v>653</v>
      </c>
      <c r="BH331" s="10">
        <v>289.87399999999991</v>
      </c>
      <c r="BI331" s="10">
        <v>237.19389999999999</v>
      </c>
      <c r="BJ331" s="13">
        <v>1.341</v>
      </c>
      <c r="BK331" s="13">
        <v>1.5029999999999999</v>
      </c>
      <c r="BL331" s="10">
        <v>0</v>
      </c>
      <c r="BM331" s="10">
        <v>388.72103399999986</v>
      </c>
      <c r="BN331" s="10">
        <v>356.50243169999993</v>
      </c>
      <c r="BO331" s="10">
        <v>41.635003599999997</v>
      </c>
      <c r="BP331">
        <v>4305.7299999999996</v>
      </c>
      <c r="BQ331" s="5">
        <v>1</v>
      </c>
      <c r="BR331" s="12">
        <v>3388000.117019088</v>
      </c>
      <c r="BS331" s="2">
        <v>786.8584692999998</v>
      </c>
      <c r="BT331" s="2">
        <v>0</v>
      </c>
      <c r="BU331" s="2">
        <v>0</v>
      </c>
      <c r="BV331" s="50">
        <v>0</v>
      </c>
    </row>
    <row r="332" spans="1:74" x14ac:dyDescent="0.25">
      <c r="A332" t="s">
        <v>1041</v>
      </c>
      <c r="B332">
        <v>89788</v>
      </c>
      <c r="C332" t="s">
        <v>308</v>
      </c>
      <c r="D332" t="s">
        <v>663</v>
      </c>
      <c r="E332" s="7">
        <v>0</v>
      </c>
      <c r="F332" s="2">
        <v>0</v>
      </c>
      <c r="G332" s="2">
        <v>0</v>
      </c>
      <c r="H332" s="2">
        <v>381.91430000000003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38.577800000000003</v>
      </c>
      <c r="P332" s="2">
        <v>0</v>
      </c>
      <c r="Q332" s="2">
        <v>0</v>
      </c>
      <c r="R332" s="2">
        <v>0</v>
      </c>
      <c r="S332" s="2">
        <v>1</v>
      </c>
      <c r="T332" s="2">
        <v>0</v>
      </c>
      <c r="U332" s="2">
        <v>0</v>
      </c>
      <c r="V332" s="2">
        <v>0</v>
      </c>
      <c r="W332" s="2">
        <v>2.2250000000000001</v>
      </c>
      <c r="X332" s="2">
        <v>0</v>
      </c>
      <c r="Y332" s="2">
        <v>0</v>
      </c>
      <c r="Z332" s="10">
        <v>38.024999999999999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8" t="s">
        <v>12</v>
      </c>
      <c r="BF332" s="8" t="s">
        <v>12</v>
      </c>
      <c r="BG332" s="8" t="s">
        <v>653</v>
      </c>
      <c r="BH332" s="10">
        <v>0</v>
      </c>
      <c r="BI332" s="10">
        <v>381.91430000000003</v>
      </c>
      <c r="BJ332" s="13">
        <v>0</v>
      </c>
      <c r="BK332" s="13">
        <v>1.4450000000000001</v>
      </c>
      <c r="BL332" s="10">
        <v>0</v>
      </c>
      <c r="BM332" s="10">
        <v>0</v>
      </c>
      <c r="BN332" s="10">
        <v>551.86616350000008</v>
      </c>
      <c r="BO332" s="10">
        <v>22.663008400000002</v>
      </c>
      <c r="BP332">
        <v>4305.7299999999996</v>
      </c>
      <c r="BQ332" s="5">
        <v>1</v>
      </c>
      <c r="BR332" s="12">
        <v>2473767.4913249868</v>
      </c>
      <c r="BS332" s="2">
        <v>574.52917190000005</v>
      </c>
      <c r="BT332" s="2">
        <v>0</v>
      </c>
      <c r="BU332" s="2">
        <v>0</v>
      </c>
      <c r="BV332" s="50">
        <v>3.2729855886516945E-2</v>
      </c>
    </row>
    <row r="333" spans="1:74" x14ac:dyDescent="0.25">
      <c r="A333" t="s">
        <v>1042</v>
      </c>
      <c r="B333">
        <v>89790</v>
      </c>
      <c r="C333" t="s">
        <v>309</v>
      </c>
      <c r="D333" t="s">
        <v>663</v>
      </c>
      <c r="E333" s="7">
        <v>0</v>
      </c>
      <c r="F333" s="2">
        <v>0</v>
      </c>
      <c r="G333" s="2">
        <v>0</v>
      </c>
      <c r="H333" s="2">
        <v>323.9264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40.976400000000005</v>
      </c>
      <c r="P333" s="2">
        <v>0</v>
      </c>
      <c r="Q333" s="2">
        <v>0</v>
      </c>
      <c r="R333" s="2">
        <v>0</v>
      </c>
      <c r="S333" s="2">
        <v>1</v>
      </c>
      <c r="T333" s="2">
        <v>1</v>
      </c>
      <c r="U333" s="2">
        <v>0</v>
      </c>
      <c r="V333" s="2">
        <v>2</v>
      </c>
      <c r="W333" s="2">
        <v>8.85</v>
      </c>
      <c r="X333" s="2">
        <v>0</v>
      </c>
      <c r="Y333" s="2">
        <v>1</v>
      </c>
      <c r="Z333" s="10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8" t="s">
        <v>12</v>
      </c>
      <c r="BF333" s="8" t="s">
        <v>12</v>
      </c>
      <c r="BG333" s="8" t="s">
        <v>653</v>
      </c>
      <c r="BH333" s="10">
        <v>0</v>
      </c>
      <c r="BI333" s="10">
        <v>323.9264</v>
      </c>
      <c r="BJ333" s="13">
        <v>0</v>
      </c>
      <c r="BK333" s="13">
        <v>1.468</v>
      </c>
      <c r="BL333" s="10">
        <v>0</v>
      </c>
      <c r="BM333" s="10">
        <v>0</v>
      </c>
      <c r="BN333" s="10">
        <v>475.52395519999999</v>
      </c>
      <c r="BO333" s="10">
        <v>82.625329199999996</v>
      </c>
      <c r="BP333">
        <v>4305.7299999999996</v>
      </c>
      <c r="BQ333" s="5">
        <v>1</v>
      </c>
      <c r="BR333" s="12">
        <v>2403240.1183196115</v>
      </c>
      <c r="BS333" s="2">
        <v>558.14928439999994</v>
      </c>
      <c r="BT333" s="2">
        <v>0</v>
      </c>
      <c r="BU333" s="2">
        <v>0</v>
      </c>
      <c r="BV333" s="50">
        <v>2.7899856263645079E-2</v>
      </c>
    </row>
    <row r="334" spans="1:74" x14ac:dyDescent="0.25">
      <c r="A334" t="s">
        <v>1043</v>
      </c>
      <c r="B334">
        <v>90160</v>
      </c>
      <c r="C334" t="s">
        <v>310</v>
      </c>
      <c r="D334" t="s">
        <v>663</v>
      </c>
      <c r="E334" s="7">
        <v>0</v>
      </c>
      <c r="F334" s="2">
        <v>0</v>
      </c>
      <c r="G334" s="2">
        <v>140.63369999999998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9.2249999999999996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1</v>
      </c>
      <c r="X334" s="2">
        <v>0</v>
      </c>
      <c r="Y334" s="2">
        <v>0</v>
      </c>
      <c r="Z334" s="10">
        <v>2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8" t="s">
        <v>12</v>
      </c>
      <c r="BF334" s="8" t="s">
        <v>12</v>
      </c>
      <c r="BG334" s="8" t="s">
        <v>653</v>
      </c>
      <c r="BH334" s="10">
        <v>140.63369999999998</v>
      </c>
      <c r="BI334" s="10">
        <v>0</v>
      </c>
      <c r="BJ334" s="13">
        <v>1.3859999999999999</v>
      </c>
      <c r="BK334" s="13">
        <v>0</v>
      </c>
      <c r="BL334" s="10">
        <v>0</v>
      </c>
      <c r="BM334" s="10">
        <v>194.91830819999996</v>
      </c>
      <c r="BN334" s="10">
        <v>0</v>
      </c>
      <c r="BO334" s="10">
        <v>6.2816750000000008</v>
      </c>
      <c r="BP334">
        <v>4305.7299999999996</v>
      </c>
      <c r="BQ334" s="5">
        <v>1.1237999999999999</v>
      </c>
      <c r="BR334" s="12">
        <v>973562.3287573061</v>
      </c>
      <c r="BS334" s="2">
        <v>201.19998319999996</v>
      </c>
      <c r="BT334" s="2">
        <v>0</v>
      </c>
      <c r="BU334" s="2">
        <v>0</v>
      </c>
      <c r="BV334" s="50">
        <v>0</v>
      </c>
    </row>
    <row r="335" spans="1:74" x14ac:dyDescent="0.25">
      <c r="A335" t="s">
        <v>1044</v>
      </c>
      <c r="B335">
        <v>91326</v>
      </c>
      <c r="C335" t="s">
        <v>311</v>
      </c>
      <c r="D335" t="s">
        <v>663</v>
      </c>
      <c r="E335" s="7">
        <v>0</v>
      </c>
      <c r="F335" s="2">
        <v>0</v>
      </c>
      <c r="G335" s="2">
        <v>281.17649999999998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40.9375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9</v>
      </c>
      <c r="X335" s="2">
        <v>0</v>
      </c>
      <c r="Y335" s="2">
        <v>0</v>
      </c>
      <c r="Z335" s="10">
        <v>1</v>
      </c>
      <c r="AA335" s="2">
        <v>128.82650000000001</v>
      </c>
      <c r="AB335" s="2">
        <v>128.82650000000001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8" t="s">
        <v>12</v>
      </c>
      <c r="BF335" s="8" t="s">
        <v>12</v>
      </c>
      <c r="BG335" s="8" t="s">
        <v>653</v>
      </c>
      <c r="BH335" s="10">
        <v>281.17649999999998</v>
      </c>
      <c r="BI335" s="10">
        <v>0</v>
      </c>
      <c r="BJ335" s="13">
        <v>1.3440000000000001</v>
      </c>
      <c r="BK335" s="13">
        <v>0</v>
      </c>
      <c r="BL335" s="10">
        <v>0</v>
      </c>
      <c r="BM335" s="10">
        <v>377.90121599999998</v>
      </c>
      <c r="BN335" s="10">
        <v>0</v>
      </c>
      <c r="BO335" s="10">
        <v>62.183402500000007</v>
      </c>
      <c r="BP335">
        <v>4305.7299999999996</v>
      </c>
      <c r="BQ335" s="5">
        <v>1.1237999999999999</v>
      </c>
      <c r="BR335" s="12">
        <v>2129472.3748124582</v>
      </c>
      <c r="BS335" s="2">
        <v>440.08461849999998</v>
      </c>
      <c r="BT335" s="2">
        <v>0</v>
      </c>
      <c r="BU335" s="2">
        <v>0</v>
      </c>
      <c r="BV335" s="50">
        <v>0</v>
      </c>
    </row>
    <row r="336" spans="1:74" x14ac:dyDescent="0.25">
      <c r="A336" t="s">
        <v>1045</v>
      </c>
      <c r="B336">
        <v>90876</v>
      </c>
      <c r="C336" t="s">
        <v>312</v>
      </c>
      <c r="D336" t="s">
        <v>663</v>
      </c>
      <c r="E336" s="7">
        <v>0</v>
      </c>
      <c r="F336" s="2">
        <v>0</v>
      </c>
      <c r="G336" s="2">
        <v>0</v>
      </c>
      <c r="H336" s="2">
        <v>62.350000000000009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13.1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10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8" t="s">
        <v>12</v>
      </c>
      <c r="BF336" s="8" t="s">
        <v>12</v>
      </c>
      <c r="BG336" s="8" t="s">
        <v>653</v>
      </c>
      <c r="BH336" s="10">
        <v>0</v>
      </c>
      <c r="BI336" s="10">
        <v>62.350000000000009</v>
      </c>
      <c r="BJ336" s="13">
        <v>0</v>
      </c>
      <c r="BK336" s="13">
        <v>1.5589999999999999</v>
      </c>
      <c r="BL336" s="10">
        <v>0</v>
      </c>
      <c r="BM336" s="10">
        <v>0</v>
      </c>
      <c r="BN336" s="10">
        <v>97.20365000000001</v>
      </c>
      <c r="BO336" s="10">
        <v>3.9300000000000002E-2</v>
      </c>
      <c r="BP336">
        <v>4305.7299999999996</v>
      </c>
      <c r="BQ336" s="5">
        <v>1.1237999999999999</v>
      </c>
      <c r="BR336" s="12">
        <v>470537.18072691321</v>
      </c>
      <c r="BS336" s="2">
        <v>97.242950000000008</v>
      </c>
      <c r="BT336" s="2">
        <v>0</v>
      </c>
      <c r="BU336" s="2">
        <v>0</v>
      </c>
      <c r="BV336" s="50">
        <v>0</v>
      </c>
    </row>
    <row r="337" spans="1:74" x14ac:dyDescent="0.25">
      <c r="A337" t="s">
        <v>1046</v>
      </c>
      <c r="B337">
        <v>5174</v>
      </c>
      <c r="C337" t="s">
        <v>313</v>
      </c>
      <c r="D337" t="s">
        <v>663</v>
      </c>
      <c r="E337" s="7">
        <v>0</v>
      </c>
      <c r="F337" s="2">
        <v>0</v>
      </c>
      <c r="G337" s="2">
        <v>7</v>
      </c>
      <c r="H337" s="2">
        <v>18.524999999999999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7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10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8" t="s">
        <v>12</v>
      </c>
      <c r="BF337" s="8" t="s">
        <v>12</v>
      </c>
      <c r="BG337" s="8" t="s">
        <v>653</v>
      </c>
      <c r="BH337" s="10">
        <v>7</v>
      </c>
      <c r="BI337" s="10">
        <v>18.524999999999999</v>
      </c>
      <c r="BJ337" s="13">
        <v>1.399</v>
      </c>
      <c r="BK337" s="13">
        <v>1.5589999999999999</v>
      </c>
      <c r="BL337" s="10">
        <v>0</v>
      </c>
      <c r="BM337" s="10">
        <v>9.7929999999999993</v>
      </c>
      <c r="BN337" s="10">
        <v>28.880474999999997</v>
      </c>
      <c r="BO337" s="10">
        <v>2.1000000000000001E-2</v>
      </c>
      <c r="BP337">
        <v>4305.7299999999996</v>
      </c>
      <c r="BQ337" s="5">
        <v>1</v>
      </c>
      <c r="BR337" s="12">
        <v>166607.96184174996</v>
      </c>
      <c r="BS337" s="2">
        <v>38.694474999999997</v>
      </c>
      <c r="BT337" s="2">
        <v>0</v>
      </c>
      <c r="BU337" s="2">
        <v>0</v>
      </c>
      <c r="BV337" s="50">
        <v>0</v>
      </c>
    </row>
    <row r="338" spans="1:74" x14ac:dyDescent="0.25">
      <c r="A338" t="s">
        <v>1047</v>
      </c>
      <c r="B338">
        <v>4352</v>
      </c>
      <c r="C338" t="s">
        <v>314</v>
      </c>
      <c r="D338" t="s">
        <v>663</v>
      </c>
      <c r="E338" s="7">
        <v>0</v>
      </c>
      <c r="F338" s="2">
        <v>0</v>
      </c>
      <c r="G338" s="2">
        <v>0</v>
      </c>
      <c r="H338" s="2">
        <v>97.273300000000006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16.600000000000001</v>
      </c>
      <c r="P338" s="2">
        <v>0</v>
      </c>
      <c r="Q338" s="2">
        <v>0</v>
      </c>
      <c r="R338" s="2">
        <v>0</v>
      </c>
      <c r="S338" s="2">
        <v>1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10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8" t="s">
        <v>12</v>
      </c>
      <c r="BF338" s="8" t="s">
        <v>12</v>
      </c>
      <c r="BG338" s="8" t="s">
        <v>653</v>
      </c>
      <c r="BH338" s="10">
        <v>0</v>
      </c>
      <c r="BI338" s="10">
        <v>97.273300000000006</v>
      </c>
      <c r="BJ338" s="13">
        <v>0</v>
      </c>
      <c r="BK338" s="13">
        <v>1.5589999999999999</v>
      </c>
      <c r="BL338" s="10">
        <v>0</v>
      </c>
      <c r="BM338" s="10">
        <v>0</v>
      </c>
      <c r="BN338" s="10">
        <v>151.6490747</v>
      </c>
      <c r="BO338" s="10">
        <v>4.8208000000000002</v>
      </c>
      <c r="BP338">
        <v>4305.7299999999996</v>
      </c>
      <c r="BQ338" s="5">
        <v>1</v>
      </c>
      <c r="BR338" s="12">
        <v>673717.03359203087</v>
      </c>
      <c r="BS338" s="2">
        <v>156.46987469999999</v>
      </c>
      <c r="BT338" s="2">
        <v>0</v>
      </c>
      <c r="BU338" s="2">
        <v>0</v>
      </c>
      <c r="BV338" s="50">
        <v>0</v>
      </c>
    </row>
    <row r="339" spans="1:74" x14ac:dyDescent="0.25">
      <c r="A339" t="s">
        <v>1048</v>
      </c>
      <c r="B339">
        <v>4334</v>
      </c>
      <c r="C339" t="s">
        <v>315</v>
      </c>
      <c r="D339" t="s">
        <v>663</v>
      </c>
      <c r="E339" s="7">
        <v>0</v>
      </c>
      <c r="F339" s="2">
        <v>0</v>
      </c>
      <c r="G339" s="2">
        <v>0</v>
      </c>
      <c r="H339" s="2">
        <v>315.51439999999997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14.271699999999999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10">
        <v>31.774999999999999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8" t="s">
        <v>12</v>
      </c>
      <c r="BF339" s="8" t="s">
        <v>12</v>
      </c>
      <c r="BG339" s="8" t="s">
        <v>653</v>
      </c>
      <c r="BH339" s="10">
        <v>0</v>
      </c>
      <c r="BI339" s="10">
        <v>315.51439999999997</v>
      </c>
      <c r="BJ339" s="13">
        <v>0</v>
      </c>
      <c r="BK339" s="13">
        <v>1.472</v>
      </c>
      <c r="BL339" s="10">
        <v>0</v>
      </c>
      <c r="BM339" s="10">
        <v>0</v>
      </c>
      <c r="BN339" s="10">
        <v>464.43719679999992</v>
      </c>
      <c r="BO339" s="10">
        <v>3.6969401</v>
      </c>
      <c r="BP339">
        <v>4305.7299999999996</v>
      </c>
      <c r="BQ339" s="5">
        <v>1</v>
      </c>
      <c r="BR339" s="12">
        <v>2015659.1972744365</v>
      </c>
      <c r="BS339" s="2">
        <v>468.13413689999993</v>
      </c>
      <c r="BT339" s="2">
        <v>0</v>
      </c>
      <c r="BU339" s="2">
        <v>0</v>
      </c>
      <c r="BV339" s="50">
        <v>0</v>
      </c>
    </row>
    <row r="340" spans="1:74" x14ac:dyDescent="0.25">
      <c r="A340" t="s">
        <v>1049</v>
      </c>
      <c r="B340">
        <v>4259</v>
      </c>
      <c r="C340" t="s">
        <v>316</v>
      </c>
      <c r="D340" t="s">
        <v>661</v>
      </c>
      <c r="E340" s="7">
        <v>0</v>
      </c>
      <c r="F340" s="2">
        <v>34.67499999999999</v>
      </c>
      <c r="G340" s="2">
        <v>4904.5973999999997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537.1</v>
      </c>
      <c r="P340" s="2">
        <v>0</v>
      </c>
      <c r="Q340" s="2">
        <v>15.824999999999998</v>
      </c>
      <c r="R340" s="2">
        <v>7</v>
      </c>
      <c r="S340" s="2">
        <v>7.3125</v>
      </c>
      <c r="T340" s="2">
        <v>2.8</v>
      </c>
      <c r="U340" s="2">
        <v>0</v>
      </c>
      <c r="V340" s="2">
        <v>34.501199999999997</v>
      </c>
      <c r="W340" s="2">
        <v>20.122</v>
      </c>
      <c r="X340" s="2">
        <v>7</v>
      </c>
      <c r="Y340" s="2">
        <v>1</v>
      </c>
      <c r="Z340" s="10">
        <v>1708.5700999999999</v>
      </c>
      <c r="AA340" s="2">
        <v>1930.4574999999995</v>
      </c>
      <c r="AB340" s="2">
        <v>1930.4574999999995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8" t="s">
        <v>12</v>
      </c>
      <c r="BF340" s="8" t="s">
        <v>12</v>
      </c>
      <c r="BG340" s="8" t="s">
        <v>653</v>
      </c>
      <c r="BH340" s="10">
        <v>4904.5973999999997</v>
      </c>
      <c r="BI340" s="10">
        <v>0</v>
      </c>
      <c r="BJ340" s="13">
        <v>1.1579999999999999</v>
      </c>
      <c r="BK340" s="13">
        <v>0</v>
      </c>
      <c r="BL340" s="10">
        <v>50.452124999999988</v>
      </c>
      <c r="BM340" s="10">
        <v>5679.5237891999996</v>
      </c>
      <c r="BN340" s="10">
        <v>0</v>
      </c>
      <c r="BO340" s="10">
        <v>827.92535159999989</v>
      </c>
      <c r="BP340">
        <v>4359.55</v>
      </c>
      <c r="BQ340" s="5">
        <v>1</v>
      </c>
      <c r="BR340" s="12">
        <v>28589498.463318389</v>
      </c>
      <c r="BS340" s="2">
        <v>6557.9012657999992</v>
      </c>
      <c r="BT340" s="2">
        <v>0</v>
      </c>
      <c r="BU340" s="2">
        <v>0</v>
      </c>
      <c r="BV340" s="50">
        <v>7.0202647661222377E-3</v>
      </c>
    </row>
    <row r="341" spans="1:74" x14ac:dyDescent="0.25">
      <c r="A341" t="s">
        <v>1050</v>
      </c>
      <c r="B341">
        <v>4445</v>
      </c>
      <c r="C341" t="s">
        <v>317</v>
      </c>
      <c r="D341" t="s">
        <v>658</v>
      </c>
      <c r="E341" s="7">
        <v>0</v>
      </c>
      <c r="F341" s="2">
        <v>36.762500000000003</v>
      </c>
      <c r="G341" s="2">
        <v>2530.3251999999998</v>
      </c>
      <c r="H341" s="2">
        <v>1426.8550000000005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423.61820000000006</v>
      </c>
      <c r="P341" s="2">
        <v>0</v>
      </c>
      <c r="Q341" s="2">
        <v>5.9874999999999998</v>
      </c>
      <c r="R341" s="2">
        <v>7</v>
      </c>
      <c r="S341" s="2">
        <v>1.6891</v>
      </c>
      <c r="T341" s="2">
        <v>0</v>
      </c>
      <c r="U341" s="2">
        <v>8.6</v>
      </c>
      <c r="V341" s="2">
        <v>38.5274</v>
      </c>
      <c r="W341" s="2">
        <v>38.694000000000003</v>
      </c>
      <c r="X341" s="2">
        <v>4.4749999999999996</v>
      </c>
      <c r="Y341" s="2">
        <v>2</v>
      </c>
      <c r="Z341" s="10">
        <v>126.46510000000001</v>
      </c>
      <c r="AA341" s="2">
        <v>926.85389999999995</v>
      </c>
      <c r="AB341" s="2">
        <v>926.85389999999995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8" t="s">
        <v>12</v>
      </c>
      <c r="BF341" s="8" t="s">
        <v>12</v>
      </c>
      <c r="BG341" s="8" t="s">
        <v>653</v>
      </c>
      <c r="BH341" s="10">
        <v>2530.3251999999998</v>
      </c>
      <c r="BI341" s="10">
        <v>1426.8550000000005</v>
      </c>
      <c r="BJ341" s="13">
        <v>1.1579999999999999</v>
      </c>
      <c r="BK341" s="13">
        <v>1.268</v>
      </c>
      <c r="BL341" s="10">
        <v>53.489437500000008</v>
      </c>
      <c r="BM341" s="10">
        <v>2930.1165815999993</v>
      </c>
      <c r="BN341" s="10">
        <v>1809.2521400000007</v>
      </c>
      <c r="BO341" s="10">
        <v>677.45168889999991</v>
      </c>
      <c r="BP341">
        <v>4359.55</v>
      </c>
      <c r="BQ341" s="5">
        <v>1</v>
      </c>
      <c r="BR341" s="12">
        <v>23848089.2978484</v>
      </c>
      <c r="BS341" s="2">
        <v>5470.3098479999999</v>
      </c>
      <c r="BT341" s="2">
        <v>0</v>
      </c>
      <c r="BU341" s="2">
        <v>0</v>
      </c>
      <c r="BV341" s="50">
        <v>1.3382815932737355E-2</v>
      </c>
    </row>
    <row r="342" spans="1:74" x14ac:dyDescent="0.25">
      <c r="A342" t="s">
        <v>1051</v>
      </c>
      <c r="B342">
        <v>79063</v>
      </c>
      <c r="C342" t="s">
        <v>318</v>
      </c>
      <c r="D342" t="s">
        <v>663</v>
      </c>
      <c r="E342" s="7">
        <v>0</v>
      </c>
      <c r="F342" s="2">
        <v>0</v>
      </c>
      <c r="G342" s="2">
        <v>71.900000000000006</v>
      </c>
      <c r="H342" s="2">
        <v>106.825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14.975000000000001</v>
      </c>
      <c r="P342" s="2">
        <v>0</v>
      </c>
      <c r="Q342" s="2">
        <v>0</v>
      </c>
      <c r="R342" s="2">
        <v>0</v>
      </c>
      <c r="S342" s="2">
        <v>1</v>
      </c>
      <c r="T342" s="2">
        <v>0</v>
      </c>
      <c r="U342" s="2">
        <v>0</v>
      </c>
      <c r="V342" s="2">
        <v>0</v>
      </c>
      <c r="W342" s="2">
        <v>6</v>
      </c>
      <c r="X342" s="2">
        <v>0</v>
      </c>
      <c r="Y342" s="2">
        <v>0</v>
      </c>
      <c r="Z342" s="10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8" t="s">
        <v>12</v>
      </c>
      <c r="BF342" s="8" t="s">
        <v>12</v>
      </c>
      <c r="BG342" s="8" t="s">
        <v>653</v>
      </c>
      <c r="BH342" s="10">
        <v>71.900000000000006</v>
      </c>
      <c r="BI342" s="10">
        <v>106.825</v>
      </c>
      <c r="BJ342" s="13">
        <v>1.399</v>
      </c>
      <c r="BK342" s="13">
        <v>1.5549999999999999</v>
      </c>
      <c r="BL342" s="10">
        <v>0</v>
      </c>
      <c r="BM342" s="10">
        <v>100.58810000000001</v>
      </c>
      <c r="BN342" s="10">
        <v>166.112875</v>
      </c>
      <c r="BO342" s="10">
        <v>40.959924999999998</v>
      </c>
      <c r="BP342">
        <v>4305.7299999999996</v>
      </c>
      <c r="BQ342" s="5">
        <v>1</v>
      </c>
      <c r="BR342" s="12">
        <v>1324704.7669569999</v>
      </c>
      <c r="BS342" s="2">
        <v>307.66090000000003</v>
      </c>
      <c r="BT342" s="2">
        <v>0</v>
      </c>
      <c r="BU342" s="2">
        <v>0</v>
      </c>
      <c r="BV342" s="50">
        <v>0</v>
      </c>
    </row>
    <row r="343" spans="1:74" x14ac:dyDescent="0.25">
      <c r="A343" t="s">
        <v>1052</v>
      </c>
      <c r="B343">
        <v>79475</v>
      </c>
      <c r="C343" t="s">
        <v>319</v>
      </c>
      <c r="D343" t="s">
        <v>663</v>
      </c>
      <c r="E343" s="7">
        <v>0</v>
      </c>
      <c r="F343" s="2">
        <v>0</v>
      </c>
      <c r="G343" s="2">
        <v>0</v>
      </c>
      <c r="H343" s="2">
        <v>46.122000000000014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3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10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8" t="s">
        <v>12</v>
      </c>
      <c r="BF343" s="8" t="s">
        <v>12</v>
      </c>
      <c r="BG343" s="8" t="s">
        <v>653</v>
      </c>
      <c r="BH343" s="10">
        <v>0</v>
      </c>
      <c r="BI343" s="10">
        <v>46.122000000000014</v>
      </c>
      <c r="BJ343" s="13">
        <v>0</v>
      </c>
      <c r="BK343" s="13">
        <v>1.5589999999999999</v>
      </c>
      <c r="BL343" s="10">
        <v>0</v>
      </c>
      <c r="BM343" s="10">
        <v>0</v>
      </c>
      <c r="BN343" s="10">
        <v>71.904198000000022</v>
      </c>
      <c r="BO343" s="10">
        <v>9.0000000000000011E-3</v>
      </c>
      <c r="BP343">
        <v>4305.7299999999996</v>
      </c>
      <c r="BQ343" s="5">
        <v>1</v>
      </c>
      <c r="BR343" s="12">
        <v>309638.81402454007</v>
      </c>
      <c r="BS343" s="2">
        <v>71.913198000000023</v>
      </c>
      <c r="BT343" s="2">
        <v>0</v>
      </c>
      <c r="BU343" s="2">
        <v>0</v>
      </c>
      <c r="BV343" s="50">
        <v>1.0840813494644636E-2</v>
      </c>
    </row>
    <row r="344" spans="1:74" x14ac:dyDescent="0.25">
      <c r="A344" t="s">
        <v>1053</v>
      </c>
      <c r="B344">
        <v>4388</v>
      </c>
      <c r="C344" t="s">
        <v>320</v>
      </c>
      <c r="D344" t="s">
        <v>658</v>
      </c>
      <c r="E344" s="7">
        <v>0</v>
      </c>
      <c r="F344" s="2">
        <v>0.5</v>
      </c>
      <c r="G344" s="2">
        <v>272.13310000000001</v>
      </c>
      <c r="H344" s="2">
        <v>136.6952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58.623799999999996</v>
      </c>
      <c r="P344" s="2">
        <v>0</v>
      </c>
      <c r="Q344" s="2">
        <v>0</v>
      </c>
      <c r="R344" s="2">
        <v>0</v>
      </c>
      <c r="S344" s="2">
        <v>1</v>
      </c>
      <c r="T344" s="2">
        <v>0</v>
      </c>
      <c r="U344" s="2">
        <v>0</v>
      </c>
      <c r="V344" s="2">
        <v>0</v>
      </c>
      <c r="W344" s="2">
        <v>3.1749999999999998</v>
      </c>
      <c r="X344" s="2">
        <v>0</v>
      </c>
      <c r="Y344" s="2">
        <v>0</v>
      </c>
      <c r="Z344" s="10">
        <v>0</v>
      </c>
      <c r="AA344" s="2">
        <v>91.004400000000004</v>
      </c>
      <c r="AB344" s="2">
        <v>91.004400000000004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8" t="s">
        <v>12</v>
      </c>
      <c r="BF344" s="8" t="s">
        <v>12</v>
      </c>
      <c r="BG344" s="8" t="s">
        <v>654</v>
      </c>
      <c r="BH344" s="10">
        <v>272.13310000000001</v>
      </c>
      <c r="BI344" s="10">
        <v>136.6952</v>
      </c>
      <c r="BJ344" s="13">
        <v>1.3460000000000001</v>
      </c>
      <c r="BK344" s="13">
        <v>1.5429999999999999</v>
      </c>
      <c r="BL344" s="10">
        <v>0.72750000000000004</v>
      </c>
      <c r="BM344" s="10">
        <v>366.29115260000003</v>
      </c>
      <c r="BN344" s="10">
        <v>210.92069359999999</v>
      </c>
      <c r="BO344" s="10">
        <v>33.173511399999995</v>
      </c>
      <c r="BP344">
        <v>4359.55</v>
      </c>
      <c r="BQ344" s="5">
        <v>1</v>
      </c>
      <c r="BR344" s="12">
        <v>2664177.0583500806</v>
      </c>
      <c r="BS344" s="2">
        <v>611.11285759999998</v>
      </c>
      <c r="BT344" s="2">
        <v>0</v>
      </c>
      <c r="BU344" s="2">
        <v>0</v>
      </c>
      <c r="BV344" s="50">
        <v>5.4357345925019106E-3</v>
      </c>
    </row>
    <row r="345" spans="1:74" x14ac:dyDescent="0.25">
      <c r="A345" t="s">
        <v>1054</v>
      </c>
      <c r="B345">
        <v>79064</v>
      </c>
      <c r="C345" t="s">
        <v>321</v>
      </c>
      <c r="D345" t="s">
        <v>663</v>
      </c>
      <c r="E345" s="7">
        <v>0</v>
      </c>
      <c r="F345" s="2">
        <v>0</v>
      </c>
      <c r="G345" s="2">
        <v>780.02680000000009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69.6875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9.8000000000000007</v>
      </c>
      <c r="X345" s="2">
        <v>0</v>
      </c>
      <c r="Y345" s="2">
        <v>0</v>
      </c>
      <c r="Z345" s="10">
        <v>44.2761</v>
      </c>
      <c r="AA345" s="2">
        <v>511.24459999999999</v>
      </c>
      <c r="AB345" s="2">
        <v>511.24459999999999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8" t="s">
        <v>12</v>
      </c>
      <c r="BF345" s="8" t="s">
        <v>12</v>
      </c>
      <c r="BG345" s="8" t="s">
        <v>654</v>
      </c>
      <c r="BH345" s="10">
        <v>780.02680000000009</v>
      </c>
      <c r="BI345" s="10">
        <v>0</v>
      </c>
      <c r="BJ345" s="13">
        <v>1.1579999999999999</v>
      </c>
      <c r="BK345" s="13">
        <v>0</v>
      </c>
      <c r="BL345" s="10">
        <v>0</v>
      </c>
      <c r="BM345" s="10">
        <v>903.27103440000008</v>
      </c>
      <c r="BN345" s="10">
        <v>0</v>
      </c>
      <c r="BO345" s="10">
        <v>115.460474</v>
      </c>
      <c r="BP345">
        <v>4305.7299999999996</v>
      </c>
      <c r="BQ345" s="5">
        <v>1</v>
      </c>
      <c r="BR345" s="12">
        <v>4386382.8176631322</v>
      </c>
      <c r="BS345" s="2">
        <v>1018.7315084000001</v>
      </c>
      <c r="BT345" s="2">
        <v>0</v>
      </c>
      <c r="BU345" s="2">
        <v>0</v>
      </c>
      <c r="BV345" s="50">
        <v>0</v>
      </c>
    </row>
    <row r="346" spans="1:74" x14ac:dyDescent="0.25">
      <c r="A346" t="s">
        <v>1055</v>
      </c>
      <c r="B346">
        <v>91329</v>
      </c>
      <c r="C346" t="s">
        <v>322</v>
      </c>
      <c r="D346" t="s">
        <v>663</v>
      </c>
      <c r="E346" s="7">
        <v>0</v>
      </c>
      <c r="F346" s="2">
        <v>0</v>
      </c>
      <c r="G346" s="2">
        <v>50.152100000000004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2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10">
        <v>5</v>
      </c>
      <c r="AA346" s="2">
        <v>50.152100000000004</v>
      </c>
      <c r="AB346" s="2">
        <v>50.152100000000004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8" t="s">
        <v>12</v>
      </c>
      <c r="BF346" s="8" t="s">
        <v>12</v>
      </c>
      <c r="BG346" s="8" t="s">
        <v>654</v>
      </c>
      <c r="BH346" s="10">
        <v>50.152100000000004</v>
      </c>
      <c r="BI346" s="10">
        <v>0</v>
      </c>
      <c r="BJ346" s="13">
        <v>1.399</v>
      </c>
      <c r="BK346" s="13">
        <v>0</v>
      </c>
      <c r="BL346" s="10">
        <v>0</v>
      </c>
      <c r="BM346" s="10">
        <v>70.162787900000012</v>
      </c>
      <c r="BN346" s="10">
        <v>0</v>
      </c>
      <c r="BO346" s="10">
        <v>5.596210000000001</v>
      </c>
      <c r="BP346">
        <v>4305.7299999999996</v>
      </c>
      <c r="BQ346" s="5">
        <v>1.1237999999999999</v>
      </c>
      <c r="BR346" s="12">
        <v>366581.07643342932</v>
      </c>
      <c r="BS346" s="2">
        <v>75.758997900000011</v>
      </c>
      <c r="BT346" s="2">
        <v>0</v>
      </c>
      <c r="BU346" s="2">
        <v>0</v>
      </c>
      <c r="BV346" s="50">
        <v>0</v>
      </c>
    </row>
    <row r="347" spans="1:74" x14ac:dyDescent="0.25">
      <c r="A347" t="s">
        <v>1056</v>
      </c>
      <c r="B347">
        <v>92989</v>
      </c>
      <c r="C347" t="s">
        <v>323</v>
      </c>
      <c r="D347" t="s">
        <v>663</v>
      </c>
      <c r="E347" s="7">
        <v>0</v>
      </c>
      <c r="F347" s="2">
        <v>0</v>
      </c>
      <c r="G347" s="2">
        <v>209.04940000000002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13.261900000000001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1</v>
      </c>
      <c r="X347" s="2">
        <v>0</v>
      </c>
      <c r="Y347" s="2">
        <v>0</v>
      </c>
      <c r="Z347" s="10">
        <v>165.1875</v>
      </c>
      <c r="AA347" s="2">
        <v>151.8244</v>
      </c>
      <c r="AB347" s="2">
        <v>151.8244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8" t="s">
        <v>12</v>
      </c>
      <c r="BF347" s="8" t="s">
        <v>12</v>
      </c>
      <c r="BG347" s="8" t="s">
        <v>653</v>
      </c>
      <c r="BH347" s="10">
        <v>209.04940000000002</v>
      </c>
      <c r="BI347" s="10">
        <v>0</v>
      </c>
      <c r="BJ347" s="13">
        <v>1.365</v>
      </c>
      <c r="BK347" s="13">
        <v>0</v>
      </c>
      <c r="BL347" s="10">
        <v>0</v>
      </c>
      <c r="BM347" s="10">
        <v>285.35243100000002</v>
      </c>
      <c r="BN347" s="10">
        <v>0</v>
      </c>
      <c r="BO347" s="10">
        <v>34.169812199999996</v>
      </c>
      <c r="BP347">
        <v>4305.7299999999996</v>
      </c>
      <c r="BQ347" s="5">
        <v>1</v>
      </c>
      <c r="BR347" s="12">
        <v>1375776.5082135361</v>
      </c>
      <c r="BS347" s="2">
        <v>319.52224320000005</v>
      </c>
      <c r="BT347" s="2">
        <v>0</v>
      </c>
      <c r="BU347" s="2">
        <v>0</v>
      </c>
      <c r="BV347" s="50">
        <v>4.7835583359722624E-3</v>
      </c>
    </row>
    <row r="348" spans="1:74" x14ac:dyDescent="0.25">
      <c r="A348" t="s">
        <v>1057</v>
      </c>
      <c r="B348">
        <v>91328</v>
      </c>
      <c r="C348" t="s">
        <v>324</v>
      </c>
      <c r="D348" t="s">
        <v>663</v>
      </c>
      <c r="E348" s="7">
        <v>0</v>
      </c>
      <c r="F348" s="2">
        <v>0</v>
      </c>
      <c r="G348" s="2">
        <v>125.12739999999999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19.5</v>
      </c>
      <c r="P348" s="2">
        <v>1</v>
      </c>
      <c r="Q348" s="2">
        <v>0</v>
      </c>
      <c r="R348" s="2">
        <v>0</v>
      </c>
      <c r="S348" s="2">
        <v>0</v>
      </c>
      <c r="T348" s="2">
        <v>0</v>
      </c>
      <c r="U348" s="2">
        <v>1</v>
      </c>
      <c r="V348" s="2">
        <v>1</v>
      </c>
      <c r="W348" s="2">
        <v>1</v>
      </c>
      <c r="X348" s="2">
        <v>0</v>
      </c>
      <c r="Y348" s="2">
        <v>0</v>
      </c>
      <c r="Z348" s="10">
        <v>11.462500000000002</v>
      </c>
      <c r="AA348" s="2">
        <v>77.5274</v>
      </c>
      <c r="AB348" s="2">
        <v>77.5274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8" t="s">
        <v>12</v>
      </c>
      <c r="BF348" s="8" t="s">
        <v>12</v>
      </c>
      <c r="BG348" s="8" t="s">
        <v>653</v>
      </c>
      <c r="BH348" s="10">
        <v>125.12739999999999</v>
      </c>
      <c r="BI348" s="10">
        <v>0</v>
      </c>
      <c r="BJ348" s="13">
        <v>1.39</v>
      </c>
      <c r="BK348" s="13">
        <v>0</v>
      </c>
      <c r="BL348" s="10">
        <v>0</v>
      </c>
      <c r="BM348" s="10">
        <v>173.92708599999997</v>
      </c>
      <c r="BN348" s="10">
        <v>0</v>
      </c>
      <c r="BO348" s="10">
        <v>25.8653315</v>
      </c>
      <c r="BP348">
        <v>4305.7299999999996</v>
      </c>
      <c r="BQ348" s="5">
        <v>1.1237999999999999</v>
      </c>
      <c r="BR348" s="12">
        <v>966751.4288805963</v>
      </c>
      <c r="BS348" s="2">
        <v>199.79241749999997</v>
      </c>
      <c r="BT348" s="2">
        <v>0</v>
      </c>
      <c r="BU348" s="2">
        <v>0</v>
      </c>
      <c r="BV348" s="50">
        <v>0</v>
      </c>
    </row>
    <row r="349" spans="1:74" x14ac:dyDescent="0.25">
      <c r="A349" t="s">
        <v>1058</v>
      </c>
      <c r="B349">
        <v>4342</v>
      </c>
      <c r="C349" t="s">
        <v>325</v>
      </c>
      <c r="D349" t="s">
        <v>663</v>
      </c>
      <c r="E349" s="7">
        <v>0</v>
      </c>
      <c r="F349" s="2">
        <v>0</v>
      </c>
      <c r="G349" s="2">
        <v>0</v>
      </c>
      <c r="H349" s="2">
        <v>597.7333000000001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49.975000000000001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4.6975999999999996</v>
      </c>
      <c r="X349" s="2">
        <v>0</v>
      </c>
      <c r="Y349" s="2">
        <v>0</v>
      </c>
      <c r="Z349" s="10">
        <v>42.924399999999999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8" t="s">
        <v>12</v>
      </c>
      <c r="BF349" s="8" t="s">
        <v>12</v>
      </c>
      <c r="BG349" s="8" t="s">
        <v>653</v>
      </c>
      <c r="BH349" s="10">
        <v>0</v>
      </c>
      <c r="BI349" s="10">
        <v>597.7333000000001</v>
      </c>
      <c r="BJ349" s="13">
        <v>0</v>
      </c>
      <c r="BK349" s="13">
        <v>1.2709999999999999</v>
      </c>
      <c r="BL349" s="10">
        <v>0</v>
      </c>
      <c r="BM349" s="10">
        <v>0</v>
      </c>
      <c r="BN349" s="10">
        <v>759.71902430000011</v>
      </c>
      <c r="BO349" s="10">
        <v>33.384573399999994</v>
      </c>
      <c r="BP349">
        <v>4305.7299999999996</v>
      </c>
      <c r="BQ349" s="5">
        <v>1</v>
      </c>
      <c r="BR349" s="12">
        <v>3414889.9537248211</v>
      </c>
      <c r="BS349" s="2">
        <v>793.10359770000014</v>
      </c>
      <c r="BT349" s="2">
        <v>0</v>
      </c>
      <c r="BU349" s="2">
        <v>0</v>
      </c>
      <c r="BV349" s="50">
        <v>8.3649346623318444E-4</v>
      </c>
    </row>
    <row r="350" spans="1:74" x14ac:dyDescent="0.25">
      <c r="A350" t="s">
        <v>1059</v>
      </c>
      <c r="B350">
        <v>90333</v>
      </c>
      <c r="C350" t="s">
        <v>326</v>
      </c>
      <c r="D350" t="s">
        <v>663</v>
      </c>
      <c r="E350" s="7">
        <v>0</v>
      </c>
      <c r="F350" s="2">
        <v>0</v>
      </c>
      <c r="G350" s="2">
        <v>166.31400000000002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19.2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1</v>
      </c>
      <c r="W350" s="2">
        <v>3</v>
      </c>
      <c r="X350" s="2">
        <v>0</v>
      </c>
      <c r="Y350" s="2">
        <v>0</v>
      </c>
      <c r="Z350" s="10">
        <v>1.1375</v>
      </c>
      <c r="AA350" s="2">
        <v>73.925000000000011</v>
      </c>
      <c r="AB350" s="2">
        <v>73.925000000000011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8" t="s">
        <v>12</v>
      </c>
      <c r="BF350" s="8" t="s">
        <v>12</v>
      </c>
      <c r="BG350" s="8" t="s">
        <v>654</v>
      </c>
      <c r="BH350" s="10">
        <v>166.31400000000002</v>
      </c>
      <c r="BI350" s="10">
        <v>0</v>
      </c>
      <c r="BJ350" s="13">
        <v>1.3779999999999999</v>
      </c>
      <c r="BK350" s="13">
        <v>0</v>
      </c>
      <c r="BL350" s="10">
        <v>0</v>
      </c>
      <c r="BM350" s="10">
        <v>229.18069200000002</v>
      </c>
      <c r="BN350" s="10">
        <v>0</v>
      </c>
      <c r="BO350" s="10">
        <v>31.485912500000001</v>
      </c>
      <c r="BP350">
        <v>4305.7299999999996</v>
      </c>
      <c r="BQ350" s="5">
        <v>1.1237999999999999</v>
      </c>
      <c r="BR350" s="12">
        <v>1261308.1893452154</v>
      </c>
      <c r="BS350" s="2">
        <v>260.66660450000001</v>
      </c>
      <c r="BT350" s="2">
        <v>0</v>
      </c>
      <c r="BU350" s="2">
        <v>0</v>
      </c>
      <c r="BV350" s="50">
        <v>0</v>
      </c>
    </row>
    <row r="351" spans="1:74" x14ac:dyDescent="0.25">
      <c r="A351" t="s">
        <v>1060</v>
      </c>
      <c r="B351">
        <v>90535</v>
      </c>
      <c r="C351" t="s">
        <v>327</v>
      </c>
      <c r="D351" t="s">
        <v>663</v>
      </c>
      <c r="E351" s="7">
        <v>0</v>
      </c>
      <c r="F351" s="2">
        <v>0</v>
      </c>
      <c r="G351" s="2">
        <v>202.38660000000002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18.725000000000001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2.75</v>
      </c>
      <c r="X351" s="2">
        <v>0</v>
      </c>
      <c r="Y351" s="2">
        <v>0</v>
      </c>
      <c r="Z351" s="10">
        <v>2</v>
      </c>
      <c r="AA351" s="2">
        <v>91.761600000000001</v>
      </c>
      <c r="AB351" s="2">
        <v>91.761600000000001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8" t="s">
        <v>12</v>
      </c>
      <c r="BF351" s="8" t="s">
        <v>12</v>
      </c>
      <c r="BG351" s="8" t="s">
        <v>654</v>
      </c>
      <c r="BH351" s="10">
        <v>202.38660000000002</v>
      </c>
      <c r="BI351" s="10">
        <v>0</v>
      </c>
      <c r="BJ351" s="13">
        <v>1.367</v>
      </c>
      <c r="BK351" s="13">
        <v>0</v>
      </c>
      <c r="BL351" s="10">
        <v>0</v>
      </c>
      <c r="BM351" s="10">
        <v>276.6624822</v>
      </c>
      <c r="BN351" s="10">
        <v>0</v>
      </c>
      <c r="BO351" s="10">
        <v>26.028334999999998</v>
      </c>
      <c r="BP351">
        <v>4305.7299999999996</v>
      </c>
      <c r="BQ351" s="5">
        <v>1.1237999999999999</v>
      </c>
      <c r="BR351" s="12">
        <v>1464654.0829665642</v>
      </c>
      <c r="BS351" s="2">
        <v>302.69081719999997</v>
      </c>
      <c r="BT351" s="2">
        <v>0</v>
      </c>
      <c r="BU351" s="2">
        <v>0</v>
      </c>
      <c r="BV351" s="50">
        <v>3.7057789399100529E-3</v>
      </c>
    </row>
    <row r="352" spans="1:74" x14ac:dyDescent="0.25">
      <c r="A352" t="s">
        <v>1061</v>
      </c>
      <c r="B352">
        <v>90334</v>
      </c>
      <c r="C352" t="s">
        <v>328</v>
      </c>
      <c r="D352" t="s">
        <v>663</v>
      </c>
      <c r="E352" s="7">
        <v>0</v>
      </c>
      <c r="F352" s="2">
        <v>0</v>
      </c>
      <c r="G352" s="2">
        <v>298.44110000000001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35.362500000000004</v>
      </c>
      <c r="P352" s="2">
        <v>0</v>
      </c>
      <c r="Q352" s="2">
        <v>0</v>
      </c>
      <c r="R352" s="2">
        <v>0</v>
      </c>
      <c r="S352" s="2">
        <v>2.5499999999999998</v>
      </c>
      <c r="T352" s="2">
        <v>7.4999999999999997E-2</v>
      </c>
      <c r="U352" s="2">
        <v>0.67500000000000004</v>
      </c>
      <c r="V352" s="2">
        <v>0.875</v>
      </c>
      <c r="W352" s="2">
        <v>3</v>
      </c>
      <c r="X352" s="2">
        <v>0</v>
      </c>
      <c r="Y352" s="2">
        <v>0</v>
      </c>
      <c r="Z352" s="10">
        <v>10.9</v>
      </c>
      <c r="AA352" s="2">
        <v>134.6808</v>
      </c>
      <c r="AB352" s="2">
        <v>134.6808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8" t="s">
        <v>12</v>
      </c>
      <c r="BF352" s="8" t="s">
        <v>12</v>
      </c>
      <c r="BG352" s="8" t="s">
        <v>653</v>
      </c>
      <c r="BH352" s="10">
        <v>298.44110000000001</v>
      </c>
      <c r="BI352" s="10">
        <v>0</v>
      </c>
      <c r="BJ352" s="13">
        <v>1.3380000000000001</v>
      </c>
      <c r="BK352" s="13">
        <v>0</v>
      </c>
      <c r="BL352" s="10">
        <v>0</v>
      </c>
      <c r="BM352" s="10">
        <v>399.3141918</v>
      </c>
      <c r="BN352" s="10">
        <v>0</v>
      </c>
      <c r="BO352" s="10">
        <v>48.397660500000001</v>
      </c>
      <c r="BP352">
        <v>4305.7299999999996</v>
      </c>
      <c r="BQ352" s="5">
        <v>1.1237999999999999</v>
      </c>
      <c r="BR352" s="12">
        <v>2166378.8764045741</v>
      </c>
      <c r="BS352" s="2">
        <v>447.71185230000003</v>
      </c>
      <c r="BT352" s="2">
        <v>0</v>
      </c>
      <c r="BU352" s="2">
        <v>0</v>
      </c>
      <c r="BV352" s="50">
        <v>0</v>
      </c>
    </row>
    <row r="353" spans="1:74" x14ac:dyDescent="0.25">
      <c r="A353" t="s">
        <v>1062</v>
      </c>
      <c r="B353">
        <v>79882</v>
      </c>
      <c r="C353" t="s">
        <v>329</v>
      </c>
      <c r="D353" t="s">
        <v>663</v>
      </c>
      <c r="E353" s="7">
        <v>0</v>
      </c>
      <c r="F353" s="2">
        <v>0</v>
      </c>
      <c r="G353" s="2">
        <v>0</v>
      </c>
      <c r="H353" s="2">
        <v>352.5149000000003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40.139500000000005</v>
      </c>
      <c r="P353" s="2">
        <v>0</v>
      </c>
      <c r="Q353" s="2">
        <v>0</v>
      </c>
      <c r="R353" s="2">
        <v>0.5</v>
      </c>
      <c r="S353" s="2">
        <v>0</v>
      </c>
      <c r="T353" s="2">
        <v>0</v>
      </c>
      <c r="U353" s="2">
        <v>0</v>
      </c>
      <c r="V353" s="2">
        <v>0</v>
      </c>
      <c r="W353" s="2">
        <v>1</v>
      </c>
      <c r="X353" s="2">
        <v>0</v>
      </c>
      <c r="Y353" s="2">
        <v>0</v>
      </c>
      <c r="Z353" s="10">
        <v>57.249999999999986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8" t="s">
        <v>12</v>
      </c>
      <c r="BF353" s="8" t="s">
        <v>12</v>
      </c>
      <c r="BG353" s="8" t="s">
        <v>653</v>
      </c>
      <c r="BH353" s="10">
        <v>0</v>
      </c>
      <c r="BI353" s="10">
        <v>352.5149000000003</v>
      </c>
      <c r="BJ353" s="13">
        <v>0</v>
      </c>
      <c r="BK353" s="13">
        <v>1.4570000000000001</v>
      </c>
      <c r="BL353" s="10">
        <v>0</v>
      </c>
      <c r="BM353" s="10">
        <v>0</v>
      </c>
      <c r="BN353" s="10">
        <v>513.61420930000043</v>
      </c>
      <c r="BO353" s="10">
        <v>14.938668499999999</v>
      </c>
      <c r="BP353">
        <v>4305.7299999999996</v>
      </c>
      <c r="BQ353" s="5">
        <v>1</v>
      </c>
      <c r="BR353" s="12">
        <v>2275805.9825297953</v>
      </c>
      <c r="BS353" s="2">
        <v>528.55287780000037</v>
      </c>
      <c r="BT353" s="2">
        <v>0</v>
      </c>
      <c r="BU353" s="2">
        <v>0</v>
      </c>
      <c r="BV353" s="50">
        <v>1.6311367264192226E-3</v>
      </c>
    </row>
    <row r="354" spans="1:74" x14ac:dyDescent="0.25">
      <c r="A354" t="s">
        <v>1063</v>
      </c>
      <c r="B354">
        <v>90548</v>
      </c>
      <c r="C354" t="s">
        <v>330</v>
      </c>
      <c r="D354" t="s">
        <v>663</v>
      </c>
      <c r="E354" s="7">
        <v>0</v>
      </c>
      <c r="F354" s="2">
        <v>0</v>
      </c>
      <c r="G354" s="2">
        <v>0</v>
      </c>
      <c r="H354" s="2">
        <v>422.93630000000002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23.6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1</v>
      </c>
      <c r="W354" s="2">
        <v>5.9749999999999996</v>
      </c>
      <c r="X354" s="2">
        <v>0</v>
      </c>
      <c r="Y354" s="2">
        <v>0</v>
      </c>
      <c r="Z354" s="10">
        <v>11.149999999999999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8" t="s">
        <v>12</v>
      </c>
      <c r="BF354" s="8" t="s">
        <v>12</v>
      </c>
      <c r="BG354" s="8" t="s">
        <v>653</v>
      </c>
      <c r="BH354" s="10">
        <v>0</v>
      </c>
      <c r="BI354" s="10">
        <v>422.93630000000002</v>
      </c>
      <c r="BJ354" s="13">
        <v>0</v>
      </c>
      <c r="BK354" s="13">
        <v>1.429</v>
      </c>
      <c r="BL354" s="10">
        <v>0</v>
      </c>
      <c r="BM354" s="10">
        <v>0</v>
      </c>
      <c r="BN354" s="10">
        <v>604.37597270000003</v>
      </c>
      <c r="BO354" s="10">
        <v>43.179449999999996</v>
      </c>
      <c r="BP354">
        <v>4305.7299999999996</v>
      </c>
      <c r="BQ354" s="5">
        <v>1.1237999999999999</v>
      </c>
      <c r="BR354" s="12">
        <v>3133377.8228826108</v>
      </c>
      <c r="BS354" s="2">
        <v>647.55542270000001</v>
      </c>
      <c r="BT354" s="2">
        <v>0</v>
      </c>
      <c r="BU354" s="2">
        <v>0</v>
      </c>
      <c r="BV354" s="50">
        <v>7.713927605646524E-3</v>
      </c>
    </row>
    <row r="355" spans="1:74" x14ac:dyDescent="0.25">
      <c r="A355" t="s">
        <v>1064</v>
      </c>
      <c r="B355">
        <v>79880</v>
      </c>
      <c r="C355" t="s">
        <v>331</v>
      </c>
      <c r="D355" t="s">
        <v>663</v>
      </c>
      <c r="E355" s="7">
        <v>0</v>
      </c>
      <c r="F355" s="2">
        <v>0</v>
      </c>
      <c r="G355" s="2">
        <v>0</v>
      </c>
      <c r="H355" s="2">
        <v>161.15339999999998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21.475000000000001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3</v>
      </c>
      <c r="X355" s="2">
        <v>0</v>
      </c>
      <c r="Y355" s="2">
        <v>0</v>
      </c>
      <c r="Z355" s="10">
        <v>6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8" t="s">
        <v>12</v>
      </c>
      <c r="BF355" s="8" t="s">
        <v>12</v>
      </c>
      <c r="BG355" s="8" t="s">
        <v>653</v>
      </c>
      <c r="BH355" s="10">
        <v>0</v>
      </c>
      <c r="BI355" s="10">
        <v>161.15339999999998</v>
      </c>
      <c r="BJ355" s="13">
        <v>0</v>
      </c>
      <c r="BK355" s="13">
        <v>1.534</v>
      </c>
      <c r="BL355" s="10">
        <v>0</v>
      </c>
      <c r="BM355" s="10">
        <v>0</v>
      </c>
      <c r="BN355" s="10">
        <v>247.20931559999997</v>
      </c>
      <c r="BO355" s="10">
        <v>18.826425</v>
      </c>
      <c r="BP355">
        <v>4305.7299999999996</v>
      </c>
      <c r="BQ355" s="5">
        <v>1</v>
      </c>
      <c r="BR355" s="12">
        <v>1145478.0693736377</v>
      </c>
      <c r="BS355" s="2">
        <v>266.03574059999994</v>
      </c>
      <c r="BT355" s="2">
        <v>0</v>
      </c>
      <c r="BU355" s="2">
        <v>0</v>
      </c>
      <c r="BV355" s="50">
        <v>0</v>
      </c>
    </row>
    <row r="356" spans="1:74" x14ac:dyDescent="0.25">
      <c r="A356" t="s">
        <v>1065</v>
      </c>
      <c r="B356">
        <v>79233</v>
      </c>
      <c r="C356" t="s">
        <v>332</v>
      </c>
      <c r="D356" t="s">
        <v>663</v>
      </c>
      <c r="E356" s="7">
        <v>0</v>
      </c>
      <c r="F356" s="2">
        <v>0</v>
      </c>
      <c r="G356" s="2">
        <v>246.37120000000004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20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1</v>
      </c>
      <c r="X356" s="2">
        <v>0</v>
      </c>
      <c r="Y356" s="2">
        <v>0</v>
      </c>
      <c r="Z356" s="10">
        <v>27.3125</v>
      </c>
      <c r="AA356" s="2">
        <v>160.3553</v>
      </c>
      <c r="AB356" s="2">
        <v>160.3553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8" t="s">
        <v>12</v>
      </c>
      <c r="BF356" s="8" t="s">
        <v>12</v>
      </c>
      <c r="BG356" s="8" t="s">
        <v>654</v>
      </c>
      <c r="BH356" s="10">
        <v>246.37120000000004</v>
      </c>
      <c r="BI356" s="10">
        <v>0</v>
      </c>
      <c r="BJ356" s="13">
        <v>1.3540000000000001</v>
      </c>
      <c r="BK356" s="13">
        <v>0</v>
      </c>
      <c r="BL356" s="10">
        <v>0</v>
      </c>
      <c r="BM356" s="10">
        <v>333.58660480000009</v>
      </c>
      <c r="BN356" s="10">
        <v>0</v>
      </c>
      <c r="BO356" s="10">
        <v>25.260467499999997</v>
      </c>
      <c r="BP356">
        <v>4305.7299999999996</v>
      </c>
      <c r="BQ356" s="5">
        <v>1.0036</v>
      </c>
      <c r="BR356" s="12">
        <v>1550660.9595908907</v>
      </c>
      <c r="BS356" s="2">
        <v>358.84707230000009</v>
      </c>
      <c r="BT356" s="2">
        <v>0</v>
      </c>
      <c r="BU356" s="2">
        <v>0</v>
      </c>
      <c r="BV356" s="50">
        <v>0</v>
      </c>
    </row>
    <row r="357" spans="1:74" x14ac:dyDescent="0.25">
      <c r="A357" t="s">
        <v>1066</v>
      </c>
      <c r="B357">
        <v>78965</v>
      </c>
      <c r="C357" t="s">
        <v>333</v>
      </c>
      <c r="D357" t="s">
        <v>663</v>
      </c>
      <c r="E357" s="7">
        <v>0</v>
      </c>
      <c r="F357" s="2">
        <v>0</v>
      </c>
      <c r="G357" s="2">
        <v>167.86670000000001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18.024999999999999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10">
        <v>21.575000000000003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8" t="s">
        <v>12</v>
      </c>
      <c r="BF357" s="8" t="s">
        <v>12</v>
      </c>
      <c r="BG357" s="8" t="s">
        <v>653</v>
      </c>
      <c r="BH357" s="10">
        <v>167.86670000000001</v>
      </c>
      <c r="BI357" s="10">
        <v>0</v>
      </c>
      <c r="BJ357" s="13">
        <v>1.3779999999999999</v>
      </c>
      <c r="BK357" s="13">
        <v>0</v>
      </c>
      <c r="BL357" s="10">
        <v>0</v>
      </c>
      <c r="BM357" s="10">
        <v>231.32031259999999</v>
      </c>
      <c r="BN357" s="10">
        <v>0</v>
      </c>
      <c r="BO357" s="10">
        <v>2.5352000000000006</v>
      </c>
      <c r="BP357">
        <v>4305.7299999999996</v>
      </c>
      <c r="BQ357" s="5">
        <v>1</v>
      </c>
      <c r="BR357" s="12">
        <v>1006918.6962671978</v>
      </c>
      <c r="BS357" s="2">
        <v>233.8555126</v>
      </c>
      <c r="BT357" s="2">
        <v>0</v>
      </c>
      <c r="BU357" s="2">
        <v>0</v>
      </c>
      <c r="BV357" s="50">
        <v>0</v>
      </c>
    </row>
    <row r="358" spans="1:74" x14ac:dyDescent="0.25">
      <c r="A358" t="s">
        <v>1067</v>
      </c>
      <c r="B358">
        <v>79876</v>
      </c>
      <c r="C358" t="s">
        <v>334</v>
      </c>
      <c r="D358" t="s">
        <v>663</v>
      </c>
      <c r="E358" s="7">
        <v>0</v>
      </c>
      <c r="F358" s="2">
        <v>0</v>
      </c>
      <c r="G358" s="2">
        <v>0</v>
      </c>
      <c r="H358" s="2">
        <v>208.04089999999994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22.15</v>
      </c>
      <c r="P358" s="2">
        <v>0</v>
      </c>
      <c r="Q358" s="2">
        <v>0</v>
      </c>
      <c r="R358" s="2">
        <v>1</v>
      </c>
      <c r="S358" s="2">
        <v>0</v>
      </c>
      <c r="T358" s="2">
        <v>0</v>
      </c>
      <c r="U358" s="2">
        <v>0</v>
      </c>
      <c r="V358" s="2">
        <v>0</v>
      </c>
      <c r="W358" s="2">
        <v>0.85</v>
      </c>
      <c r="X358" s="2">
        <v>0</v>
      </c>
      <c r="Y358" s="2">
        <v>0</v>
      </c>
      <c r="Z358" s="10">
        <v>27.5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8" t="s">
        <v>12</v>
      </c>
      <c r="BF358" s="8" t="s">
        <v>12</v>
      </c>
      <c r="BG358" s="8" t="s">
        <v>653</v>
      </c>
      <c r="BH358" s="10">
        <v>0</v>
      </c>
      <c r="BI358" s="10">
        <v>208.04089999999994</v>
      </c>
      <c r="BJ358" s="13">
        <v>0</v>
      </c>
      <c r="BK358" s="13">
        <v>1.5149999999999999</v>
      </c>
      <c r="BL358" s="10">
        <v>0</v>
      </c>
      <c r="BM358" s="10">
        <v>0</v>
      </c>
      <c r="BN358" s="10">
        <v>315.18196349999988</v>
      </c>
      <c r="BO358" s="10">
        <v>12.770349999999999</v>
      </c>
      <c r="BP358">
        <v>4305.7299999999996</v>
      </c>
      <c r="BQ358" s="5">
        <v>1</v>
      </c>
      <c r="BR358" s="12">
        <v>1412074.1148063543</v>
      </c>
      <c r="BS358" s="2">
        <v>327.95231349999989</v>
      </c>
      <c r="BT358" s="2">
        <v>0</v>
      </c>
      <c r="BU358" s="2">
        <v>0</v>
      </c>
      <c r="BV358" s="50">
        <v>0</v>
      </c>
    </row>
    <row r="359" spans="1:74" x14ac:dyDescent="0.25">
      <c r="A359" t="s">
        <v>1068</v>
      </c>
      <c r="B359">
        <v>79878</v>
      </c>
      <c r="C359" t="s">
        <v>335</v>
      </c>
      <c r="D359" t="s">
        <v>663</v>
      </c>
      <c r="E359" s="7">
        <v>0</v>
      </c>
      <c r="F359" s="2">
        <v>0</v>
      </c>
      <c r="G359" s="2">
        <v>0</v>
      </c>
      <c r="H359" s="2">
        <v>53.5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8.8000000000000007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10">
        <v>5.6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8" t="s">
        <v>12</v>
      </c>
      <c r="BF359" s="8" t="s">
        <v>12</v>
      </c>
      <c r="BG359" s="8" t="s">
        <v>653</v>
      </c>
      <c r="BH359" s="10">
        <v>0</v>
      </c>
      <c r="BI359" s="10">
        <v>53.5</v>
      </c>
      <c r="BJ359" s="13">
        <v>0</v>
      </c>
      <c r="BK359" s="13">
        <v>1.5589999999999999</v>
      </c>
      <c r="BL359" s="10">
        <v>0</v>
      </c>
      <c r="BM359" s="10">
        <v>0</v>
      </c>
      <c r="BN359" s="10">
        <v>83.406499999999994</v>
      </c>
      <c r="BO359" s="10">
        <v>0.6704</v>
      </c>
      <c r="BP359">
        <v>4305.7299999999996</v>
      </c>
      <c r="BQ359" s="5">
        <v>1</v>
      </c>
      <c r="BR359" s="12">
        <v>362012.43063699995</v>
      </c>
      <c r="BS359" s="2">
        <v>84.076899999999995</v>
      </c>
      <c r="BT359" s="2">
        <v>0</v>
      </c>
      <c r="BU359" s="2">
        <v>0</v>
      </c>
      <c r="BV359" s="50">
        <v>0</v>
      </c>
    </row>
    <row r="360" spans="1:74" x14ac:dyDescent="0.25">
      <c r="A360" t="s">
        <v>1069</v>
      </c>
      <c r="B360">
        <v>90330</v>
      </c>
      <c r="C360" t="s">
        <v>336</v>
      </c>
      <c r="D360" t="s">
        <v>663</v>
      </c>
      <c r="E360" s="7">
        <v>0</v>
      </c>
      <c r="F360" s="2">
        <v>0</v>
      </c>
      <c r="G360" s="2">
        <v>105.8625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12.337499999999999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10">
        <v>15.2</v>
      </c>
      <c r="AA360" s="2">
        <v>56.037499999999994</v>
      </c>
      <c r="AB360" s="2">
        <v>56.037499999999994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8" t="s">
        <v>12</v>
      </c>
      <c r="BF360" s="8" t="s">
        <v>12</v>
      </c>
      <c r="BG360" s="8" t="s">
        <v>654</v>
      </c>
      <c r="BH360" s="10">
        <v>105.8625</v>
      </c>
      <c r="BI360" s="10">
        <v>0</v>
      </c>
      <c r="BJ360" s="13">
        <v>1.3959999999999999</v>
      </c>
      <c r="BK360" s="13">
        <v>0</v>
      </c>
      <c r="BL360" s="10">
        <v>0</v>
      </c>
      <c r="BM360" s="10">
        <v>147.78404999999998</v>
      </c>
      <c r="BN360" s="10">
        <v>0</v>
      </c>
      <c r="BO360" s="10">
        <v>7.3887624999999986</v>
      </c>
      <c r="BP360">
        <v>4305.7299999999996</v>
      </c>
      <c r="BQ360" s="5">
        <v>1.1237999999999999</v>
      </c>
      <c r="BR360" s="12">
        <v>750847.00453056907</v>
      </c>
      <c r="BS360" s="2">
        <v>155.17281249999999</v>
      </c>
      <c r="BT360" s="2">
        <v>0</v>
      </c>
      <c r="BU360" s="2">
        <v>0</v>
      </c>
      <c r="BV360" s="50">
        <v>0</v>
      </c>
    </row>
    <row r="361" spans="1:74" x14ac:dyDescent="0.25">
      <c r="A361" t="s">
        <v>1070</v>
      </c>
      <c r="B361">
        <v>79871</v>
      </c>
      <c r="C361" t="s">
        <v>337</v>
      </c>
      <c r="D361" t="s">
        <v>663</v>
      </c>
      <c r="E361" s="7">
        <v>0</v>
      </c>
      <c r="F361" s="2">
        <v>0</v>
      </c>
      <c r="G361" s="2">
        <v>33.875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3</v>
      </c>
      <c r="P361" s="2">
        <v>0</v>
      </c>
      <c r="Q361" s="2">
        <v>0</v>
      </c>
      <c r="R361" s="2">
        <v>0</v>
      </c>
      <c r="S361" s="2">
        <v>1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10">
        <v>5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8" t="s">
        <v>12</v>
      </c>
      <c r="BF361" s="8" t="s">
        <v>12</v>
      </c>
      <c r="BG361" s="8" t="s">
        <v>653</v>
      </c>
      <c r="BH361" s="10">
        <v>33.875</v>
      </c>
      <c r="BI361" s="10">
        <v>0</v>
      </c>
      <c r="BJ361" s="13">
        <v>1.399</v>
      </c>
      <c r="BK361" s="13">
        <v>0</v>
      </c>
      <c r="BL361" s="10">
        <v>0</v>
      </c>
      <c r="BM361" s="10">
        <v>47.391125000000002</v>
      </c>
      <c r="BN361" s="10">
        <v>0</v>
      </c>
      <c r="BO361" s="10">
        <v>5.3550000000000004</v>
      </c>
      <c r="BP361">
        <v>4305.7299999999996</v>
      </c>
      <c r="BQ361" s="5">
        <v>1</v>
      </c>
      <c r="BR361" s="12">
        <v>227110.57279625</v>
      </c>
      <c r="BS361" s="2">
        <v>52.746125000000006</v>
      </c>
      <c r="BT361" s="2">
        <v>0</v>
      </c>
      <c r="BU361" s="2">
        <v>0</v>
      </c>
      <c r="BV361" s="50">
        <v>0</v>
      </c>
    </row>
    <row r="362" spans="1:74" x14ac:dyDescent="0.25">
      <c r="A362" t="s">
        <v>1071</v>
      </c>
      <c r="B362">
        <v>1000164</v>
      </c>
      <c r="C362" t="s">
        <v>338</v>
      </c>
      <c r="D362" t="s">
        <v>663</v>
      </c>
      <c r="E362" s="7">
        <v>0</v>
      </c>
      <c r="F362" s="2">
        <v>0</v>
      </c>
      <c r="G362" s="2">
        <v>109.48099999999999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9.8062000000000005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10">
        <v>0</v>
      </c>
      <c r="AA362" s="2">
        <v>104.5472</v>
      </c>
      <c r="AB362" s="2">
        <v>104.5472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8" t="s">
        <v>12</v>
      </c>
      <c r="BF362" s="8" t="s">
        <v>12</v>
      </c>
      <c r="BG362" s="8" t="s">
        <v>653</v>
      </c>
      <c r="BH362" s="10">
        <v>109.48099999999999</v>
      </c>
      <c r="BI362" s="10">
        <v>0</v>
      </c>
      <c r="BJ362" s="13">
        <v>1.395</v>
      </c>
      <c r="BK362" s="13">
        <v>0</v>
      </c>
      <c r="BL362" s="10">
        <v>0</v>
      </c>
      <c r="BM362" s="10">
        <v>152.72599499999998</v>
      </c>
      <c r="BN362" s="10">
        <v>0</v>
      </c>
      <c r="BO362" s="10">
        <v>6.3022505999999998</v>
      </c>
      <c r="BP362">
        <v>4305.7299999999996</v>
      </c>
      <c r="BQ362" s="5">
        <v>1</v>
      </c>
      <c r="BR362" s="12">
        <v>684732.68792728789</v>
      </c>
      <c r="BS362" s="2">
        <v>159.02824559999999</v>
      </c>
      <c r="BT362" s="2">
        <v>0</v>
      </c>
      <c r="BU362" s="2">
        <v>0</v>
      </c>
      <c r="BV362" s="50">
        <v>0</v>
      </c>
    </row>
    <row r="363" spans="1:74" x14ac:dyDescent="0.25">
      <c r="A363" t="s">
        <v>1072</v>
      </c>
      <c r="B363">
        <v>4396</v>
      </c>
      <c r="C363" t="s">
        <v>339</v>
      </c>
      <c r="D363" t="s">
        <v>658</v>
      </c>
      <c r="E363" s="7">
        <v>0</v>
      </c>
      <c r="F363" s="2">
        <v>3.2875000000000001</v>
      </c>
      <c r="G363" s="2">
        <v>915.93589999999995</v>
      </c>
      <c r="H363" s="2">
        <v>649.52089999999998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169.40630000000002</v>
      </c>
      <c r="P363" s="2">
        <v>0</v>
      </c>
      <c r="Q363" s="2">
        <v>0.5</v>
      </c>
      <c r="R363" s="2">
        <v>2</v>
      </c>
      <c r="S363" s="2">
        <v>0</v>
      </c>
      <c r="T363" s="2">
        <v>0</v>
      </c>
      <c r="U363" s="2">
        <v>0</v>
      </c>
      <c r="V363" s="2">
        <v>4</v>
      </c>
      <c r="W363" s="2">
        <v>10.55</v>
      </c>
      <c r="X363" s="2">
        <v>2</v>
      </c>
      <c r="Y363" s="2">
        <v>2</v>
      </c>
      <c r="Z363" s="10">
        <v>122</v>
      </c>
      <c r="AA363" s="2">
        <v>317.21379999999999</v>
      </c>
      <c r="AB363" s="2">
        <v>317.21379999999999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8" t="s">
        <v>12</v>
      </c>
      <c r="BF363" s="8" t="s">
        <v>12</v>
      </c>
      <c r="BG363" s="8" t="s">
        <v>653</v>
      </c>
      <c r="BH363" s="10">
        <v>915.93589999999995</v>
      </c>
      <c r="BI363" s="10">
        <v>649.52089999999998</v>
      </c>
      <c r="BJ363" s="13">
        <v>1.1579999999999999</v>
      </c>
      <c r="BK363" s="13">
        <v>1.268</v>
      </c>
      <c r="BL363" s="10">
        <v>4.7833125000000001</v>
      </c>
      <c r="BM363" s="10">
        <v>1060.6537721999998</v>
      </c>
      <c r="BN363" s="10">
        <v>823.59250120000002</v>
      </c>
      <c r="BO363" s="10">
        <v>160.53574689999999</v>
      </c>
      <c r="BP363">
        <v>4359.55</v>
      </c>
      <c r="BQ363" s="5">
        <v>1.0523</v>
      </c>
      <c r="BR363" s="12">
        <v>9402492.5937958509</v>
      </c>
      <c r="BS363" s="2">
        <v>2049.5653327999999</v>
      </c>
      <c r="BT363" s="2">
        <v>0</v>
      </c>
      <c r="BU363" s="2">
        <v>0</v>
      </c>
      <c r="BV363" s="50">
        <v>2.7052209847073217E-3</v>
      </c>
    </row>
    <row r="364" spans="1:74" x14ac:dyDescent="0.25">
      <c r="A364" t="s">
        <v>1073</v>
      </c>
      <c r="B364">
        <v>79065</v>
      </c>
      <c r="C364" t="s">
        <v>340</v>
      </c>
      <c r="D364" t="s">
        <v>663</v>
      </c>
      <c r="E364" s="7">
        <v>0</v>
      </c>
      <c r="F364" s="2">
        <v>0</v>
      </c>
      <c r="G364" s="2">
        <v>0</v>
      </c>
      <c r="H364" s="2">
        <v>25.9739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1.7749999999999999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10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8" t="s">
        <v>12</v>
      </c>
      <c r="BF364" s="8" t="s">
        <v>12</v>
      </c>
      <c r="BG364" s="8" t="s">
        <v>653</v>
      </c>
      <c r="BH364" s="10">
        <v>0</v>
      </c>
      <c r="BI364" s="10">
        <v>25.9739</v>
      </c>
      <c r="BJ364" s="13">
        <v>0</v>
      </c>
      <c r="BK364" s="13">
        <v>1.5589999999999999</v>
      </c>
      <c r="BL364" s="10">
        <v>0</v>
      </c>
      <c r="BM364" s="10">
        <v>0</v>
      </c>
      <c r="BN364" s="10">
        <v>40.493310100000002</v>
      </c>
      <c r="BO364" s="10">
        <v>5.3249999999999999E-3</v>
      </c>
      <c r="BP364">
        <v>4305.7299999999996</v>
      </c>
      <c r="BQ364" s="5">
        <v>1</v>
      </c>
      <c r="BR364" s="12">
        <v>174376.188109123</v>
      </c>
      <c r="BS364" s="2">
        <v>40.498635100000001</v>
      </c>
      <c r="BT364" s="2">
        <v>0</v>
      </c>
      <c r="BU364" s="2">
        <v>0</v>
      </c>
      <c r="BV364" s="50">
        <v>0</v>
      </c>
    </row>
    <row r="365" spans="1:74" x14ac:dyDescent="0.25">
      <c r="A365" t="s">
        <v>1074</v>
      </c>
      <c r="B365">
        <v>10878</v>
      </c>
      <c r="C365" t="s">
        <v>341</v>
      </c>
      <c r="D365" t="s">
        <v>663</v>
      </c>
      <c r="E365" s="7">
        <v>0</v>
      </c>
      <c r="F365" s="2">
        <v>0</v>
      </c>
      <c r="G365" s="2">
        <v>197.6438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26.785</v>
      </c>
      <c r="P365" s="2">
        <v>0</v>
      </c>
      <c r="Q365" s="2">
        <v>0</v>
      </c>
      <c r="R365" s="2">
        <v>0</v>
      </c>
      <c r="S365" s="2">
        <v>0</v>
      </c>
      <c r="T365" s="2">
        <v>2</v>
      </c>
      <c r="U365" s="2">
        <v>0</v>
      </c>
      <c r="V365" s="2">
        <v>0.8</v>
      </c>
      <c r="W365" s="2">
        <v>4.2</v>
      </c>
      <c r="X365" s="2">
        <v>0</v>
      </c>
      <c r="Y365" s="2">
        <v>0</v>
      </c>
      <c r="Z365" s="10">
        <v>0</v>
      </c>
      <c r="AA365" s="2">
        <v>93.361099999999993</v>
      </c>
      <c r="AB365" s="2">
        <v>93.361099999999993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8" t="s">
        <v>12</v>
      </c>
      <c r="BF365" s="8" t="s">
        <v>12</v>
      </c>
      <c r="BG365" s="8" t="s">
        <v>654</v>
      </c>
      <c r="BH365" s="10">
        <v>197.6438</v>
      </c>
      <c r="BI365" s="10">
        <v>0</v>
      </c>
      <c r="BJ365" s="13">
        <v>1.369</v>
      </c>
      <c r="BK365" s="13">
        <v>0</v>
      </c>
      <c r="BL365" s="10">
        <v>0</v>
      </c>
      <c r="BM365" s="10">
        <v>270.5743622</v>
      </c>
      <c r="BN365" s="10">
        <v>0</v>
      </c>
      <c r="BO365" s="10">
        <v>48.995665000000002</v>
      </c>
      <c r="BP365">
        <v>4305.7299999999996</v>
      </c>
      <c r="BQ365" s="5">
        <v>1</v>
      </c>
      <c r="BR365" s="12">
        <v>1375982.2532158559</v>
      </c>
      <c r="BS365" s="2">
        <v>319.57002719999997</v>
      </c>
      <c r="BT365" s="2">
        <v>0</v>
      </c>
      <c r="BU365" s="2">
        <v>0</v>
      </c>
      <c r="BV365" s="50">
        <v>0</v>
      </c>
    </row>
    <row r="366" spans="1:74" x14ac:dyDescent="0.25">
      <c r="A366" t="s">
        <v>1075</v>
      </c>
      <c r="B366">
        <v>79420</v>
      </c>
      <c r="C366" t="s">
        <v>342</v>
      </c>
      <c r="D366" t="s">
        <v>663</v>
      </c>
      <c r="E366" s="7">
        <v>0</v>
      </c>
      <c r="F366" s="2">
        <v>0</v>
      </c>
      <c r="G366" s="2">
        <v>245.67149999999998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20.087499999999999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4.55</v>
      </c>
      <c r="X366" s="2">
        <v>0</v>
      </c>
      <c r="Y366" s="2">
        <v>0</v>
      </c>
      <c r="Z366" s="10">
        <v>0</v>
      </c>
      <c r="AA366" s="2">
        <v>112.34650000000001</v>
      </c>
      <c r="AB366" s="2">
        <v>112.34650000000001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8" t="s">
        <v>12</v>
      </c>
      <c r="BF366" s="8" t="s">
        <v>12</v>
      </c>
      <c r="BG366" s="8" t="s">
        <v>654</v>
      </c>
      <c r="BH366" s="10">
        <v>245.67149999999998</v>
      </c>
      <c r="BI366" s="10">
        <v>0</v>
      </c>
      <c r="BJ366" s="13">
        <v>1.3540000000000001</v>
      </c>
      <c r="BK366" s="13">
        <v>0</v>
      </c>
      <c r="BL366" s="10">
        <v>0</v>
      </c>
      <c r="BM366" s="10">
        <v>332.63921099999999</v>
      </c>
      <c r="BN366" s="10">
        <v>0</v>
      </c>
      <c r="BO366" s="10">
        <v>38.704112499999994</v>
      </c>
      <c r="BP366">
        <v>4305.7299999999996</v>
      </c>
      <c r="BQ366" s="5">
        <v>1</v>
      </c>
      <c r="BR366" s="12">
        <v>1598904.0882936548</v>
      </c>
      <c r="BS366" s="2">
        <v>371.34332349999994</v>
      </c>
      <c r="BT366" s="2">
        <v>0</v>
      </c>
      <c r="BU366" s="2">
        <v>0</v>
      </c>
      <c r="BV366" s="50">
        <v>0</v>
      </c>
    </row>
    <row r="367" spans="1:74" x14ac:dyDescent="0.25">
      <c r="A367" t="s">
        <v>1076</v>
      </c>
      <c r="B367">
        <v>4360</v>
      </c>
      <c r="C367" t="s">
        <v>343</v>
      </c>
      <c r="D367" t="s">
        <v>663</v>
      </c>
      <c r="E367" s="7">
        <v>0</v>
      </c>
      <c r="F367" s="2">
        <v>0</v>
      </c>
      <c r="G367" s="2">
        <v>139.42500000000001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7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10">
        <v>0</v>
      </c>
      <c r="AA367" s="2">
        <v>80.55</v>
      </c>
      <c r="AB367" s="2">
        <v>80.55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8" t="s">
        <v>12</v>
      </c>
      <c r="BF367" s="8" t="s">
        <v>12</v>
      </c>
      <c r="BG367" s="8" t="s">
        <v>654</v>
      </c>
      <c r="BH367" s="10">
        <v>139.42500000000001</v>
      </c>
      <c r="BI367" s="10">
        <v>0</v>
      </c>
      <c r="BJ367" s="13">
        <v>1.3859999999999999</v>
      </c>
      <c r="BK367" s="13">
        <v>0</v>
      </c>
      <c r="BL367" s="10">
        <v>0</v>
      </c>
      <c r="BM367" s="10">
        <v>193.24305000000001</v>
      </c>
      <c r="BN367" s="10">
        <v>0</v>
      </c>
      <c r="BO367" s="10">
        <v>8.0759999999999987</v>
      </c>
      <c r="BP367">
        <v>4305.7299999999996</v>
      </c>
      <c r="BQ367" s="5">
        <v>1</v>
      </c>
      <c r="BR367" s="12">
        <v>866825.47315649991</v>
      </c>
      <c r="BS367" s="2">
        <v>201.31905000000003</v>
      </c>
      <c r="BT367" s="2">
        <v>0</v>
      </c>
      <c r="BU367" s="2">
        <v>0</v>
      </c>
      <c r="BV367" s="50">
        <v>0</v>
      </c>
    </row>
    <row r="368" spans="1:74" x14ac:dyDescent="0.25">
      <c r="A368" t="s">
        <v>1077</v>
      </c>
      <c r="B368">
        <v>4383</v>
      </c>
      <c r="C368" t="s">
        <v>344</v>
      </c>
      <c r="D368" t="s">
        <v>663</v>
      </c>
      <c r="E368" s="7">
        <v>0</v>
      </c>
      <c r="F368" s="2">
        <v>0</v>
      </c>
      <c r="G368" s="2">
        <v>932.31619999999998</v>
      </c>
      <c r="H368" s="2">
        <v>373.76640000000003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97.236000000000004</v>
      </c>
      <c r="P368" s="2">
        <v>1</v>
      </c>
      <c r="Q368" s="2">
        <v>0</v>
      </c>
      <c r="R368" s="2">
        <v>1</v>
      </c>
      <c r="S368" s="2">
        <v>1</v>
      </c>
      <c r="T368" s="2">
        <v>0</v>
      </c>
      <c r="U368" s="2">
        <v>0</v>
      </c>
      <c r="V368" s="2">
        <v>5.35</v>
      </c>
      <c r="W368" s="2">
        <v>13.65</v>
      </c>
      <c r="X368" s="2">
        <v>0</v>
      </c>
      <c r="Y368" s="2">
        <v>0</v>
      </c>
      <c r="Z368" s="10">
        <v>2.1625000000000001</v>
      </c>
      <c r="AA368" s="2">
        <v>369.46910000000003</v>
      </c>
      <c r="AB368" s="2">
        <v>369.46910000000003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8" t="s">
        <v>12</v>
      </c>
      <c r="BF368" s="8" t="s">
        <v>12</v>
      </c>
      <c r="BG368" s="8" t="s">
        <v>654</v>
      </c>
      <c r="BH368" s="10">
        <v>932.31619999999998</v>
      </c>
      <c r="BI368" s="10">
        <v>373.76640000000003</v>
      </c>
      <c r="BJ368" s="13">
        <v>1.1579999999999999</v>
      </c>
      <c r="BK368" s="13">
        <v>1.448</v>
      </c>
      <c r="BL368" s="10">
        <v>0</v>
      </c>
      <c r="BM368" s="10">
        <v>1079.6221595999998</v>
      </c>
      <c r="BN368" s="10">
        <v>541.21374720000006</v>
      </c>
      <c r="BO368" s="10">
        <v>163.2714555</v>
      </c>
      <c r="BP368">
        <v>4305.7299999999996</v>
      </c>
      <c r="BQ368" s="5">
        <v>1</v>
      </c>
      <c r="BR368" s="12">
        <v>7681884.5930759786</v>
      </c>
      <c r="BS368" s="2">
        <v>1784.1073623</v>
      </c>
      <c r="BT368" s="2">
        <v>0</v>
      </c>
      <c r="BU368" s="2">
        <v>0</v>
      </c>
      <c r="BV368" s="50">
        <v>5.7423626958968748E-4</v>
      </c>
    </row>
    <row r="369" spans="1:74" x14ac:dyDescent="0.25">
      <c r="A369" t="s">
        <v>1078</v>
      </c>
      <c r="B369">
        <v>79598</v>
      </c>
      <c r="C369" t="s">
        <v>345</v>
      </c>
      <c r="D369" t="s">
        <v>658</v>
      </c>
      <c r="E369" s="7">
        <v>0</v>
      </c>
      <c r="F369" s="2">
        <v>45.537500000000001</v>
      </c>
      <c r="G369" s="2">
        <v>4136.9556000000002</v>
      </c>
      <c r="H369" s="2">
        <v>2008.4536000000003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864.77660000000003</v>
      </c>
      <c r="P369" s="2">
        <v>3</v>
      </c>
      <c r="Q369" s="2">
        <v>24.062500000000007</v>
      </c>
      <c r="R369" s="2">
        <v>16.633199999999999</v>
      </c>
      <c r="S369" s="2">
        <v>11.5</v>
      </c>
      <c r="T369" s="2">
        <v>5.5</v>
      </c>
      <c r="U369" s="2">
        <v>0</v>
      </c>
      <c r="V369" s="2">
        <v>93.924999999999997</v>
      </c>
      <c r="W369" s="2">
        <v>37.424999999999997</v>
      </c>
      <c r="X369" s="2">
        <v>3.65</v>
      </c>
      <c r="Y369" s="2">
        <v>3</v>
      </c>
      <c r="Z369" s="10">
        <v>137.1</v>
      </c>
      <c r="AA369" s="2">
        <v>1680.1342999999999</v>
      </c>
      <c r="AB369" s="2">
        <v>1680.1342999999999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8" t="s">
        <v>12</v>
      </c>
      <c r="BF369" s="8" t="s">
        <v>12</v>
      </c>
      <c r="BG369" s="8" t="s">
        <v>653</v>
      </c>
      <c r="BH369" s="10">
        <v>4136.9556000000002</v>
      </c>
      <c r="BI369" s="10">
        <v>2008.4536000000003</v>
      </c>
      <c r="BJ369" s="13">
        <v>1.1579999999999999</v>
      </c>
      <c r="BK369" s="13">
        <v>1.268</v>
      </c>
      <c r="BL369" s="10">
        <v>66.257062500000004</v>
      </c>
      <c r="BM369" s="10">
        <v>4790.5945848000001</v>
      </c>
      <c r="BN369" s="10">
        <v>2546.7191648000003</v>
      </c>
      <c r="BO369" s="10">
        <v>1191.8576274999998</v>
      </c>
      <c r="BP369">
        <v>4359.55</v>
      </c>
      <c r="BQ369" s="5">
        <v>1</v>
      </c>
      <c r="BR369" s="12">
        <v>37472200.053858183</v>
      </c>
      <c r="BS369" s="2">
        <v>8595.4284396000003</v>
      </c>
      <c r="BT369" s="2">
        <v>0</v>
      </c>
      <c r="BU369" s="2">
        <v>0</v>
      </c>
      <c r="BV369" s="50">
        <v>8.2590761118973965E-3</v>
      </c>
    </row>
    <row r="370" spans="1:74" x14ac:dyDescent="0.25">
      <c r="A370" t="s">
        <v>1079</v>
      </c>
      <c r="B370">
        <v>4480</v>
      </c>
      <c r="C370" t="s">
        <v>346</v>
      </c>
      <c r="D370" t="s">
        <v>659</v>
      </c>
      <c r="E370" s="7">
        <v>0</v>
      </c>
      <c r="F370" s="2">
        <v>0.5</v>
      </c>
      <c r="G370" s="2">
        <v>68.280799999999999</v>
      </c>
      <c r="H370" s="2">
        <v>16.563800000000001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15.95</v>
      </c>
      <c r="P370" s="2">
        <v>1</v>
      </c>
      <c r="Q370" s="2">
        <v>0</v>
      </c>
      <c r="R370" s="2">
        <v>0</v>
      </c>
      <c r="S370" s="2">
        <v>0</v>
      </c>
      <c r="T370" s="2">
        <v>0.5</v>
      </c>
      <c r="U370" s="2">
        <v>0</v>
      </c>
      <c r="V370" s="2">
        <v>1</v>
      </c>
      <c r="W370" s="2">
        <v>0</v>
      </c>
      <c r="X370" s="2">
        <v>0</v>
      </c>
      <c r="Y370" s="2">
        <v>0</v>
      </c>
      <c r="Z370" s="10">
        <v>68.780799999999985</v>
      </c>
      <c r="AA370" s="2">
        <v>24.412500000000001</v>
      </c>
      <c r="AB370" s="2">
        <v>24.412500000000001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8" t="s">
        <v>12</v>
      </c>
      <c r="BF370" s="8" t="s">
        <v>12</v>
      </c>
      <c r="BG370" s="8" t="s">
        <v>654</v>
      </c>
      <c r="BH370" s="10">
        <v>68.280799999999999</v>
      </c>
      <c r="BI370" s="10">
        <v>0</v>
      </c>
      <c r="BJ370" s="13">
        <v>1.399</v>
      </c>
      <c r="BK370" s="13">
        <v>0</v>
      </c>
      <c r="BL370" s="10">
        <v>0.72750000000000004</v>
      </c>
      <c r="BM370" s="10">
        <v>95.524839200000002</v>
      </c>
      <c r="BN370" s="10">
        <v>0</v>
      </c>
      <c r="BO370" s="10">
        <v>21.792891999999998</v>
      </c>
      <c r="BP370">
        <v>4359.55</v>
      </c>
      <c r="BQ370" s="5">
        <v>1.0187999999999999</v>
      </c>
      <c r="BR370" s="12">
        <v>524299.02052630566</v>
      </c>
      <c r="BS370" s="2">
        <v>118.0452312</v>
      </c>
      <c r="BT370" s="2">
        <v>0</v>
      </c>
      <c r="BU370" s="2">
        <v>0</v>
      </c>
      <c r="BV370" s="50">
        <v>5.8586014815231423E-3</v>
      </c>
    </row>
    <row r="371" spans="1:74" x14ac:dyDescent="0.25">
      <c r="A371" t="s">
        <v>1080</v>
      </c>
      <c r="B371">
        <v>4223</v>
      </c>
      <c r="C371" t="s">
        <v>347</v>
      </c>
      <c r="D371" t="s">
        <v>659</v>
      </c>
      <c r="E371" s="7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10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8" t="s">
        <v>12</v>
      </c>
      <c r="BF371" s="8" t="s">
        <v>12</v>
      </c>
      <c r="BG371" s="8" t="s">
        <v>653</v>
      </c>
      <c r="BH371" s="10">
        <v>0</v>
      </c>
      <c r="BI371" s="10">
        <v>0</v>
      </c>
      <c r="BJ371" s="13">
        <v>0</v>
      </c>
      <c r="BK371" s="13">
        <v>0</v>
      </c>
      <c r="BL371" s="10">
        <v>0</v>
      </c>
      <c r="BM371" s="10">
        <v>0</v>
      </c>
      <c r="BN371" s="10">
        <v>0</v>
      </c>
      <c r="BO371" s="10">
        <v>0</v>
      </c>
      <c r="BP371">
        <v>4305.7299999999996</v>
      </c>
      <c r="BQ371" s="5">
        <v>1</v>
      </c>
      <c r="BR371" s="12">
        <v>0</v>
      </c>
      <c r="BS371" s="2">
        <v>0</v>
      </c>
      <c r="BT371" s="2">
        <v>0</v>
      </c>
      <c r="BU371" s="2">
        <v>0</v>
      </c>
      <c r="BV371" s="50">
        <v>0</v>
      </c>
    </row>
    <row r="372" spans="1:74" x14ac:dyDescent="0.25">
      <c r="A372" t="s">
        <v>1081</v>
      </c>
      <c r="B372">
        <v>4267</v>
      </c>
      <c r="C372" t="s">
        <v>348</v>
      </c>
      <c r="D372" t="s">
        <v>661</v>
      </c>
      <c r="E372" s="7">
        <v>0</v>
      </c>
      <c r="F372" s="2">
        <v>77.612500000000011</v>
      </c>
      <c r="G372" s="2">
        <v>13436.418999999998</v>
      </c>
      <c r="H372" s="2">
        <v>0</v>
      </c>
      <c r="I372" s="2">
        <v>0</v>
      </c>
      <c r="J372" s="2">
        <v>1076.3933</v>
      </c>
      <c r="K372" s="2">
        <v>0</v>
      </c>
      <c r="L372" s="2">
        <v>0</v>
      </c>
      <c r="M372" s="2">
        <v>0</v>
      </c>
      <c r="N372" s="2">
        <v>0</v>
      </c>
      <c r="O372" s="2">
        <v>1260.9634000000005</v>
      </c>
      <c r="P372" s="2">
        <v>3.5</v>
      </c>
      <c r="Q372" s="2">
        <v>24.212499999999995</v>
      </c>
      <c r="R372" s="2">
        <v>5.05</v>
      </c>
      <c r="S372" s="2">
        <v>16.987500000000001</v>
      </c>
      <c r="T372" s="2">
        <v>11</v>
      </c>
      <c r="U372" s="2">
        <v>2.25</v>
      </c>
      <c r="V372" s="2">
        <v>114.16249999999999</v>
      </c>
      <c r="W372" s="2">
        <v>102.9525</v>
      </c>
      <c r="X372" s="2">
        <v>5.5</v>
      </c>
      <c r="Y372" s="2">
        <v>7.5</v>
      </c>
      <c r="Z372" s="10">
        <v>399.56629999999996</v>
      </c>
      <c r="AA372" s="2">
        <v>5054.9194000000007</v>
      </c>
      <c r="AB372" s="2">
        <v>5054.9194000000007</v>
      </c>
      <c r="AC372" s="2">
        <v>66.349900000000005</v>
      </c>
      <c r="AD372" s="2">
        <v>0</v>
      </c>
      <c r="AE372" s="2">
        <v>0</v>
      </c>
      <c r="AF372" s="2">
        <v>0</v>
      </c>
      <c r="AG372" s="2">
        <v>1.7805</v>
      </c>
      <c r="AH372" s="2">
        <v>0</v>
      </c>
      <c r="AI372" s="2">
        <v>0</v>
      </c>
      <c r="AJ372" s="2">
        <v>1.6957</v>
      </c>
      <c r="AK372" s="2">
        <v>4.8714000000000004</v>
      </c>
      <c r="AL372" s="2">
        <v>0</v>
      </c>
      <c r="AM372" s="2">
        <v>0</v>
      </c>
      <c r="AN372" s="2">
        <v>20.084399999999999</v>
      </c>
      <c r="AO372" s="2">
        <v>434.96369999999996</v>
      </c>
      <c r="AP372" s="2">
        <v>434.96369999999996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8" t="s">
        <v>12</v>
      </c>
      <c r="BF372" s="8" t="s">
        <v>12</v>
      </c>
      <c r="BG372" s="8" t="s">
        <v>653</v>
      </c>
      <c r="BH372" s="10">
        <v>14512.812299999998</v>
      </c>
      <c r="BI372" s="10">
        <v>0</v>
      </c>
      <c r="BJ372" s="13">
        <v>1.1579999999999999</v>
      </c>
      <c r="BK372" s="13">
        <v>0</v>
      </c>
      <c r="BL372" s="10">
        <v>112.92618750000003</v>
      </c>
      <c r="BM372" s="10">
        <v>16743.513471329996</v>
      </c>
      <c r="BN372" s="10">
        <v>0</v>
      </c>
      <c r="BO372" s="10">
        <v>2073.6845423550003</v>
      </c>
      <c r="BP372">
        <v>4359.55</v>
      </c>
      <c r="BQ372" s="5">
        <v>1.0034000000000001</v>
      </c>
      <c r="BR372" s="12">
        <v>82807414.159344405</v>
      </c>
      <c r="BS372" s="2">
        <v>17673.463140699998</v>
      </c>
      <c r="BT372" s="2">
        <v>1322.8011162999999</v>
      </c>
      <c r="BU372" s="2">
        <v>0</v>
      </c>
      <c r="BV372" s="50">
        <v>5.7431048610475845E-3</v>
      </c>
    </row>
    <row r="373" spans="1:74" x14ac:dyDescent="0.25">
      <c r="A373" t="s">
        <v>1082</v>
      </c>
      <c r="B373">
        <v>90900</v>
      </c>
      <c r="C373" t="s">
        <v>349</v>
      </c>
      <c r="D373" t="s">
        <v>663</v>
      </c>
      <c r="E373" s="7">
        <v>0</v>
      </c>
      <c r="F373" s="2">
        <v>0</v>
      </c>
      <c r="G373" s="2">
        <v>92.618499999999997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15.75</v>
      </c>
      <c r="P373" s="2">
        <v>0</v>
      </c>
      <c r="Q373" s="2">
        <v>0</v>
      </c>
      <c r="R373" s="2">
        <v>1</v>
      </c>
      <c r="S373" s="2">
        <v>0</v>
      </c>
      <c r="T373" s="2">
        <v>0</v>
      </c>
      <c r="U373" s="2">
        <v>0</v>
      </c>
      <c r="V373" s="2">
        <v>0</v>
      </c>
      <c r="W373" s="2">
        <v>1</v>
      </c>
      <c r="X373" s="2">
        <v>0</v>
      </c>
      <c r="Y373" s="2">
        <v>0</v>
      </c>
      <c r="Z373" s="10">
        <v>0</v>
      </c>
      <c r="AA373" s="2">
        <v>41.543500000000002</v>
      </c>
      <c r="AB373" s="2">
        <v>41.543500000000002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8" t="s">
        <v>12</v>
      </c>
      <c r="BF373" s="8" t="s">
        <v>12</v>
      </c>
      <c r="BG373" s="8" t="s">
        <v>654</v>
      </c>
      <c r="BH373" s="10">
        <v>92.618499999999997</v>
      </c>
      <c r="BI373" s="10">
        <v>0</v>
      </c>
      <c r="BJ373" s="13">
        <v>1.399</v>
      </c>
      <c r="BK373" s="13">
        <v>0</v>
      </c>
      <c r="BL373" s="10">
        <v>0</v>
      </c>
      <c r="BM373" s="10">
        <v>129.57328150000001</v>
      </c>
      <c r="BN373" s="10">
        <v>0</v>
      </c>
      <c r="BO373" s="10">
        <v>14.646600000000001</v>
      </c>
      <c r="BP373">
        <v>4305.7299999999996</v>
      </c>
      <c r="BQ373" s="5">
        <v>1.1237999999999999</v>
      </c>
      <c r="BR373" s="12">
        <v>697848.18792292417</v>
      </c>
      <c r="BS373" s="2">
        <v>144.21988150000001</v>
      </c>
      <c r="BT373" s="2">
        <v>0</v>
      </c>
      <c r="BU373" s="2">
        <v>0</v>
      </c>
      <c r="BV373" s="50">
        <v>5.3984895026371622E-3</v>
      </c>
    </row>
    <row r="374" spans="1:74" x14ac:dyDescent="0.25">
      <c r="A374" t="s">
        <v>1083</v>
      </c>
      <c r="B374">
        <v>4368</v>
      </c>
      <c r="C374" t="s">
        <v>350</v>
      </c>
      <c r="D374" t="s">
        <v>658</v>
      </c>
      <c r="E374" s="7">
        <v>0</v>
      </c>
      <c r="F374" s="2">
        <v>26.1</v>
      </c>
      <c r="G374" s="2">
        <v>3154.8063000000002</v>
      </c>
      <c r="H374" s="2">
        <v>1741.8891000000003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562.68819999999994</v>
      </c>
      <c r="P374" s="2">
        <v>0.5</v>
      </c>
      <c r="Q374" s="2">
        <v>7.7874999999999996</v>
      </c>
      <c r="R374" s="2">
        <v>9.4499999999999993</v>
      </c>
      <c r="S374" s="2">
        <v>0</v>
      </c>
      <c r="T374" s="2">
        <v>1</v>
      </c>
      <c r="U374" s="2">
        <v>0</v>
      </c>
      <c r="V374" s="2">
        <v>48.364800000000002</v>
      </c>
      <c r="W374" s="2">
        <v>28.374999999999996</v>
      </c>
      <c r="X374" s="2">
        <v>4</v>
      </c>
      <c r="Y374" s="2">
        <v>2</v>
      </c>
      <c r="Z374" s="10">
        <v>59.862499999999997</v>
      </c>
      <c r="AA374" s="2">
        <v>1185.2074</v>
      </c>
      <c r="AB374" s="2">
        <v>1185.2074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8" t="s">
        <v>12</v>
      </c>
      <c r="BF374" s="8" t="s">
        <v>12</v>
      </c>
      <c r="BG374" s="8" t="s">
        <v>654</v>
      </c>
      <c r="BH374" s="10">
        <v>3154.8063000000002</v>
      </c>
      <c r="BI374" s="10">
        <v>1741.8891000000003</v>
      </c>
      <c r="BJ374" s="13">
        <v>1.1579999999999999</v>
      </c>
      <c r="BK374" s="13">
        <v>1.268</v>
      </c>
      <c r="BL374" s="10">
        <v>37.975500000000004</v>
      </c>
      <c r="BM374" s="10">
        <v>3653.2656953999999</v>
      </c>
      <c r="BN374" s="10">
        <v>2208.7153788000005</v>
      </c>
      <c r="BO374" s="10">
        <v>699.28138299999989</v>
      </c>
      <c r="BP374">
        <v>4359.55</v>
      </c>
      <c r="BQ374" s="5">
        <v>1</v>
      </c>
      <c r="BR374" s="12">
        <v>28769707.836311262</v>
      </c>
      <c r="BS374" s="2">
        <v>6599.2379572</v>
      </c>
      <c r="BT374" s="2">
        <v>0</v>
      </c>
      <c r="BU374" s="2">
        <v>0</v>
      </c>
      <c r="BV374" s="50">
        <v>6.8304687210847736E-3</v>
      </c>
    </row>
    <row r="375" spans="1:74" x14ac:dyDescent="0.25">
      <c r="A375" t="s">
        <v>1084</v>
      </c>
      <c r="B375">
        <v>4276</v>
      </c>
      <c r="C375" t="s">
        <v>351</v>
      </c>
      <c r="D375" t="s">
        <v>661</v>
      </c>
      <c r="E375" s="7">
        <v>0</v>
      </c>
      <c r="F375" s="2">
        <v>49.374999999999993</v>
      </c>
      <c r="G375" s="2">
        <v>6733.2741000000005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722.5834000000001</v>
      </c>
      <c r="P375" s="2">
        <v>2</v>
      </c>
      <c r="Q375" s="2">
        <v>11.975000000000001</v>
      </c>
      <c r="R375" s="2">
        <v>9.0500000000000007</v>
      </c>
      <c r="S375" s="2">
        <v>3.5</v>
      </c>
      <c r="T375" s="2">
        <v>6.875</v>
      </c>
      <c r="U375" s="2">
        <v>5.35</v>
      </c>
      <c r="V375" s="2">
        <v>60.785299999999999</v>
      </c>
      <c r="W375" s="2">
        <v>34.587499999999999</v>
      </c>
      <c r="X375" s="2">
        <v>3.5</v>
      </c>
      <c r="Y375" s="2">
        <v>4.25</v>
      </c>
      <c r="Z375" s="10">
        <v>402.38990000000001</v>
      </c>
      <c r="AA375" s="2">
        <v>2636.6771999999996</v>
      </c>
      <c r="AB375" s="2">
        <v>2636.6771999999996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8" t="s">
        <v>12</v>
      </c>
      <c r="BF375" s="8" t="s">
        <v>12</v>
      </c>
      <c r="BG375" s="8" t="s">
        <v>653</v>
      </c>
      <c r="BH375" s="10">
        <v>6733.2741000000005</v>
      </c>
      <c r="BI375" s="10">
        <v>0</v>
      </c>
      <c r="BJ375" s="13">
        <v>1.1579999999999999</v>
      </c>
      <c r="BK375" s="13">
        <v>0</v>
      </c>
      <c r="BL375" s="10">
        <v>71.840624999999989</v>
      </c>
      <c r="BM375" s="10">
        <v>7797.1314078000005</v>
      </c>
      <c r="BN375" s="10">
        <v>0</v>
      </c>
      <c r="BO375" s="10">
        <v>991.95285060000015</v>
      </c>
      <c r="BP375">
        <v>4359.55</v>
      </c>
      <c r="BQ375" s="5">
        <v>1</v>
      </c>
      <c r="BR375" s="12">
        <v>38629645.075426474</v>
      </c>
      <c r="BS375" s="2">
        <v>8860.9248834000009</v>
      </c>
      <c r="BT375" s="2">
        <v>0</v>
      </c>
      <c r="BU375" s="2">
        <v>0</v>
      </c>
      <c r="BV375" s="50">
        <v>7.6813644981280262E-3</v>
      </c>
    </row>
    <row r="376" spans="1:74" x14ac:dyDescent="0.25">
      <c r="A376" t="s">
        <v>1085</v>
      </c>
      <c r="B376">
        <v>79967</v>
      </c>
      <c r="C376" t="s">
        <v>352</v>
      </c>
      <c r="D376" t="s">
        <v>663</v>
      </c>
      <c r="E376" s="7">
        <v>0</v>
      </c>
      <c r="F376" s="2">
        <v>0</v>
      </c>
      <c r="G376" s="2">
        <v>516.08319999999992</v>
      </c>
      <c r="H376" s="2">
        <v>223.19229999999999</v>
      </c>
      <c r="I376" s="2">
        <v>0</v>
      </c>
      <c r="J376" s="2">
        <v>17.609200000000001</v>
      </c>
      <c r="K376" s="2">
        <v>40.871199999999988</v>
      </c>
      <c r="L376" s="2">
        <v>0</v>
      </c>
      <c r="M376" s="2">
        <v>0</v>
      </c>
      <c r="N376" s="2">
        <v>0.52849999999999997</v>
      </c>
      <c r="O376" s="2">
        <v>79.973500000000001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6</v>
      </c>
      <c r="X376" s="2">
        <v>0</v>
      </c>
      <c r="Y376" s="2">
        <v>0</v>
      </c>
      <c r="Z376" s="10">
        <v>11.1</v>
      </c>
      <c r="AA376" s="2">
        <v>204.88630000000001</v>
      </c>
      <c r="AB376" s="2">
        <v>204.88630000000001</v>
      </c>
      <c r="AC376" s="2">
        <v>4.0247999999999999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1.3660999999999999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8" t="s">
        <v>12</v>
      </c>
      <c r="BF376" s="8" t="s">
        <v>12</v>
      </c>
      <c r="BG376" s="8" t="s">
        <v>654</v>
      </c>
      <c r="BH376" s="10">
        <v>533.69239999999991</v>
      </c>
      <c r="BI376" s="10">
        <v>264.59199999999998</v>
      </c>
      <c r="BJ376" s="13">
        <v>1.238</v>
      </c>
      <c r="BK376" s="13">
        <v>1.492</v>
      </c>
      <c r="BL376" s="10">
        <v>0</v>
      </c>
      <c r="BM376" s="10">
        <v>659.62118171999987</v>
      </c>
      <c r="BN376" s="10">
        <v>391.60399417999997</v>
      </c>
      <c r="BO376" s="10">
        <v>58.30976760499999</v>
      </c>
      <c r="BP376">
        <v>4305.7299999999996</v>
      </c>
      <c r="BQ376" s="5">
        <v>1</v>
      </c>
      <c r="BR376" s="12">
        <v>4777357.892297782</v>
      </c>
      <c r="BS376" s="2">
        <v>1030.0629636999997</v>
      </c>
      <c r="BT376" s="2">
        <v>82.949195899999978</v>
      </c>
      <c r="BU376" s="2">
        <v>0.78852199999999995</v>
      </c>
      <c r="BV376" s="50">
        <v>3.1704012915347527E-3</v>
      </c>
    </row>
    <row r="377" spans="1:74" x14ac:dyDescent="0.25">
      <c r="A377" t="s">
        <v>1086</v>
      </c>
      <c r="B377">
        <v>90637</v>
      </c>
      <c r="C377" t="s">
        <v>353</v>
      </c>
      <c r="D377" t="s">
        <v>663</v>
      </c>
      <c r="E377" s="7">
        <v>0</v>
      </c>
      <c r="F377" s="2">
        <v>0</v>
      </c>
      <c r="G377" s="2">
        <v>681.28729999999996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80.2226</v>
      </c>
      <c r="P377" s="2">
        <v>0</v>
      </c>
      <c r="Q377" s="2">
        <v>0</v>
      </c>
      <c r="R377" s="2">
        <v>0</v>
      </c>
      <c r="S377" s="2">
        <v>0</v>
      </c>
      <c r="T377" s="2">
        <v>1</v>
      </c>
      <c r="U377" s="2">
        <v>0</v>
      </c>
      <c r="V377" s="2">
        <v>0</v>
      </c>
      <c r="W377" s="2">
        <v>8.0226000000000006</v>
      </c>
      <c r="X377" s="2">
        <v>0</v>
      </c>
      <c r="Y377" s="2">
        <v>0</v>
      </c>
      <c r="Z377" s="10">
        <v>39.115400000000001</v>
      </c>
      <c r="AA377" s="2">
        <v>323.77790000000016</v>
      </c>
      <c r="AB377" s="2">
        <v>323.77790000000016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8" t="s">
        <v>12</v>
      </c>
      <c r="BF377" s="8" t="s">
        <v>12</v>
      </c>
      <c r="BG377" s="8" t="s">
        <v>654</v>
      </c>
      <c r="BH377" s="10">
        <v>681.28729999999996</v>
      </c>
      <c r="BI377" s="10">
        <v>0</v>
      </c>
      <c r="BJ377" s="13">
        <v>1.1579999999999999</v>
      </c>
      <c r="BK377" s="13">
        <v>0</v>
      </c>
      <c r="BL377" s="10">
        <v>0</v>
      </c>
      <c r="BM377" s="10">
        <v>788.93069339999988</v>
      </c>
      <c r="BN377" s="10">
        <v>0</v>
      </c>
      <c r="BO377" s="10">
        <v>90.250871200000034</v>
      </c>
      <c r="BP377">
        <v>4305.7299999999996</v>
      </c>
      <c r="BQ377" s="5">
        <v>1.1237999999999999</v>
      </c>
      <c r="BR377" s="12">
        <v>4254165.6207875274</v>
      </c>
      <c r="BS377" s="2">
        <v>879.18156459999989</v>
      </c>
      <c r="BT377" s="2">
        <v>0</v>
      </c>
      <c r="BU377" s="2">
        <v>0</v>
      </c>
      <c r="BV377" s="50">
        <v>0</v>
      </c>
    </row>
    <row r="378" spans="1:74" x14ac:dyDescent="0.25">
      <c r="A378" t="s">
        <v>1087</v>
      </c>
      <c r="B378">
        <v>91174</v>
      </c>
      <c r="C378" t="s">
        <v>354</v>
      </c>
      <c r="D378" t="s">
        <v>663</v>
      </c>
      <c r="E378" s="7">
        <v>0</v>
      </c>
      <c r="F378" s="2">
        <v>0</v>
      </c>
      <c r="G378" s="2">
        <v>323.39530000000002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50.2</v>
      </c>
      <c r="P378" s="2">
        <v>0</v>
      </c>
      <c r="Q378" s="2">
        <v>0</v>
      </c>
      <c r="R378" s="2">
        <v>0.6</v>
      </c>
      <c r="S378" s="2">
        <v>1</v>
      </c>
      <c r="T378" s="2">
        <v>0</v>
      </c>
      <c r="U378" s="2">
        <v>0</v>
      </c>
      <c r="V378" s="2">
        <v>0</v>
      </c>
      <c r="W378" s="2">
        <v>6</v>
      </c>
      <c r="X378" s="2">
        <v>0</v>
      </c>
      <c r="Y378" s="2">
        <v>0</v>
      </c>
      <c r="Z378" s="10">
        <v>6.6749999999999998</v>
      </c>
      <c r="AA378" s="2">
        <v>162.48939999999999</v>
      </c>
      <c r="AB378" s="2">
        <v>162.48939999999999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8" t="s">
        <v>12</v>
      </c>
      <c r="BF378" s="8" t="s">
        <v>12</v>
      </c>
      <c r="BG378" s="8" t="s">
        <v>654</v>
      </c>
      <c r="BH378" s="10">
        <v>323.39530000000002</v>
      </c>
      <c r="BI378" s="10">
        <v>0</v>
      </c>
      <c r="BJ378" s="13">
        <v>1.331</v>
      </c>
      <c r="BK378" s="13">
        <v>0</v>
      </c>
      <c r="BL378" s="10">
        <v>0</v>
      </c>
      <c r="BM378" s="10">
        <v>430.43914430000001</v>
      </c>
      <c r="BN378" s="10">
        <v>0</v>
      </c>
      <c r="BO378" s="10">
        <v>60.734764999999996</v>
      </c>
      <c r="BP378">
        <v>4305.7299999999996</v>
      </c>
      <c r="BQ378" s="5">
        <v>1.1237999999999999</v>
      </c>
      <c r="BR378" s="12">
        <v>2376682.1813677861</v>
      </c>
      <c r="BS378" s="2">
        <v>491.17390929999999</v>
      </c>
      <c r="BT378" s="2">
        <v>0</v>
      </c>
      <c r="BU378" s="2">
        <v>0</v>
      </c>
      <c r="BV378" s="50">
        <v>0</v>
      </c>
    </row>
    <row r="379" spans="1:74" x14ac:dyDescent="0.25">
      <c r="A379" t="s">
        <v>1088</v>
      </c>
      <c r="B379">
        <v>87349</v>
      </c>
      <c r="C379" t="s">
        <v>355</v>
      </c>
      <c r="D379" t="s">
        <v>663</v>
      </c>
      <c r="E379" s="7">
        <v>0</v>
      </c>
      <c r="F379" s="2">
        <v>0</v>
      </c>
      <c r="G379" s="2">
        <v>0</v>
      </c>
      <c r="H379" s="2">
        <v>129.9041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27.7361</v>
      </c>
      <c r="P379" s="2">
        <v>0</v>
      </c>
      <c r="Q379" s="2">
        <v>0</v>
      </c>
      <c r="R379" s="2">
        <v>0</v>
      </c>
      <c r="S379" s="2">
        <v>1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10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8" t="s">
        <v>12</v>
      </c>
      <c r="BF379" s="8" t="s">
        <v>12</v>
      </c>
      <c r="BG379" s="8" t="s">
        <v>653</v>
      </c>
      <c r="BH379" s="10">
        <v>0</v>
      </c>
      <c r="BI379" s="10">
        <v>129.9041</v>
      </c>
      <c r="BJ379" s="13">
        <v>0</v>
      </c>
      <c r="BK379" s="13">
        <v>1.546</v>
      </c>
      <c r="BL379" s="10">
        <v>0</v>
      </c>
      <c r="BM379" s="10">
        <v>0</v>
      </c>
      <c r="BN379" s="10">
        <v>200.83173859999999</v>
      </c>
      <c r="BO379" s="10">
        <v>4.8542082999999998</v>
      </c>
      <c r="BP379">
        <v>4305.7299999999996</v>
      </c>
      <c r="BQ379" s="5">
        <v>1</v>
      </c>
      <c r="BR379" s="12">
        <v>885628.15214573697</v>
      </c>
      <c r="BS379" s="2">
        <v>205.6859469</v>
      </c>
      <c r="BT379" s="2">
        <v>0</v>
      </c>
      <c r="BU379" s="2">
        <v>0</v>
      </c>
      <c r="BV379" s="50">
        <v>0</v>
      </c>
    </row>
    <row r="380" spans="1:74" x14ac:dyDescent="0.25">
      <c r="A380" t="s">
        <v>1089</v>
      </c>
      <c r="B380">
        <v>91135</v>
      </c>
      <c r="C380" t="s">
        <v>356</v>
      </c>
      <c r="D380" t="s">
        <v>663</v>
      </c>
      <c r="E380" s="7">
        <v>0</v>
      </c>
      <c r="F380" s="2">
        <v>0</v>
      </c>
      <c r="G380" s="2">
        <v>1286.7887000000005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77.150000000000006</v>
      </c>
      <c r="P380" s="2">
        <v>0</v>
      </c>
      <c r="Q380" s="2">
        <v>0</v>
      </c>
      <c r="R380" s="2">
        <v>0</v>
      </c>
      <c r="S380" s="2">
        <v>0</v>
      </c>
      <c r="T380" s="2">
        <v>2</v>
      </c>
      <c r="U380" s="2">
        <v>0</v>
      </c>
      <c r="V380" s="2">
        <v>6.0374999999999996</v>
      </c>
      <c r="W380" s="2">
        <v>8</v>
      </c>
      <c r="X380" s="2">
        <v>0</v>
      </c>
      <c r="Y380" s="2">
        <v>0</v>
      </c>
      <c r="Z380" s="10">
        <v>63.214199999999998</v>
      </c>
      <c r="AA380" s="2">
        <v>556.19670000000008</v>
      </c>
      <c r="AB380" s="2">
        <v>556.19670000000008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8" t="s">
        <v>12</v>
      </c>
      <c r="BF380" s="8" t="s">
        <v>12</v>
      </c>
      <c r="BG380" s="8" t="s">
        <v>654</v>
      </c>
      <c r="BH380" s="10">
        <v>1286.7887000000005</v>
      </c>
      <c r="BI380" s="10">
        <v>0</v>
      </c>
      <c r="BJ380" s="13">
        <v>1.1579999999999999</v>
      </c>
      <c r="BK380" s="13">
        <v>0</v>
      </c>
      <c r="BL380" s="10">
        <v>0</v>
      </c>
      <c r="BM380" s="10">
        <v>1490.1013146000005</v>
      </c>
      <c r="BN380" s="10">
        <v>0</v>
      </c>
      <c r="BO380" s="10">
        <v>156.1414905</v>
      </c>
      <c r="BP380">
        <v>4305.7299999999996</v>
      </c>
      <c r="BQ380" s="5">
        <v>1.1237999999999999</v>
      </c>
      <c r="BR380" s="12">
        <v>7965805.7299137823</v>
      </c>
      <c r="BS380" s="2">
        <v>1646.2428051000004</v>
      </c>
      <c r="BT380" s="2">
        <v>0</v>
      </c>
      <c r="BU380" s="2">
        <v>0</v>
      </c>
      <c r="BV380" s="50">
        <v>0</v>
      </c>
    </row>
    <row r="381" spans="1:74" x14ac:dyDescent="0.25">
      <c r="A381" t="s">
        <v>1090</v>
      </c>
      <c r="B381">
        <v>92199</v>
      </c>
      <c r="C381" t="s">
        <v>357</v>
      </c>
      <c r="D381" t="s">
        <v>663</v>
      </c>
      <c r="E381" s="7">
        <v>0</v>
      </c>
      <c r="F381" s="2">
        <v>0</v>
      </c>
      <c r="G381" s="2">
        <v>1236.2927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75.357700000000008</v>
      </c>
      <c r="P381" s="2">
        <v>0</v>
      </c>
      <c r="Q381" s="2">
        <v>0</v>
      </c>
      <c r="R381" s="2">
        <v>1</v>
      </c>
      <c r="S381" s="2">
        <v>1</v>
      </c>
      <c r="T381" s="2">
        <v>1</v>
      </c>
      <c r="U381" s="2">
        <v>0</v>
      </c>
      <c r="V381" s="2">
        <v>0</v>
      </c>
      <c r="W381" s="2">
        <v>9</v>
      </c>
      <c r="X381" s="2">
        <v>1</v>
      </c>
      <c r="Y381" s="2">
        <v>0</v>
      </c>
      <c r="Z381" s="10">
        <v>28.650599999999997</v>
      </c>
      <c r="AA381" s="2">
        <v>538.05489999999998</v>
      </c>
      <c r="AB381" s="2">
        <v>538.05489999999998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8" t="s">
        <v>12</v>
      </c>
      <c r="BF381" s="8" t="s">
        <v>12</v>
      </c>
      <c r="BG381" s="8" t="s">
        <v>654</v>
      </c>
      <c r="BH381" s="10">
        <v>1236.2927</v>
      </c>
      <c r="BI381" s="10">
        <v>0</v>
      </c>
      <c r="BJ381" s="13">
        <v>1.1579999999999999</v>
      </c>
      <c r="BK381" s="13">
        <v>0</v>
      </c>
      <c r="BL381" s="10">
        <v>0</v>
      </c>
      <c r="BM381" s="10">
        <v>1431.6269465999999</v>
      </c>
      <c r="BN381" s="10">
        <v>0</v>
      </c>
      <c r="BO381" s="10">
        <v>132.31338210000001</v>
      </c>
      <c r="BP381">
        <v>4305.7299999999996</v>
      </c>
      <c r="BQ381" s="5">
        <v>1.1237999999999999</v>
      </c>
      <c r="BR381" s="12">
        <v>7567562.2046803385</v>
      </c>
      <c r="BS381" s="2">
        <v>1563.9403286999998</v>
      </c>
      <c r="BT381" s="2">
        <v>0</v>
      </c>
      <c r="BU381" s="2">
        <v>0</v>
      </c>
      <c r="BV381" s="50">
        <v>0</v>
      </c>
    </row>
    <row r="382" spans="1:74" x14ac:dyDescent="0.25">
      <c r="A382" t="s">
        <v>1091</v>
      </c>
      <c r="B382">
        <v>91133</v>
      </c>
      <c r="C382" t="s">
        <v>358</v>
      </c>
      <c r="D382" t="s">
        <v>663</v>
      </c>
      <c r="E382" s="7">
        <v>0</v>
      </c>
      <c r="F382" s="2">
        <v>0</v>
      </c>
      <c r="G382" s="2">
        <v>1169.0460000000003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58.8</v>
      </c>
      <c r="P382" s="2">
        <v>1</v>
      </c>
      <c r="Q382" s="2">
        <v>0</v>
      </c>
      <c r="R382" s="2">
        <v>0</v>
      </c>
      <c r="S382" s="2">
        <v>0</v>
      </c>
      <c r="T382" s="2">
        <v>1</v>
      </c>
      <c r="U382" s="2">
        <v>0</v>
      </c>
      <c r="V382" s="2">
        <v>1</v>
      </c>
      <c r="W382" s="2">
        <v>5</v>
      </c>
      <c r="X382" s="2">
        <v>0</v>
      </c>
      <c r="Y382" s="2">
        <v>0</v>
      </c>
      <c r="Z382" s="10">
        <v>22.725000000000001</v>
      </c>
      <c r="AA382" s="2">
        <v>478.72340000000008</v>
      </c>
      <c r="AB382" s="2">
        <v>478.72340000000008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8" t="s">
        <v>12</v>
      </c>
      <c r="BF382" s="8" t="s">
        <v>12</v>
      </c>
      <c r="BG382" s="8" t="s">
        <v>654</v>
      </c>
      <c r="BH382" s="10">
        <v>1169.0460000000003</v>
      </c>
      <c r="BI382" s="10">
        <v>0</v>
      </c>
      <c r="BJ382" s="13">
        <v>1.1579999999999999</v>
      </c>
      <c r="BK382" s="13">
        <v>0</v>
      </c>
      <c r="BL382" s="10">
        <v>0</v>
      </c>
      <c r="BM382" s="10">
        <v>1353.7552680000001</v>
      </c>
      <c r="BN382" s="10">
        <v>0</v>
      </c>
      <c r="BO382" s="10">
        <v>94.579115000000016</v>
      </c>
      <c r="BP382">
        <v>4305.7299999999996</v>
      </c>
      <c r="BQ382" s="5">
        <v>1.1237999999999999</v>
      </c>
      <c r="BR382" s="12">
        <v>7008170.539115415</v>
      </c>
      <c r="BS382" s="2">
        <v>1448.3343830000001</v>
      </c>
      <c r="BT382" s="2">
        <v>0</v>
      </c>
      <c r="BU382" s="2">
        <v>0</v>
      </c>
      <c r="BV382" s="50">
        <v>0</v>
      </c>
    </row>
    <row r="383" spans="1:74" x14ac:dyDescent="0.25">
      <c r="A383" t="s">
        <v>1092</v>
      </c>
      <c r="B383">
        <v>834265</v>
      </c>
      <c r="C383" t="s">
        <v>359</v>
      </c>
      <c r="D383" t="s">
        <v>663</v>
      </c>
      <c r="E383" s="7">
        <v>0</v>
      </c>
      <c r="F383" s="2">
        <v>0</v>
      </c>
      <c r="G383" s="2">
        <v>897.50200000000052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76.0792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1</v>
      </c>
      <c r="W383" s="2">
        <v>6.0749999999999993</v>
      </c>
      <c r="X383" s="2">
        <v>0</v>
      </c>
      <c r="Y383" s="2">
        <v>0</v>
      </c>
      <c r="Z383" s="10">
        <v>25.024100000000001</v>
      </c>
      <c r="AA383" s="2">
        <v>501.43620000000004</v>
      </c>
      <c r="AB383" s="2">
        <v>501.43620000000004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8" t="s">
        <v>12</v>
      </c>
      <c r="BF383" s="8" t="s">
        <v>12</v>
      </c>
      <c r="BG383" s="8" t="s">
        <v>654</v>
      </c>
      <c r="BH383" s="10">
        <v>897.50200000000052</v>
      </c>
      <c r="BI383" s="10">
        <v>0</v>
      </c>
      <c r="BJ383" s="13">
        <v>1.1579999999999999</v>
      </c>
      <c r="BK383" s="13">
        <v>0</v>
      </c>
      <c r="BL383" s="10">
        <v>0</v>
      </c>
      <c r="BM383" s="10">
        <v>1039.3073160000006</v>
      </c>
      <c r="BN383" s="10">
        <v>0</v>
      </c>
      <c r="BO383" s="10">
        <v>95.678429099999988</v>
      </c>
      <c r="BP383">
        <v>4305.7299999999996</v>
      </c>
      <c r="BQ383" s="5">
        <v>1</v>
      </c>
      <c r="BR383" s="12">
        <v>4886942.1722494243</v>
      </c>
      <c r="BS383" s="2">
        <v>1134.9857451000007</v>
      </c>
      <c r="BT383" s="2">
        <v>0</v>
      </c>
      <c r="BU383" s="2">
        <v>0</v>
      </c>
      <c r="BV383" s="50">
        <v>0</v>
      </c>
    </row>
    <row r="384" spans="1:74" x14ac:dyDescent="0.25">
      <c r="A384" t="s">
        <v>1093</v>
      </c>
      <c r="B384">
        <v>92047</v>
      </c>
      <c r="C384" t="s">
        <v>360</v>
      </c>
      <c r="D384" t="s">
        <v>663</v>
      </c>
      <c r="E384" s="7">
        <v>0</v>
      </c>
      <c r="F384" s="2">
        <v>0</v>
      </c>
      <c r="G384" s="2">
        <v>1051.1073999999996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62.250599999999991</v>
      </c>
      <c r="P384" s="2">
        <v>0</v>
      </c>
      <c r="Q384" s="2">
        <v>0</v>
      </c>
      <c r="R384" s="2">
        <v>1</v>
      </c>
      <c r="S384" s="2">
        <v>1</v>
      </c>
      <c r="T384" s="2">
        <v>2</v>
      </c>
      <c r="U384" s="2">
        <v>1</v>
      </c>
      <c r="V384" s="2">
        <v>0.35</v>
      </c>
      <c r="W384" s="2">
        <v>9.15</v>
      </c>
      <c r="X384" s="2">
        <v>0</v>
      </c>
      <c r="Y384" s="2">
        <v>0</v>
      </c>
      <c r="Z384" s="10">
        <v>9.625</v>
      </c>
      <c r="AA384" s="2">
        <v>477.67680000000001</v>
      </c>
      <c r="AB384" s="2">
        <v>477.67680000000001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8" t="s">
        <v>12</v>
      </c>
      <c r="BF384" s="8" t="s">
        <v>12</v>
      </c>
      <c r="BG384" s="8" t="s">
        <v>654</v>
      </c>
      <c r="BH384" s="10">
        <v>1051.1073999999996</v>
      </c>
      <c r="BI384" s="10">
        <v>0</v>
      </c>
      <c r="BJ384" s="13">
        <v>1.1579999999999999</v>
      </c>
      <c r="BK384" s="13">
        <v>0</v>
      </c>
      <c r="BL384" s="10">
        <v>0</v>
      </c>
      <c r="BM384" s="10">
        <v>1217.1823691999996</v>
      </c>
      <c r="BN384" s="10">
        <v>0</v>
      </c>
      <c r="BO384" s="10">
        <v>129.84845680000001</v>
      </c>
      <c r="BP384">
        <v>4305.7299999999996</v>
      </c>
      <c r="BQ384" s="5">
        <v>1.1237999999999999</v>
      </c>
      <c r="BR384" s="12">
        <v>6517984.9769909801</v>
      </c>
      <c r="BS384" s="2">
        <v>1347.0308259999997</v>
      </c>
      <c r="BT384" s="2">
        <v>0</v>
      </c>
      <c r="BU384" s="2">
        <v>0</v>
      </c>
      <c r="BV384" s="50">
        <v>0</v>
      </c>
    </row>
    <row r="385" spans="1:74" x14ac:dyDescent="0.25">
      <c r="A385" t="s">
        <v>1094</v>
      </c>
      <c r="B385">
        <v>850100</v>
      </c>
      <c r="C385" t="s">
        <v>361</v>
      </c>
      <c r="D385" t="s">
        <v>663</v>
      </c>
      <c r="E385" s="7">
        <v>0</v>
      </c>
      <c r="F385" s="2">
        <v>0</v>
      </c>
      <c r="G385" s="2">
        <v>1105.4635000000005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74.898799999999994</v>
      </c>
      <c r="P385" s="2">
        <v>0</v>
      </c>
      <c r="Q385" s="2">
        <v>0</v>
      </c>
      <c r="R385" s="2">
        <v>0</v>
      </c>
      <c r="S385" s="2">
        <v>1.175</v>
      </c>
      <c r="T385" s="2">
        <v>1</v>
      </c>
      <c r="U385" s="2">
        <v>0</v>
      </c>
      <c r="V385" s="2">
        <v>1.875</v>
      </c>
      <c r="W385" s="2">
        <v>4.6500000000000004</v>
      </c>
      <c r="X385" s="2">
        <v>0</v>
      </c>
      <c r="Y385" s="2">
        <v>0</v>
      </c>
      <c r="Z385" s="10">
        <v>37.137499999999996</v>
      </c>
      <c r="AA385" s="2">
        <v>543.50330000000008</v>
      </c>
      <c r="AB385" s="2">
        <v>543.50330000000008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8" t="s">
        <v>12</v>
      </c>
      <c r="BF385" s="8" t="s">
        <v>12</v>
      </c>
      <c r="BG385" s="8" t="s">
        <v>654</v>
      </c>
      <c r="BH385" s="10">
        <v>1105.4635000000005</v>
      </c>
      <c r="BI385" s="10">
        <v>0</v>
      </c>
      <c r="BJ385" s="13">
        <v>1.1579999999999999</v>
      </c>
      <c r="BK385" s="13">
        <v>0</v>
      </c>
      <c r="BL385" s="10">
        <v>0</v>
      </c>
      <c r="BM385" s="10">
        <v>1280.1267330000005</v>
      </c>
      <c r="BN385" s="10">
        <v>0</v>
      </c>
      <c r="BO385" s="10">
        <v>108.2062389</v>
      </c>
      <c r="BP385">
        <v>4305.7299999999996</v>
      </c>
      <c r="BQ385" s="5">
        <v>1</v>
      </c>
      <c r="BR385" s="12">
        <v>5977786.9270989886</v>
      </c>
      <c r="BS385" s="2">
        <v>1388.3329719000003</v>
      </c>
      <c r="BT385" s="2">
        <v>0</v>
      </c>
      <c r="BU385" s="2">
        <v>0</v>
      </c>
      <c r="BV385" s="50">
        <v>0</v>
      </c>
    </row>
    <row r="386" spans="1:74" x14ac:dyDescent="0.25">
      <c r="A386" t="s">
        <v>1095</v>
      </c>
      <c r="B386">
        <v>1000283</v>
      </c>
      <c r="C386" t="s">
        <v>362</v>
      </c>
      <c r="D386" t="s">
        <v>663</v>
      </c>
      <c r="E386" s="7">
        <v>0</v>
      </c>
      <c r="F386" s="2">
        <v>0</v>
      </c>
      <c r="G386" s="2">
        <v>473.29059999999998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26.946599999999997</v>
      </c>
      <c r="P386" s="2">
        <v>0</v>
      </c>
      <c r="Q386" s="2">
        <v>0</v>
      </c>
      <c r="R386" s="2">
        <v>0</v>
      </c>
      <c r="S386" s="2">
        <v>1</v>
      </c>
      <c r="T386" s="2">
        <v>0</v>
      </c>
      <c r="U386" s="2">
        <v>0</v>
      </c>
      <c r="V386" s="2">
        <v>1.1499999999999999</v>
      </c>
      <c r="W386" s="2">
        <v>1.4</v>
      </c>
      <c r="X386" s="2">
        <v>0</v>
      </c>
      <c r="Y386" s="2">
        <v>0</v>
      </c>
      <c r="Z386" s="10">
        <v>19.625</v>
      </c>
      <c r="AA386" s="2">
        <v>296.89219999999995</v>
      </c>
      <c r="AB386" s="2">
        <v>296.89219999999995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8" t="s">
        <v>12</v>
      </c>
      <c r="BF386" s="8" t="s">
        <v>12</v>
      </c>
      <c r="BG386" s="8" t="s">
        <v>654</v>
      </c>
      <c r="BH386" s="10">
        <v>473.29059999999998</v>
      </c>
      <c r="BI386" s="10">
        <v>0</v>
      </c>
      <c r="BJ386" s="13">
        <v>1.286</v>
      </c>
      <c r="BK386" s="13">
        <v>0</v>
      </c>
      <c r="BL386" s="10">
        <v>0</v>
      </c>
      <c r="BM386" s="10">
        <v>608.6517116</v>
      </c>
      <c r="BN386" s="10">
        <v>0</v>
      </c>
      <c r="BO386" s="10">
        <v>51.939484799999988</v>
      </c>
      <c r="BP386">
        <v>4305.7299999999996</v>
      </c>
      <c r="BQ386" s="5">
        <v>1</v>
      </c>
      <c r="BR386" s="12">
        <v>2844327.3320753714</v>
      </c>
      <c r="BS386" s="2">
        <v>660.59119639999994</v>
      </c>
      <c r="BT386" s="2">
        <v>0</v>
      </c>
      <c r="BU386" s="2">
        <v>0</v>
      </c>
      <c r="BV386" s="50">
        <v>0</v>
      </c>
    </row>
    <row r="387" spans="1:74" x14ac:dyDescent="0.25">
      <c r="A387" t="s">
        <v>1096</v>
      </c>
      <c r="B387">
        <v>91763</v>
      </c>
      <c r="C387" t="s">
        <v>363</v>
      </c>
      <c r="D387" t="s">
        <v>663</v>
      </c>
      <c r="E387" s="7">
        <v>0</v>
      </c>
      <c r="F387" s="2">
        <v>0</v>
      </c>
      <c r="G387" s="2">
        <v>929.38990000000013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77.3917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1.9249999999999998</v>
      </c>
      <c r="W387" s="2">
        <v>6.6999999999999993</v>
      </c>
      <c r="X387" s="2">
        <v>0</v>
      </c>
      <c r="Y387" s="2">
        <v>0</v>
      </c>
      <c r="Z387" s="10">
        <v>74.690499999999986</v>
      </c>
      <c r="AA387" s="2">
        <v>397.27180000000004</v>
      </c>
      <c r="AB387" s="2">
        <v>397.27180000000004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8" t="s">
        <v>12</v>
      </c>
      <c r="BF387" s="8" t="s">
        <v>12</v>
      </c>
      <c r="BG387" s="8" t="s">
        <v>654</v>
      </c>
      <c r="BH387" s="10">
        <v>929.38990000000013</v>
      </c>
      <c r="BI387" s="10">
        <v>0</v>
      </c>
      <c r="BJ387" s="13">
        <v>1.1579999999999999</v>
      </c>
      <c r="BK387" s="13">
        <v>0</v>
      </c>
      <c r="BL387" s="10">
        <v>0</v>
      </c>
      <c r="BM387" s="10">
        <v>1076.2335042</v>
      </c>
      <c r="BN387" s="10">
        <v>0</v>
      </c>
      <c r="BO387" s="10">
        <v>100.13808760000001</v>
      </c>
      <c r="BP387">
        <v>4305.7299999999996</v>
      </c>
      <c r="BQ387" s="5">
        <v>1.1237999999999999</v>
      </c>
      <c r="BR387" s="12">
        <v>5692202.5945613869</v>
      </c>
      <c r="BS387" s="2">
        <v>1176.3715917999998</v>
      </c>
      <c r="BT387" s="2">
        <v>0</v>
      </c>
      <c r="BU387" s="2">
        <v>0</v>
      </c>
      <c r="BV387" s="50">
        <v>0</v>
      </c>
    </row>
    <row r="388" spans="1:74" x14ac:dyDescent="0.25">
      <c r="A388" t="s">
        <v>1097</v>
      </c>
      <c r="B388">
        <v>88360</v>
      </c>
      <c r="C388" t="s">
        <v>364</v>
      </c>
      <c r="D388" t="s">
        <v>663</v>
      </c>
      <c r="E388" s="7">
        <v>0</v>
      </c>
      <c r="F388" s="2">
        <v>0</v>
      </c>
      <c r="G388" s="2">
        <v>1280.0847000000001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78.043700000000001</v>
      </c>
      <c r="P388" s="2">
        <v>0</v>
      </c>
      <c r="Q388" s="2">
        <v>0</v>
      </c>
      <c r="R388" s="2">
        <v>0</v>
      </c>
      <c r="S388" s="2">
        <v>2</v>
      </c>
      <c r="T388" s="2">
        <v>0</v>
      </c>
      <c r="U388" s="2">
        <v>1</v>
      </c>
      <c r="V388" s="2">
        <v>1.5249999999999999</v>
      </c>
      <c r="W388" s="2">
        <v>12.975</v>
      </c>
      <c r="X388" s="2">
        <v>0</v>
      </c>
      <c r="Y388" s="2">
        <v>0</v>
      </c>
      <c r="Z388" s="10">
        <v>27.687499999999996</v>
      </c>
      <c r="AA388" s="2">
        <v>558.46799999999985</v>
      </c>
      <c r="AB388" s="2">
        <v>558.46799999999985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8" t="s">
        <v>12</v>
      </c>
      <c r="BF388" s="8" t="s">
        <v>12</v>
      </c>
      <c r="BG388" s="8" t="s">
        <v>654</v>
      </c>
      <c r="BH388" s="10">
        <v>1280.0847000000001</v>
      </c>
      <c r="BI388" s="10">
        <v>0</v>
      </c>
      <c r="BJ388" s="13">
        <v>1.1579999999999999</v>
      </c>
      <c r="BK388" s="13">
        <v>0</v>
      </c>
      <c r="BL388" s="10">
        <v>0</v>
      </c>
      <c r="BM388" s="10">
        <v>1482.3380826</v>
      </c>
      <c r="BN388" s="10">
        <v>0</v>
      </c>
      <c r="BO388" s="10">
        <v>160.6857186</v>
      </c>
      <c r="BP388">
        <v>4305.7299999999996</v>
      </c>
      <c r="BQ388" s="5">
        <v>1.1237999999999999</v>
      </c>
      <c r="BR388" s="12">
        <v>7950229.680237635</v>
      </c>
      <c r="BS388" s="2">
        <v>1643.0238012</v>
      </c>
      <c r="BT388" s="2">
        <v>0</v>
      </c>
      <c r="BU388" s="2">
        <v>0</v>
      </c>
      <c r="BV388" s="50">
        <v>0</v>
      </c>
    </row>
    <row r="389" spans="1:74" x14ac:dyDescent="0.25">
      <c r="A389" t="s">
        <v>1098</v>
      </c>
      <c r="B389">
        <v>850101</v>
      </c>
      <c r="C389" t="s">
        <v>365</v>
      </c>
      <c r="D389" t="s">
        <v>663</v>
      </c>
      <c r="E389" s="7">
        <v>0</v>
      </c>
      <c r="F389" s="2">
        <v>0</v>
      </c>
      <c r="G389" s="2">
        <v>888.75329999999997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69.297600000000017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3</v>
      </c>
      <c r="V389" s="2">
        <v>0.7</v>
      </c>
      <c r="W389" s="2">
        <v>8.5</v>
      </c>
      <c r="X389" s="2">
        <v>0</v>
      </c>
      <c r="Y389" s="2">
        <v>0</v>
      </c>
      <c r="Z389" s="10">
        <v>45.438000000000002</v>
      </c>
      <c r="AA389" s="2">
        <v>466.24880000000002</v>
      </c>
      <c r="AB389" s="2">
        <v>466.24880000000002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8" t="s">
        <v>12</v>
      </c>
      <c r="BF389" s="8" t="s">
        <v>12</v>
      </c>
      <c r="BG389" s="8" t="s">
        <v>654</v>
      </c>
      <c r="BH389" s="10">
        <v>888.75329999999997</v>
      </c>
      <c r="BI389" s="10">
        <v>0</v>
      </c>
      <c r="BJ389" s="13">
        <v>1.1579999999999999</v>
      </c>
      <c r="BK389" s="13">
        <v>0</v>
      </c>
      <c r="BL389" s="10">
        <v>0</v>
      </c>
      <c r="BM389" s="10">
        <v>1029.1763213999998</v>
      </c>
      <c r="BN389" s="10">
        <v>0</v>
      </c>
      <c r="BO389" s="10">
        <v>121.81124279999999</v>
      </c>
      <c r="BP389">
        <v>4305.7299999999996</v>
      </c>
      <c r="BQ389" s="5">
        <v>1</v>
      </c>
      <c r="BR389" s="12">
        <v>4955841.6848028647</v>
      </c>
      <c r="BS389" s="2">
        <v>1150.9875641999997</v>
      </c>
      <c r="BT389" s="2">
        <v>0</v>
      </c>
      <c r="BU389" s="2">
        <v>0</v>
      </c>
      <c r="BV389" s="50">
        <v>0</v>
      </c>
    </row>
    <row r="390" spans="1:74" x14ac:dyDescent="0.25">
      <c r="A390" t="s">
        <v>1099</v>
      </c>
      <c r="B390">
        <v>1000568</v>
      </c>
      <c r="C390" t="s">
        <v>366</v>
      </c>
      <c r="D390" t="s">
        <v>663</v>
      </c>
      <c r="E390" s="7">
        <v>0</v>
      </c>
      <c r="F390" s="2">
        <v>0</v>
      </c>
      <c r="G390" s="2">
        <v>547.35300000000007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38.950000000000003</v>
      </c>
      <c r="P390" s="2">
        <v>0</v>
      </c>
      <c r="Q390" s="2">
        <v>0</v>
      </c>
      <c r="R390" s="2">
        <v>0</v>
      </c>
      <c r="S390" s="2">
        <v>1</v>
      </c>
      <c r="T390" s="2">
        <v>0</v>
      </c>
      <c r="U390" s="2">
        <v>0</v>
      </c>
      <c r="V390" s="2">
        <v>0.47499999999999998</v>
      </c>
      <c r="W390" s="2">
        <v>3</v>
      </c>
      <c r="X390" s="2">
        <v>0</v>
      </c>
      <c r="Y390" s="2">
        <v>0</v>
      </c>
      <c r="Z390" s="10">
        <v>36.9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8" t="s">
        <v>12</v>
      </c>
      <c r="BF390" s="8" t="s">
        <v>12</v>
      </c>
      <c r="BG390" s="8" t="s">
        <v>653</v>
      </c>
      <c r="BH390" s="10">
        <v>547.35300000000007</v>
      </c>
      <c r="BI390" s="10">
        <v>0</v>
      </c>
      <c r="BJ390" s="13">
        <v>1.2210000000000001</v>
      </c>
      <c r="BK390" s="13">
        <v>0</v>
      </c>
      <c r="BL390" s="10">
        <v>0</v>
      </c>
      <c r="BM390" s="10">
        <v>668.31801300000018</v>
      </c>
      <c r="BN390" s="10">
        <v>0</v>
      </c>
      <c r="BO390" s="10">
        <v>29.974025000000001</v>
      </c>
      <c r="BP390">
        <v>4305.7299999999996</v>
      </c>
      <c r="BQ390" s="5">
        <v>1</v>
      </c>
      <c r="BR390" s="12">
        <v>3006656.9767777403</v>
      </c>
      <c r="BS390" s="2">
        <v>698.29203800000016</v>
      </c>
      <c r="BT390" s="2">
        <v>0</v>
      </c>
      <c r="BU390" s="2">
        <v>0</v>
      </c>
      <c r="BV390" s="50">
        <v>0</v>
      </c>
    </row>
    <row r="391" spans="1:74" x14ac:dyDescent="0.25">
      <c r="A391" t="s">
        <v>1100</v>
      </c>
      <c r="B391">
        <v>91137</v>
      </c>
      <c r="C391" t="s">
        <v>367</v>
      </c>
      <c r="D391" t="s">
        <v>663</v>
      </c>
      <c r="E391" s="7">
        <v>0</v>
      </c>
      <c r="F391" s="2">
        <v>0</v>
      </c>
      <c r="G391" s="2">
        <v>1168.6569000000002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87.050000000000011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1</v>
      </c>
      <c r="W391" s="2">
        <v>11.674999999999999</v>
      </c>
      <c r="X391" s="2">
        <v>0</v>
      </c>
      <c r="Y391" s="2">
        <v>0</v>
      </c>
      <c r="Z391" s="10">
        <v>16.675000000000001</v>
      </c>
      <c r="AA391" s="2">
        <v>505.61279999999999</v>
      </c>
      <c r="AB391" s="2">
        <v>505.61279999999999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8" t="s">
        <v>12</v>
      </c>
      <c r="BF391" s="8" t="s">
        <v>12</v>
      </c>
      <c r="BG391" s="8" t="s">
        <v>654</v>
      </c>
      <c r="BH391" s="10">
        <v>1168.6569000000002</v>
      </c>
      <c r="BI391" s="10">
        <v>0</v>
      </c>
      <c r="BJ391" s="13">
        <v>1.1579999999999999</v>
      </c>
      <c r="BK391" s="13">
        <v>0</v>
      </c>
      <c r="BL391" s="10">
        <v>0</v>
      </c>
      <c r="BM391" s="10">
        <v>1353.3046902000001</v>
      </c>
      <c r="BN391" s="10">
        <v>0</v>
      </c>
      <c r="BO391" s="10">
        <v>128.903255</v>
      </c>
      <c r="BP391">
        <v>4305.7299999999996</v>
      </c>
      <c r="BQ391" s="5">
        <v>1.1237999999999999</v>
      </c>
      <c r="BR391" s="12">
        <v>7172077.2332126815</v>
      </c>
      <c r="BS391" s="2">
        <v>1482.2079452</v>
      </c>
      <c r="BT391" s="2">
        <v>0</v>
      </c>
      <c r="BU391" s="2">
        <v>0</v>
      </c>
      <c r="BV391" s="50">
        <v>0</v>
      </c>
    </row>
    <row r="392" spans="1:74" x14ac:dyDescent="0.25">
      <c r="A392" t="s">
        <v>1101</v>
      </c>
      <c r="B392">
        <v>850099</v>
      </c>
      <c r="C392" t="s">
        <v>368</v>
      </c>
      <c r="D392" t="s">
        <v>663</v>
      </c>
      <c r="E392" s="7">
        <v>0</v>
      </c>
      <c r="F392" s="2">
        <v>0</v>
      </c>
      <c r="G392" s="2">
        <v>750.45389999999986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40.3994</v>
      </c>
      <c r="P392" s="2">
        <v>0</v>
      </c>
      <c r="Q392" s="2">
        <v>0</v>
      </c>
      <c r="R392" s="2">
        <v>0</v>
      </c>
      <c r="S392" s="2">
        <v>1.65</v>
      </c>
      <c r="T392" s="2">
        <v>0.1</v>
      </c>
      <c r="U392" s="2">
        <v>0</v>
      </c>
      <c r="V392" s="2">
        <v>0</v>
      </c>
      <c r="W392" s="2">
        <v>4.6500000000000004</v>
      </c>
      <c r="X392" s="2">
        <v>0</v>
      </c>
      <c r="Y392" s="2">
        <v>0</v>
      </c>
      <c r="Z392" s="10">
        <v>8.1374999999999993</v>
      </c>
      <c r="AA392" s="2">
        <v>419.49770000000001</v>
      </c>
      <c r="AB392" s="2">
        <v>419.49770000000001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8" t="s">
        <v>12</v>
      </c>
      <c r="BF392" s="8" t="s">
        <v>12</v>
      </c>
      <c r="BG392" s="8" t="s">
        <v>654</v>
      </c>
      <c r="BH392" s="10">
        <v>750.45389999999986</v>
      </c>
      <c r="BI392" s="10">
        <v>0</v>
      </c>
      <c r="BJ392" s="13">
        <v>1.1579999999999999</v>
      </c>
      <c r="BK392" s="13">
        <v>0</v>
      </c>
      <c r="BL392" s="10">
        <v>0</v>
      </c>
      <c r="BM392" s="10">
        <v>869.02561619999983</v>
      </c>
      <c r="BN392" s="10">
        <v>0</v>
      </c>
      <c r="BO392" s="10">
        <v>79.371130700000009</v>
      </c>
      <c r="BP392">
        <v>4305.7299999999996</v>
      </c>
      <c r="BQ392" s="5">
        <v>1</v>
      </c>
      <c r="BR392" s="12">
        <v>4083540.3250297359</v>
      </c>
      <c r="BS392" s="2">
        <v>948.39674689999981</v>
      </c>
      <c r="BT392" s="2">
        <v>0</v>
      </c>
      <c r="BU392" s="2">
        <v>0</v>
      </c>
      <c r="BV392" s="50">
        <v>0</v>
      </c>
    </row>
    <row r="393" spans="1:74" x14ac:dyDescent="0.25">
      <c r="A393" t="s">
        <v>1102</v>
      </c>
      <c r="B393">
        <v>873957</v>
      </c>
      <c r="C393" t="s">
        <v>369</v>
      </c>
      <c r="D393" t="s">
        <v>663</v>
      </c>
      <c r="E393" s="7">
        <v>0</v>
      </c>
      <c r="F393" s="2">
        <v>0</v>
      </c>
      <c r="G393" s="2">
        <v>1100.1472000000003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68.693599999999989</v>
      </c>
      <c r="P393" s="2">
        <v>0</v>
      </c>
      <c r="Q393" s="2">
        <v>0</v>
      </c>
      <c r="R393" s="2">
        <v>0</v>
      </c>
      <c r="S393" s="2">
        <v>0.55000000000000004</v>
      </c>
      <c r="T393" s="2">
        <v>0</v>
      </c>
      <c r="U393" s="2">
        <v>0</v>
      </c>
      <c r="V393" s="2">
        <v>1.4750000000000001</v>
      </c>
      <c r="W393" s="2">
        <v>5.85</v>
      </c>
      <c r="X393" s="2">
        <v>0</v>
      </c>
      <c r="Y393" s="2">
        <v>0</v>
      </c>
      <c r="Z393" s="10">
        <v>82.728999999999985</v>
      </c>
      <c r="AA393" s="2">
        <v>746.01990000000023</v>
      </c>
      <c r="AB393" s="2">
        <v>746.01990000000023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8" t="s">
        <v>12</v>
      </c>
      <c r="BF393" s="8" t="s">
        <v>12</v>
      </c>
      <c r="BG393" s="8" t="s">
        <v>654</v>
      </c>
      <c r="BH393" s="10">
        <v>1100.1472000000003</v>
      </c>
      <c r="BI393" s="10">
        <v>0</v>
      </c>
      <c r="BJ393" s="13">
        <v>1.1579999999999999</v>
      </c>
      <c r="BK393" s="13">
        <v>0</v>
      </c>
      <c r="BL393" s="10">
        <v>0</v>
      </c>
      <c r="BM393" s="10">
        <v>1273.9704576000004</v>
      </c>
      <c r="BN393" s="10">
        <v>0</v>
      </c>
      <c r="BO393" s="10">
        <v>130.79003080000001</v>
      </c>
      <c r="BP393">
        <v>4305.7299999999996</v>
      </c>
      <c r="BQ393" s="5">
        <v>1</v>
      </c>
      <c r="BR393" s="12">
        <v>6048519.3777185334</v>
      </c>
      <c r="BS393" s="2">
        <v>1404.7604884000004</v>
      </c>
      <c r="BT393" s="2">
        <v>0</v>
      </c>
      <c r="BU393" s="2">
        <v>0</v>
      </c>
      <c r="BV393" s="50">
        <v>0</v>
      </c>
    </row>
    <row r="394" spans="1:74" x14ac:dyDescent="0.25">
      <c r="A394" t="s">
        <v>1103</v>
      </c>
      <c r="B394">
        <v>92610</v>
      </c>
      <c r="C394" t="s">
        <v>370</v>
      </c>
      <c r="D394" t="s">
        <v>663</v>
      </c>
      <c r="E394" s="7">
        <v>0</v>
      </c>
      <c r="F394" s="2">
        <v>0</v>
      </c>
      <c r="G394" s="2">
        <v>1278.8672000000001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111.50000000000001</v>
      </c>
      <c r="P394" s="2">
        <v>0</v>
      </c>
      <c r="Q394" s="2">
        <v>0</v>
      </c>
      <c r="R394" s="2">
        <v>0</v>
      </c>
      <c r="S394" s="2">
        <v>0</v>
      </c>
      <c r="T394" s="2">
        <v>1</v>
      </c>
      <c r="U394" s="2">
        <v>0</v>
      </c>
      <c r="V394" s="2">
        <v>1</v>
      </c>
      <c r="W394" s="2">
        <v>16</v>
      </c>
      <c r="X394" s="2">
        <v>0</v>
      </c>
      <c r="Y394" s="2">
        <v>0</v>
      </c>
      <c r="Z394" s="10">
        <v>4.1000000000000005</v>
      </c>
      <c r="AA394" s="2">
        <v>538.90639999999996</v>
      </c>
      <c r="AB394" s="2">
        <v>538.90639999999996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8" t="s">
        <v>12</v>
      </c>
      <c r="BF394" s="8" t="s">
        <v>12</v>
      </c>
      <c r="BG394" s="8" t="s">
        <v>654</v>
      </c>
      <c r="BH394" s="10">
        <v>1278.8672000000001</v>
      </c>
      <c r="BI394" s="10">
        <v>0</v>
      </c>
      <c r="BJ394" s="13">
        <v>1.1579999999999999</v>
      </c>
      <c r="BK394" s="13">
        <v>0</v>
      </c>
      <c r="BL394" s="10">
        <v>0</v>
      </c>
      <c r="BM394" s="10">
        <v>1480.9282176000002</v>
      </c>
      <c r="BN394" s="10">
        <v>0</v>
      </c>
      <c r="BO394" s="10">
        <v>161.71964</v>
      </c>
      <c r="BP394">
        <v>4305.7299999999996</v>
      </c>
      <c r="BQ394" s="5">
        <v>1.1237999999999999</v>
      </c>
      <c r="BR394" s="12">
        <v>7948410.5721001681</v>
      </c>
      <c r="BS394" s="2">
        <v>1642.6478576000002</v>
      </c>
      <c r="BT394" s="2">
        <v>0</v>
      </c>
      <c r="BU394" s="2">
        <v>0</v>
      </c>
      <c r="BV394" s="50">
        <v>0</v>
      </c>
    </row>
    <row r="395" spans="1:74" x14ac:dyDescent="0.25">
      <c r="A395" t="s">
        <v>1104</v>
      </c>
      <c r="B395">
        <v>92879</v>
      </c>
      <c r="C395" t="s">
        <v>371</v>
      </c>
      <c r="D395" t="s">
        <v>663</v>
      </c>
      <c r="E395" s="7">
        <v>0</v>
      </c>
      <c r="F395" s="2">
        <v>0</v>
      </c>
      <c r="G395" s="2">
        <v>1775.0335000000002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111.97080000000001</v>
      </c>
      <c r="P395" s="2">
        <v>0</v>
      </c>
      <c r="Q395" s="2">
        <v>0</v>
      </c>
      <c r="R395" s="2">
        <v>1</v>
      </c>
      <c r="S395" s="2">
        <v>1.325</v>
      </c>
      <c r="T395" s="2">
        <v>1.9</v>
      </c>
      <c r="U395" s="2">
        <v>1</v>
      </c>
      <c r="V395" s="2">
        <v>2.2999999999999998</v>
      </c>
      <c r="W395" s="2">
        <v>9.9750000000000014</v>
      </c>
      <c r="X395" s="2">
        <v>0</v>
      </c>
      <c r="Y395" s="2">
        <v>0</v>
      </c>
      <c r="Z395" s="10">
        <v>29.196000000000002</v>
      </c>
      <c r="AA395" s="2">
        <v>762.8309999999999</v>
      </c>
      <c r="AB395" s="2">
        <v>762.8309999999999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8" t="s">
        <v>12</v>
      </c>
      <c r="BF395" s="8" t="s">
        <v>12</v>
      </c>
      <c r="BG395" s="8" t="s">
        <v>654</v>
      </c>
      <c r="BH395" s="10">
        <v>1775.0335000000002</v>
      </c>
      <c r="BI395" s="10">
        <v>0</v>
      </c>
      <c r="BJ395" s="13">
        <v>1.1579999999999999</v>
      </c>
      <c r="BK395" s="13">
        <v>0</v>
      </c>
      <c r="BL395" s="10">
        <v>0</v>
      </c>
      <c r="BM395" s="10">
        <v>2055.488793</v>
      </c>
      <c r="BN395" s="10">
        <v>0</v>
      </c>
      <c r="BO395" s="10">
        <v>178.17782740000001</v>
      </c>
      <c r="BP395">
        <v>4305.7299999999996</v>
      </c>
      <c r="BQ395" s="5">
        <v>1</v>
      </c>
      <c r="BR395" s="12">
        <v>9617565.3774548899</v>
      </c>
      <c r="BS395" s="2">
        <v>2233.6666204000003</v>
      </c>
      <c r="BT395" s="2">
        <v>0</v>
      </c>
      <c r="BU395" s="2">
        <v>0</v>
      </c>
      <c r="BV395" s="50">
        <v>0</v>
      </c>
    </row>
    <row r="396" spans="1:74" x14ac:dyDescent="0.25">
      <c r="A396" t="s">
        <v>1105</v>
      </c>
      <c r="B396">
        <v>1000560</v>
      </c>
      <c r="C396" t="s">
        <v>372</v>
      </c>
      <c r="D396" t="s">
        <v>663</v>
      </c>
      <c r="E396" s="7">
        <v>0</v>
      </c>
      <c r="F396" s="2">
        <v>0</v>
      </c>
      <c r="G396" s="2">
        <v>715.85430000000031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57.086200000000005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10">
        <v>2.4000000000000004</v>
      </c>
      <c r="AA396" s="2">
        <v>335.05779999999987</v>
      </c>
      <c r="AB396" s="2">
        <v>335.05779999999987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8" t="s">
        <v>12</v>
      </c>
      <c r="BF396" s="8" t="s">
        <v>12</v>
      </c>
      <c r="BG396" s="8" t="s">
        <v>654</v>
      </c>
      <c r="BH396" s="10">
        <v>715.85430000000031</v>
      </c>
      <c r="BI396" s="10">
        <v>0</v>
      </c>
      <c r="BJ396" s="13">
        <v>1.1579999999999999</v>
      </c>
      <c r="BK396" s="13">
        <v>0</v>
      </c>
      <c r="BL396" s="10">
        <v>0</v>
      </c>
      <c r="BM396" s="10">
        <v>828.95927940000024</v>
      </c>
      <c r="BN396" s="10">
        <v>0</v>
      </c>
      <c r="BO396" s="10">
        <v>33.953038599999985</v>
      </c>
      <c r="BP396">
        <v>4305.7299999999996</v>
      </c>
      <c r="BQ396" s="5">
        <v>1</v>
      </c>
      <c r="BR396" s="12">
        <v>3715467.4549821406</v>
      </c>
      <c r="BS396" s="2">
        <v>862.91231800000014</v>
      </c>
      <c r="BT396" s="2">
        <v>0</v>
      </c>
      <c r="BU396" s="2">
        <v>0</v>
      </c>
      <c r="BV396" s="50">
        <v>0</v>
      </c>
    </row>
    <row r="397" spans="1:74" x14ac:dyDescent="0.25">
      <c r="A397" t="s">
        <v>1106</v>
      </c>
      <c r="B397">
        <v>92730</v>
      </c>
      <c r="C397" t="s">
        <v>373</v>
      </c>
      <c r="D397" t="s">
        <v>663</v>
      </c>
      <c r="E397" s="7">
        <v>0</v>
      </c>
      <c r="F397" s="2">
        <v>0</v>
      </c>
      <c r="G397" s="2">
        <v>3559.8210999999997</v>
      </c>
      <c r="H397" s="2">
        <v>0</v>
      </c>
      <c r="I397" s="2">
        <v>0</v>
      </c>
      <c r="J397" s="2">
        <v>295.65319999999997</v>
      </c>
      <c r="K397" s="2">
        <v>0</v>
      </c>
      <c r="L397" s="2">
        <v>0</v>
      </c>
      <c r="M397" s="2">
        <v>21.522200000000002</v>
      </c>
      <c r="N397" s="2">
        <v>0</v>
      </c>
      <c r="O397" s="2">
        <v>272.27929999999998</v>
      </c>
      <c r="P397" s="2">
        <v>0</v>
      </c>
      <c r="Q397" s="2">
        <v>0</v>
      </c>
      <c r="R397" s="2">
        <v>0</v>
      </c>
      <c r="S397" s="2">
        <v>1.45</v>
      </c>
      <c r="T397" s="2">
        <v>0</v>
      </c>
      <c r="U397" s="2">
        <v>0</v>
      </c>
      <c r="V397" s="2">
        <v>0</v>
      </c>
      <c r="W397" s="2">
        <v>22.415100000000002</v>
      </c>
      <c r="X397" s="2">
        <v>0</v>
      </c>
      <c r="Y397" s="2">
        <v>0</v>
      </c>
      <c r="Z397" s="10">
        <v>32.413899999999998</v>
      </c>
      <c r="AA397" s="2">
        <v>1773.3444999999999</v>
      </c>
      <c r="AB397" s="2">
        <v>1773.3444999999999</v>
      </c>
      <c r="AC397" s="2">
        <v>13.433799999999998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1.7382</v>
      </c>
      <c r="AL397" s="2">
        <v>0</v>
      </c>
      <c r="AM397" s="2">
        <v>0</v>
      </c>
      <c r="AN397" s="2">
        <v>0.128</v>
      </c>
      <c r="AO397" s="2">
        <v>106.00190000000001</v>
      </c>
      <c r="AP397" s="2">
        <v>106.00190000000001</v>
      </c>
      <c r="AQ397" s="2">
        <v>1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21.022200000000002</v>
      </c>
      <c r="BD397" s="2">
        <v>21.022200000000002</v>
      </c>
      <c r="BE397" s="8" t="s">
        <v>12</v>
      </c>
      <c r="BF397" s="8" t="s">
        <v>12</v>
      </c>
      <c r="BG397" s="8" t="s">
        <v>653</v>
      </c>
      <c r="BH397" s="10">
        <v>3876.9964999999997</v>
      </c>
      <c r="BI397" s="10">
        <v>0</v>
      </c>
      <c r="BJ397" s="13">
        <v>1.1579999999999999</v>
      </c>
      <c r="BK397" s="13">
        <v>0</v>
      </c>
      <c r="BL397" s="10">
        <v>0</v>
      </c>
      <c r="BM397" s="10">
        <v>4468.7052205799991</v>
      </c>
      <c r="BN397" s="10">
        <v>0</v>
      </c>
      <c r="BO397" s="10">
        <v>270.00805058999998</v>
      </c>
      <c r="BP397">
        <v>4305.7299999999996</v>
      </c>
      <c r="BQ397" s="5">
        <v>1</v>
      </c>
      <c r="BR397" s="12">
        <v>20403619.893074796</v>
      </c>
      <c r="BS397" s="2">
        <v>4375.1644526</v>
      </c>
      <c r="BT397" s="2">
        <v>359.25245779999995</v>
      </c>
      <c r="BU397" s="2">
        <v>26.187039599999999</v>
      </c>
      <c r="BV397" s="50">
        <v>0</v>
      </c>
    </row>
    <row r="398" spans="1:74" x14ac:dyDescent="0.25">
      <c r="A398" t="s">
        <v>1107</v>
      </c>
      <c r="B398">
        <v>4266</v>
      </c>
      <c r="C398" t="s">
        <v>374</v>
      </c>
      <c r="D398" t="s">
        <v>661</v>
      </c>
      <c r="E398" s="7">
        <v>0</v>
      </c>
      <c r="F398" s="2">
        <v>19.712500000000002</v>
      </c>
      <c r="G398" s="2">
        <v>3291.0202000000004</v>
      </c>
      <c r="H398" s="2">
        <v>0</v>
      </c>
      <c r="I398" s="2">
        <v>0</v>
      </c>
      <c r="J398" s="2">
        <v>91.011200000000002</v>
      </c>
      <c r="K398" s="2">
        <v>0</v>
      </c>
      <c r="L398" s="2">
        <v>0</v>
      </c>
      <c r="M398" s="2">
        <v>0.5</v>
      </c>
      <c r="N398" s="2">
        <v>0</v>
      </c>
      <c r="O398" s="2">
        <v>343.42500000000001</v>
      </c>
      <c r="P398" s="2">
        <v>2</v>
      </c>
      <c r="Q398" s="2">
        <v>6.7749999999999995</v>
      </c>
      <c r="R398" s="2">
        <v>5.9</v>
      </c>
      <c r="S398" s="2">
        <v>3.5</v>
      </c>
      <c r="T398" s="2">
        <v>1.5</v>
      </c>
      <c r="U398" s="2">
        <v>0</v>
      </c>
      <c r="V398" s="2">
        <v>23.037500000000001</v>
      </c>
      <c r="W398" s="2">
        <v>26.360500000000002</v>
      </c>
      <c r="X398" s="2">
        <v>3</v>
      </c>
      <c r="Y398" s="2">
        <v>3</v>
      </c>
      <c r="Z398" s="10">
        <v>224.90000000000006</v>
      </c>
      <c r="AA398" s="2">
        <v>1125.7409</v>
      </c>
      <c r="AB398" s="2">
        <v>1125.7409</v>
      </c>
      <c r="AC398" s="2">
        <v>6.9354000000000005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0.18160000000000001</v>
      </c>
      <c r="AK398" s="2">
        <v>0.94419999999999993</v>
      </c>
      <c r="AL398" s="2">
        <v>0</v>
      </c>
      <c r="AM398" s="2">
        <v>0.25140000000000001</v>
      </c>
      <c r="AN398" s="2">
        <v>2.0165000000000002</v>
      </c>
      <c r="AO398" s="2">
        <v>35.843499999999999</v>
      </c>
      <c r="AP398" s="2">
        <v>35.843499999999999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0.5</v>
      </c>
      <c r="BD398" s="2">
        <v>0.5</v>
      </c>
      <c r="BE398" s="8" t="s">
        <v>12</v>
      </c>
      <c r="BF398" s="8" t="s">
        <v>12</v>
      </c>
      <c r="BG398" s="8" t="s">
        <v>653</v>
      </c>
      <c r="BH398" s="10">
        <v>3382.5314000000003</v>
      </c>
      <c r="BI398" s="10">
        <v>0</v>
      </c>
      <c r="BJ398" s="13">
        <v>1.1579999999999999</v>
      </c>
      <c r="BK398" s="13">
        <v>0</v>
      </c>
      <c r="BL398" s="10">
        <v>28.681687500000006</v>
      </c>
      <c r="BM398" s="10">
        <v>3911.6149627200002</v>
      </c>
      <c r="BN398" s="10">
        <v>0</v>
      </c>
      <c r="BO398" s="10">
        <v>523.05155044500009</v>
      </c>
      <c r="BP398">
        <v>4359.55</v>
      </c>
      <c r="BQ398" s="5">
        <v>1.0012999999999999</v>
      </c>
      <c r="BR398" s="12">
        <v>19483485.294751771</v>
      </c>
      <c r="BS398" s="2">
        <v>4352.1182226000001</v>
      </c>
      <c r="BT398" s="2">
        <v>116.53929269999999</v>
      </c>
      <c r="BU398" s="2">
        <v>0.60899999999999999</v>
      </c>
      <c r="BV398" s="50">
        <v>5.9541200653257208E-3</v>
      </c>
    </row>
    <row r="399" spans="1:74" x14ac:dyDescent="0.25">
      <c r="A399" t="s">
        <v>1108</v>
      </c>
      <c r="B399">
        <v>4216</v>
      </c>
      <c r="C399" t="s">
        <v>375</v>
      </c>
      <c r="D399" t="s">
        <v>663</v>
      </c>
      <c r="E399" s="7">
        <v>0</v>
      </c>
      <c r="F399" s="2">
        <v>0</v>
      </c>
      <c r="G399" s="2">
        <v>9.9697999999999993</v>
      </c>
      <c r="H399" s="2">
        <v>67.073300000000003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11.4</v>
      </c>
      <c r="P399" s="2">
        <v>0</v>
      </c>
      <c r="Q399" s="2">
        <v>0</v>
      </c>
      <c r="R399" s="2">
        <v>0</v>
      </c>
      <c r="S399" s="2">
        <v>0.52270000000000005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10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8" t="s">
        <v>12</v>
      </c>
      <c r="BF399" s="8" t="s">
        <v>12</v>
      </c>
      <c r="BG399" s="8" t="s">
        <v>653</v>
      </c>
      <c r="BH399" s="10">
        <v>9.9697999999999993</v>
      </c>
      <c r="BI399" s="10">
        <v>67.073300000000003</v>
      </c>
      <c r="BJ399" s="13">
        <v>1.399</v>
      </c>
      <c r="BK399" s="13">
        <v>1.5589999999999999</v>
      </c>
      <c r="BL399" s="10">
        <v>0</v>
      </c>
      <c r="BM399" s="10">
        <v>13.9477502</v>
      </c>
      <c r="BN399" s="10">
        <v>104.5672747</v>
      </c>
      <c r="BO399" s="10">
        <v>2.5280016999999999</v>
      </c>
      <c r="BP399">
        <v>4305.7299999999996</v>
      </c>
      <c r="BQ399" s="5">
        <v>1.0755999999999999</v>
      </c>
      <c r="BR399" s="12">
        <v>560579.69239615276</v>
      </c>
      <c r="BS399" s="2">
        <v>121.0430266</v>
      </c>
      <c r="BT399" s="2">
        <v>0</v>
      </c>
      <c r="BU399" s="2">
        <v>0</v>
      </c>
      <c r="BV399" s="50">
        <v>0</v>
      </c>
    </row>
    <row r="400" spans="1:74" x14ac:dyDescent="0.25">
      <c r="A400" t="s">
        <v>1109</v>
      </c>
      <c r="B400">
        <v>10968</v>
      </c>
      <c r="C400" t="s">
        <v>376</v>
      </c>
      <c r="D400" t="s">
        <v>663</v>
      </c>
      <c r="E400" s="7">
        <v>0</v>
      </c>
      <c r="F400" s="2">
        <v>0</v>
      </c>
      <c r="G400" s="2">
        <v>448.35309999999998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32.599999999999994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10">
        <v>135.875</v>
      </c>
      <c r="AA400" s="2">
        <v>177.76239999999999</v>
      </c>
      <c r="AB400" s="2">
        <v>177.76239999999999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8" t="s">
        <v>12</v>
      </c>
      <c r="BF400" s="8" t="s">
        <v>12</v>
      </c>
      <c r="BG400" s="8" t="s">
        <v>654</v>
      </c>
      <c r="BH400" s="10">
        <v>448.35309999999998</v>
      </c>
      <c r="BI400" s="10">
        <v>0</v>
      </c>
      <c r="BJ400" s="13">
        <v>1.2929999999999999</v>
      </c>
      <c r="BK400" s="13">
        <v>0</v>
      </c>
      <c r="BL400" s="10">
        <v>0</v>
      </c>
      <c r="BM400" s="10">
        <v>579.72055829999999</v>
      </c>
      <c r="BN400" s="10">
        <v>0</v>
      </c>
      <c r="BO400" s="10">
        <v>33.499665</v>
      </c>
      <c r="BP400">
        <v>4305.7299999999996</v>
      </c>
      <c r="BQ400" s="5">
        <v>1</v>
      </c>
      <c r="BR400" s="12">
        <v>2640360.7120695091</v>
      </c>
      <c r="BS400" s="2">
        <v>613.22022330000004</v>
      </c>
      <c r="BT400" s="2">
        <v>0</v>
      </c>
      <c r="BU400" s="2">
        <v>0</v>
      </c>
      <c r="BV400" s="50">
        <v>0</v>
      </c>
    </row>
    <row r="401" spans="1:74" x14ac:dyDescent="0.25">
      <c r="A401" t="s">
        <v>1110</v>
      </c>
      <c r="B401">
        <v>79926</v>
      </c>
      <c r="C401" t="s">
        <v>377</v>
      </c>
      <c r="D401" t="s">
        <v>663</v>
      </c>
      <c r="E401" s="7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10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8" t="s">
        <v>12</v>
      </c>
      <c r="BF401" s="8" t="s">
        <v>12</v>
      </c>
      <c r="BG401" s="8" t="s">
        <v>653</v>
      </c>
      <c r="BH401" s="10">
        <v>0</v>
      </c>
      <c r="BI401" s="10">
        <v>0</v>
      </c>
      <c r="BJ401" s="13">
        <v>0</v>
      </c>
      <c r="BK401" s="13">
        <v>0</v>
      </c>
      <c r="BL401" s="10">
        <v>0</v>
      </c>
      <c r="BM401" s="10">
        <v>0</v>
      </c>
      <c r="BN401" s="10">
        <v>0</v>
      </c>
      <c r="BO401" s="10">
        <v>0</v>
      </c>
      <c r="BP401" t="e">
        <v>#N/A</v>
      </c>
      <c r="BQ401" s="5">
        <v>1</v>
      </c>
      <c r="BR401" s="12" t="e">
        <v>#N/A</v>
      </c>
      <c r="BS401" s="2">
        <v>0</v>
      </c>
      <c r="BT401" s="2">
        <v>0</v>
      </c>
      <c r="BU401" s="2">
        <v>0</v>
      </c>
      <c r="BV401" s="50">
        <v>0</v>
      </c>
    </row>
    <row r="402" spans="1:74" x14ac:dyDescent="0.25">
      <c r="A402" t="s">
        <v>1111</v>
      </c>
      <c r="B402">
        <v>90754</v>
      </c>
      <c r="C402" t="s">
        <v>377</v>
      </c>
      <c r="D402" t="s">
        <v>663</v>
      </c>
      <c r="E402" s="7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10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8" t="s">
        <v>12</v>
      </c>
      <c r="BF402" s="8" t="s">
        <v>12</v>
      </c>
      <c r="BG402" s="8" t="s">
        <v>653</v>
      </c>
      <c r="BH402" s="10">
        <v>0</v>
      </c>
      <c r="BI402" s="10">
        <v>0</v>
      </c>
      <c r="BJ402" s="13">
        <v>0</v>
      </c>
      <c r="BK402" s="13">
        <v>0</v>
      </c>
      <c r="BL402" s="10">
        <v>0</v>
      </c>
      <c r="BM402" s="10">
        <v>0</v>
      </c>
      <c r="BN402" s="10">
        <v>0</v>
      </c>
      <c r="BO402" s="10">
        <v>0</v>
      </c>
      <c r="BP402" t="e">
        <v>#N/A</v>
      </c>
      <c r="BQ402" s="5">
        <v>1.1237999999999999</v>
      </c>
      <c r="BR402" s="12" t="e">
        <v>#N/A</v>
      </c>
      <c r="BS402" s="2">
        <v>0</v>
      </c>
      <c r="BT402" s="2">
        <v>0</v>
      </c>
      <c r="BU402" s="2">
        <v>0</v>
      </c>
      <c r="BV402" s="50">
        <v>0</v>
      </c>
    </row>
    <row r="403" spans="1:74" x14ac:dyDescent="0.25">
      <c r="A403" t="s">
        <v>1112</v>
      </c>
      <c r="B403">
        <v>92657</v>
      </c>
      <c r="C403" t="s">
        <v>378</v>
      </c>
      <c r="D403" t="s">
        <v>663</v>
      </c>
      <c r="E403" s="7">
        <v>0</v>
      </c>
      <c r="F403" s="2">
        <v>0</v>
      </c>
      <c r="G403" s="2">
        <v>354.48429999999991</v>
      </c>
      <c r="H403" s="2">
        <v>212.39330000000001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18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8</v>
      </c>
      <c r="X403" s="2">
        <v>0</v>
      </c>
      <c r="Y403" s="2">
        <v>0</v>
      </c>
      <c r="Z403" s="10">
        <v>1.9750000000000001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8" t="s">
        <v>12</v>
      </c>
      <c r="BF403" s="8" t="s">
        <v>12</v>
      </c>
      <c r="BG403" s="8" t="s">
        <v>653</v>
      </c>
      <c r="BH403" s="10">
        <v>354.48429999999991</v>
      </c>
      <c r="BI403" s="10">
        <v>212.39330000000001</v>
      </c>
      <c r="BJ403" s="13">
        <v>1.3220000000000001</v>
      </c>
      <c r="BK403" s="13">
        <v>1.5129999999999999</v>
      </c>
      <c r="BL403" s="10">
        <v>0</v>
      </c>
      <c r="BM403" s="10">
        <v>468.6282445999999</v>
      </c>
      <c r="BN403" s="10">
        <v>321.35106289999999</v>
      </c>
      <c r="BO403" s="10">
        <v>48.473125000000003</v>
      </c>
      <c r="BP403">
        <v>4305.7299999999996</v>
      </c>
      <c r="BQ403" s="5">
        <v>1.1237999999999999</v>
      </c>
      <c r="BR403" s="12">
        <v>4057086.3364611259</v>
      </c>
      <c r="BS403" s="2">
        <v>838.45243249999987</v>
      </c>
      <c r="BT403" s="2">
        <v>0</v>
      </c>
      <c r="BU403" s="2">
        <v>0</v>
      </c>
      <c r="BV403" s="50">
        <v>0</v>
      </c>
    </row>
    <row r="404" spans="1:74" x14ac:dyDescent="0.25">
      <c r="A404" t="s">
        <v>1113</v>
      </c>
      <c r="B404">
        <v>4281</v>
      </c>
      <c r="C404" t="s">
        <v>379</v>
      </c>
      <c r="D404" t="s">
        <v>661</v>
      </c>
      <c r="E404" s="7">
        <v>0</v>
      </c>
      <c r="F404" s="2">
        <v>54.812500000000007</v>
      </c>
      <c r="G404" s="2">
        <v>9827.2754999999997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904.41489999999999</v>
      </c>
      <c r="P404" s="2">
        <v>1.7249999999999999</v>
      </c>
      <c r="Q404" s="2">
        <v>14.25</v>
      </c>
      <c r="R404" s="2">
        <v>3.9750000000000001</v>
      </c>
      <c r="S404" s="2">
        <v>10.325000000000001</v>
      </c>
      <c r="T404" s="2">
        <v>6</v>
      </c>
      <c r="U404" s="2">
        <v>8.9</v>
      </c>
      <c r="V404" s="2">
        <v>132</v>
      </c>
      <c r="W404" s="2">
        <v>65.325000000000017</v>
      </c>
      <c r="X404" s="2">
        <v>3.625</v>
      </c>
      <c r="Y404" s="2">
        <v>12.112500000000001</v>
      </c>
      <c r="Z404" s="10">
        <v>280.05</v>
      </c>
      <c r="AA404" s="2">
        <v>3634.3498000000004</v>
      </c>
      <c r="AB404" s="2">
        <v>3634.3498000000004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8" t="s">
        <v>12</v>
      </c>
      <c r="BF404" s="8" t="s">
        <v>12</v>
      </c>
      <c r="BG404" s="8" t="s">
        <v>653</v>
      </c>
      <c r="BH404" s="10">
        <v>9827.2754999999997</v>
      </c>
      <c r="BI404" s="10">
        <v>0</v>
      </c>
      <c r="BJ404" s="13">
        <v>1.1579999999999999</v>
      </c>
      <c r="BK404" s="13">
        <v>0</v>
      </c>
      <c r="BL404" s="10">
        <v>79.752187500000019</v>
      </c>
      <c r="BM404" s="10">
        <v>11379.985028999999</v>
      </c>
      <c r="BN404" s="10">
        <v>0</v>
      </c>
      <c r="BO404" s="10">
        <v>1732.5260952000001</v>
      </c>
      <c r="BP404">
        <v>4359.55</v>
      </c>
      <c r="BQ404" s="5">
        <v>1</v>
      </c>
      <c r="BR404" s="12">
        <v>57512331.520521738</v>
      </c>
      <c r="BS404" s="2">
        <v>13192.2633117</v>
      </c>
      <c r="BT404" s="2">
        <v>0</v>
      </c>
      <c r="BU404" s="2">
        <v>0</v>
      </c>
      <c r="BV404" s="50">
        <v>5.5466516792807381E-3</v>
      </c>
    </row>
    <row r="405" spans="1:74" x14ac:dyDescent="0.25">
      <c r="A405" t="s">
        <v>1114</v>
      </c>
      <c r="B405">
        <v>79050</v>
      </c>
      <c r="C405" t="s">
        <v>380</v>
      </c>
      <c r="D405" t="s">
        <v>663</v>
      </c>
      <c r="E405" s="7">
        <v>0</v>
      </c>
      <c r="F405" s="2">
        <v>0</v>
      </c>
      <c r="G405" s="2">
        <v>140.2475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9.7000000000000011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2</v>
      </c>
      <c r="X405" s="2">
        <v>0</v>
      </c>
      <c r="Y405" s="2">
        <v>0</v>
      </c>
      <c r="Z405" s="10">
        <v>2.5</v>
      </c>
      <c r="AA405" s="2">
        <v>97.548700000000011</v>
      </c>
      <c r="AB405" s="2">
        <v>97.548700000000011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8" t="s">
        <v>12</v>
      </c>
      <c r="BF405" s="8" t="s">
        <v>12</v>
      </c>
      <c r="BG405" s="8" t="s">
        <v>654</v>
      </c>
      <c r="BH405" s="10">
        <v>140.2475</v>
      </c>
      <c r="BI405" s="10">
        <v>0</v>
      </c>
      <c r="BJ405" s="13">
        <v>1.3859999999999999</v>
      </c>
      <c r="BK405" s="13">
        <v>0</v>
      </c>
      <c r="BL405" s="10">
        <v>0</v>
      </c>
      <c r="BM405" s="10">
        <v>194.38303499999998</v>
      </c>
      <c r="BN405" s="10">
        <v>0</v>
      </c>
      <c r="BO405" s="10">
        <v>22.11947</v>
      </c>
      <c r="BP405">
        <v>4305.7299999999996</v>
      </c>
      <c r="BQ405" s="5">
        <v>1</v>
      </c>
      <c r="BR405" s="12">
        <v>932201.33085364988</v>
      </c>
      <c r="BS405" s="2">
        <v>216.50250499999999</v>
      </c>
      <c r="BT405" s="2">
        <v>0</v>
      </c>
      <c r="BU405" s="2">
        <v>0</v>
      </c>
      <c r="BV405" s="50">
        <v>0</v>
      </c>
    </row>
    <row r="406" spans="1:74" x14ac:dyDescent="0.25">
      <c r="A406" t="s">
        <v>711</v>
      </c>
      <c r="B406">
        <v>4374</v>
      </c>
      <c r="C406" t="s">
        <v>381</v>
      </c>
      <c r="D406" t="s">
        <v>658</v>
      </c>
      <c r="E406" s="7">
        <v>0</v>
      </c>
      <c r="F406" s="2">
        <v>0</v>
      </c>
      <c r="G406" s="2">
        <v>199.72789999999998</v>
      </c>
      <c r="H406" s="2">
        <v>93.810300000000012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35.174999999999997</v>
      </c>
      <c r="P406" s="2">
        <v>0</v>
      </c>
      <c r="Q406" s="2">
        <v>0</v>
      </c>
      <c r="R406" s="2">
        <v>1</v>
      </c>
      <c r="S406" s="2">
        <v>1</v>
      </c>
      <c r="T406" s="2">
        <v>0</v>
      </c>
      <c r="U406" s="2">
        <v>0</v>
      </c>
      <c r="V406" s="2">
        <v>0</v>
      </c>
      <c r="W406" s="2">
        <v>2</v>
      </c>
      <c r="X406" s="2">
        <v>0</v>
      </c>
      <c r="Y406" s="2">
        <v>0</v>
      </c>
      <c r="Z406" s="10">
        <v>57.924999999999997</v>
      </c>
      <c r="AA406" s="2">
        <v>86.324999999999989</v>
      </c>
      <c r="AB406" s="2">
        <v>86.324999999999989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8" t="s">
        <v>13</v>
      </c>
      <c r="BF406" s="8" t="s">
        <v>13</v>
      </c>
      <c r="BG406" s="8" t="s">
        <v>653</v>
      </c>
      <c r="BH406" s="10">
        <v>199.72789999999998</v>
      </c>
      <c r="BI406" s="10">
        <v>93.810300000000012</v>
      </c>
      <c r="BJ406" s="13">
        <v>1.508</v>
      </c>
      <c r="BK406" s="13">
        <v>1.669</v>
      </c>
      <c r="BL406" s="10">
        <v>0</v>
      </c>
      <c r="BM406" s="10">
        <v>301.18967319999996</v>
      </c>
      <c r="BN406" s="10">
        <v>156.56939070000001</v>
      </c>
      <c r="BO406" s="10">
        <v>33.186399999999999</v>
      </c>
      <c r="BP406">
        <v>4359.55</v>
      </c>
      <c r="BQ406" s="5">
        <v>1</v>
      </c>
      <c r="BR406" s="12">
        <v>2140301.2971452451</v>
      </c>
      <c r="BS406" s="2">
        <v>490.94546389999999</v>
      </c>
      <c r="BT406" s="2">
        <v>0</v>
      </c>
      <c r="BU406" s="2">
        <v>0</v>
      </c>
      <c r="BV406" s="50">
        <v>0</v>
      </c>
    </row>
    <row r="407" spans="1:74" x14ac:dyDescent="0.25">
      <c r="A407" t="s">
        <v>1115</v>
      </c>
      <c r="B407">
        <v>4278</v>
      </c>
      <c r="C407" t="s">
        <v>382</v>
      </c>
      <c r="D407" t="s">
        <v>661</v>
      </c>
      <c r="E407" s="7">
        <v>0</v>
      </c>
      <c r="F407" s="2">
        <v>26.712499999999999</v>
      </c>
      <c r="G407" s="2">
        <v>5267.1827000000003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567.46029999999996</v>
      </c>
      <c r="P407" s="2">
        <v>0</v>
      </c>
      <c r="Q407" s="2">
        <v>9.5374999999999996</v>
      </c>
      <c r="R407" s="2">
        <v>6.2</v>
      </c>
      <c r="S407" s="2">
        <v>5.6124999999999998</v>
      </c>
      <c r="T407" s="2">
        <v>1</v>
      </c>
      <c r="U407" s="2">
        <v>2</v>
      </c>
      <c r="V407" s="2">
        <v>42.6875</v>
      </c>
      <c r="W407" s="2">
        <v>37.012500000000003</v>
      </c>
      <c r="X407" s="2">
        <v>3.5249999999999999</v>
      </c>
      <c r="Y407" s="2">
        <v>3</v>
      </c>
      <c r="Z407" s="10">
        <v>558.6309</v>
      </c>
      <c r="AA407" s="2">
        <v>1887.0872999999999</v>
      </c>
      <c r="AB407" s="2">
        <v>1887.0872999999999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8" t="s">
        <v>12</v>
      </c>
      <c r="BF407" s="8" t="s">
        <v>12</v>
      </c>
      <c r="BG407" s="8" t="s">
        <v>653</v>
      </c>
      <c r="BH407" s="10">
        <v>5267.1827000000003</v>
      </c>
      <c r="BI407" s="10">
        <v>0</v>
      </c>
      <c r="BJ407" s="13">
        <v>1.1579999999999999</v>
      </c>
      <c r="BK407" s="13">
        <v>0</v>
      </c>
      <c r="BL407" s="10">
        <v>38.866687499999998</v>
      </c>
      <c r="BM407" s="10">
        <v>6099.3975665999997</v>
      </c>
      <c r="BN407" s="10">
        <v>0</v>
      </c>
      <c r="BO407" s="10">
        <v>801.77023489999999</v>
      </c>
      <c r="BP407">
        <v>4359.55</v>
      </c>
      <c r="BQ407" s="5">
        <v>1</v>
      </c>
      <c r="BR407" s="12">
        <v>30255427.356519949</v>
      </c>
      <c r="BS407" s="2">
        <v>6940.0344889999997</v>
      </c>
      <c r="BT407" s="2">
        <v>0</v>
      </c>
      <c r="BU407" s="2">
        <v>0</v>
      </c>
      <c r="BV407" s="50">
        <v>5.0459064622208625E-3</v>
      </c>
    </row>
    <row r="408" spans="1:74" x14ac:dyDescent="0.25">
      <c r="A408" t="s">
        <v>1116</v>
      </c>
      <c r="B408">
        <v>4270</v>
      </c>
      <c r="C408" t="s">
        <v>383</v>
      </c>
      <c r="D408" t="s">
        <v>661</v>
      </c>
      <c r="E408" s="7">
        <v>0</v>
      </c>
      <c r="F408" s="2">
        <v>10.8</v>
      </c>
      <c r="G408" s="2">
        <v>5331.1943999999994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383.5806</v>
      </c>
      <c r="P408" s="2">
        <v>1</v>
      </c>
      <c r="Q408" s="2">
        <v>4</v>
      </c>
      <c r="R408" s="2">
        <v>8.875</v>
      </c>
      <c r="S408" s="2">
        <v>3.5</v>
      </c>
      <c r="T408" s="2">
        <v>2.85</v>
      </c>
      <c r="U408" s="2">
        <v>11.675000000000001</v>
      </c>
      <c r="V408" s="2">
        <v>26.650000000000002</v>
      </c>
      <c r="W408" s="2">
        <v>28</v>
      </c>
      <c r="X408" s="2">
        <v>0</v>
      </c>
      <c r="Y408" s="2">
        <v>1</v>
      </c>
      <c r="Z408" s="10">
        <v>156.21249999999995</v>
      </c>
      <c r="AA408" s="2">
        <v>2181.9496000000004</v>
      </c>
      <c r="AB408" s="2">
        <v>2181.9496000000004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8" t="s">
        <v>12</v>
      </c>
      <c r="BF408" s="8" t="s">
        <v>12</v>
      </c>
      <c r="BG408" s="8" t="s">
        <v>653</v>
      </c>
      <c r="BH408" s="10">
        <v>5331.1943999999994</v>
      </c>
      <c r="BI408" s="10">
        <v>0</v>
      </c>
      <c r="BJ408" s="13">
        <v>1.1579999999999999</v>
      </c>
      <c r="BK408" s="13">
        <v>0</v>
      </c>
      <c r="BL408" s="10">
        <v>15.714000000000002</v>
      </c>
      <c r="BM408" s="10">
        <v>6173.5231151999988</v>
      </c>
      <c r="BN408" s="10">
        <v>0</v>
      </c>
      <c r="BO408" s="10">
        <v>625.56743030000007</v>
      </c>
      <c r="BP408">
        <v>4359.55</v>
      </c>
      <c r="BQ408" s="5">
        <v>1</v>
      </c>
      <c r="BR408" s="12">
        <v>29709481.156334523</v>
      </c>
      <c r="BS408" s="2">
        <v>6814.8045454999992</v>
      </c>
      <c r="BT408" s="2">
        <v>0</v>
      </c>
      <c r="BU408" s="2">
        <v>0</v>
      </c>
      <c r="BV408" s="50">
        <v>2.0217168329491326E-3</v>
      </c>
    </row>
    <row r="409" spans="1:74" x14ac:dyDescent="0.25">
      <c r="A409" t="s">
        <v>1117</v>
      </c>
      <c r="B409">
        <v>91935</v>
      </c>
      <c r="C409" t="s">
        <v>384</v>
      </c>
      <c r="D409" t="s">
        <v>663</v>
      </c>
      <c r="E409" s="7">
        <v>0</v>
      </c>
      <c r="F409" s="2">
        <v>0</v>
      </c>
      <c r="G409" s="2">
        <v>0</v>
      </c>
      <c r="H409" s="2">
        <v>464.81149999999997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24.024999999999999</v>
      </c>
      <c r="P409" s="2">
        <v>0</v>
      </c>
      <c r="Q409" s="2">
        <v>0</v>
      </c>
      <c r="R409" s="2">
        <v>0</v>
      </c>
      <c r="S409" s="2">
        <v>0</v>
      </c>
      <c r="T409" s="2">
        <v>1</v>
      </c>
      <c r="U409" s="2">
        <v>0</v>
      </c>
      <c r="V409" s="2">
        <v>0</v>
      </c>
      <c r="W409" s="2">
        <v>5</v>
      </c>
      <c r="X409" s="2">
        <v>0</v>
      </c>
      <c r="Y409" s="2">
        <v>0</v>
      </c>
      <c r="Z409" s="10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8" t="s">
        <v>12</v>
      </c>
      <c r="BF409" s="8" t="s">
        <v>12</v>
      </c>
      <c r="BG409" s="8" t="s">
        <v>653</v>
      </c>
      <c r="BH409" s="10">
        <v>0</v>
      </c>
      <c r="BI409" s="10">
        <v>464.81149999999997</v>
      </c>
      <c r="BJ409" s="13">
        <v>0</v>
      </c>
      <c r="BK409" s="13">
        <v>1.4119999999999999</v>
      </c>
      <c r="BL409" s="10">
        <v>0</v>
      </c>
      <c r="BM409" s="10">
        <v>0</v>
      </c>
      <c r="BN409" s="10">
        <v>656.31383799999992</v>
      </c>
      <c r="BO409" s="10">
        <v>34.998075</v>
      </c>
      <c r="BP409">
        <v>4305.7299999999996</v>
      </c>
      <c r="BQ409" s="5">
        <v>1.1237999999999999</v>
      </c>
      <c r="BR409" s="12">
        <v>3345105.8256248818</v>
      </c>
      <c r="BS409" s="2">
        <v>691.31191299999989</v>
      </c>
      <c r="BT409" s="2">
        <v>0</v>
      </c>
      <c r="BU409" s="2">
        <v>0</v>
      </c>
      <c r="BV409" s="50">
        <v>0</v>
      </c>
    </row>
    <row r="410" spans="1:74" x14ac:dyDescent="0.25">
      <c r="A410" t="s">
        <v>1118</v>
      </c>
      <c r="B410">
        <v>4199</v>
      </c>
      <c r="C410" t="s">
        <v>385</v>
      </c>
      <c r="D410" t="s">
        <v>659</v>
      </c>
      <c r="E410" s="7">
        <v>0</v>
      </c>
      <c r="F410" s="2">
        <v>0</v>
      </c>
      <c r="G410" s="2">
        <v>110.95609999999999</v>
      </c>
      <c r="H410" s="2">
        <v>5.6749999999999998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13.331099999999999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1.4750000000000001</v>
      </c>
      <c r="X410" s="2">
        <v>0</v>
      </c>
      <c r="Y410" s="2">
        <v>0</v>
      </c>
      <c r="Z410" s="10">
        <v>110.95609999999999</v>
      </c>
      <c r="AA410" s="2">
        <v>52.325000000000003</v>
      </c>
      <c r="AB410" s="2">
        <v>52.325000000000003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8" t="s">
        <v>13</v>
      </c>
      <c r="BF410" s="8" t="s">
        <v>12</v>
      </c>
      <c r="BG410" s="8" t="s">
        <v>654</v>
      </c>
      <c r="BH410" s="10">
        <v>110.95609999999999</v>
      </c>
      <c r="BI410" s="10">
        <v>0</v>
      </c>
      <c r="BJ410" s="13">
        <v>1.5529999999999999</v>
      </c>
      <c r="BK410" s="13">
        <v>0</v>
      </c>
      <c r="BL410" s="10">
        <v>0</v>
      </c>
      <c r="BM410" s="10">
        <v>172.31482329999997</v>
      </c>
      <c r="BN410" s="10">
        <v>0</v>
      </c>
      <c r="BO410" s="10">
        <v>26.917844800000001</v>
      </c>
      <c r="BP410">
        <v>4359.55</v>
      </c>
      <c r="BQ410" s="5">
        <v>1.0755999999999999</v>
      </c>
      <c r="BR410" s="12">
        <v>934228.2754484358</v>
      </c>
      <c r="BS410" s="2">
        <v>199.23266809999996</v>
      </c>
      <c r="BT410" s="2">
        <v>0</v>
      </c>
      <c r="BU410" s="2">
        <v>0</v>
      </c>
      <c r="BV410" s="50">
        <v>0</v>
      </c>
    </row>
    <row r="411" spans="1:74" x14ac:dyDescent="0.25">
      <c r="A411" t="s">
        <v>1119</v>
      </c>
      <c r="B411">
        <v>4439</v>
      </c>
      <c r="C411" t="s">
        <v>386</v>
      </c>
      <c r="D411" t="s">
        <v>658</v>
      </c>
      <c r="E411" s="7">
        <v>0</v>
      </c>
      <c r="F411" s="2">
        <v>0.85000000000000009</v>
      </c>
      <c r="G411" s="2">
        <v>295.76909999999998</v>
      </c>
      <c r="H411" s="2">
        <v>173.35239999999999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87.15</v>
      </c>
      <c r="P411" s="2">
        <v>0</v>
      </c>
      <c r="Q411" s="2">
        <v>0</v>
      </c>
      <c r="R411" s="2">
        <v>1</v>
      </c>
      <c r="S411" s="2">
        <v>0</v>
      </c>
      <c r="T411" s="2">
        <v>0</v>
      </c>
      <c r="U411" s="2">
        <v>0</v>
      </c>
      <c r="V411" s="2">
        <v>3</v>
      </c>
      <c r="W411" s="2">
        <v>3.7250000000000001</v>
      </c>
      <c r="X411" s="2">
        <v>1</v>
      </c>
      <c r="Y411" s="2">
        <v>0</v>
      </c>
      <c r="Z411" s="10">
        <v>10.9091</v>
      </c>
      <c r="AA411" s="2">
        <v>108.4743</v>
      </c>
      <c r="AB411" s="2">
        <v>108.4743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8" t="s">
        <v>12</v>
      </c>
      <c r="BF411" s="8" t="s">
        <v>13</v>
      </c>
      <c r="BG411" s="8" t="s">
        <v>653</v>
      </c>
      <c r="BH411" s="10">
        <v>295.76909999999998</v>
      </c>
      <c r="BI411" s="10">
        <v>173.35239999999999</v>
      </c>
      <c r="BJ411" s="13">
        <v>1.339</v>
      </c>
      <c r="BK411" s="13">
        <v>1.631</v>
      </c>
      <c r="BL411" s="10">
        <v>1.2367500000000002</v>
      </c>
      <c r="BM411" s="10">
        <v>396.03482489999999</v>
      </c>
      <c r="BN411" s="10">
        <v>282.7377644</v>
      </c>
      <c r="BO411" s="10">
        <v>59.156854500000001</v>
      </c>
      <c r="BP411">
        <v>4359.55</v>
      </c>
      <c r="BQ411" s="5">
        <v>1.0263</v>
      </c>
      <c r="BR411" s="12">
        <v>3307181.9412595448</v>
      </c>
      <c r="BS411" s="2">
        <v>739.16619379999997</v>
      </c>
      <c r="BT411" s="2">
        <v>0</v>
      </c>
      <c r="BU411" s="2">
        <v>0</v>
      </c>
      <c r="BV411" s="50">
        <v>1.8086203099549655E-3</v>
      </c>
    </row>
    <row r="412" spans="1:74" x14ac:dyDescent="0.25">
      <c r="A412" t="s">
        <v>1120</v>
      </c>
      <c r="B412">
        <v>4404</v>
      </c>
      <c r="C412" t="s">
        <v>387</v>
      </c>
      <c r="D412" t="s">
        <v>658</v>
      </c>
      <c r="E412" s="7">
        <v>0</v>
      </c>
      <c r="F412" s="2">
        <v>57.650000000000006</v>
      </c>
      <c r="G412" s="2">
        <v>7675.9871000000003</v>
      </c>
      <c r="H412" s="2">
        <v>4002.761199999999</v>
      </c>
      <c r="I412" s="2">
        <v>0</v>
      </c>
      <c r="J412" s="2">
        <v>6.2681000000000004</v>
      </c>
      <c r="K412" s="2">
        <v>3.8845999999999998</v>
      </c>
      <c r="L412" s="2">
        <v>0</v>
      </c>
      <c r="M412" s="2">
        <v>7.4124999999999996</v>
      </c>
      <c r="N412" s="2">
        <v>48.829400000000007</v>
      </c>
      <c r="O412" s="2">
        <v>1663.1059999999998</v>
      </c>
      <c r="P412" s="2">
        <v>7.8250000000000002</v>
      </c>
      <c r="Q412" s="2">
        <v>0.66249999999999998</v>
      </c>
      <c r="R412" s="2">
        <v>20.25</v>
      </c>
      <c r="S412" s="2">
        <v>13.5</v>
      </c>
      <c r="T412" s="2">
        <v>11.7125</v>
      </c>
      <c r="U412" s="2">
        <v>0.75</v>
      </c>
      <c r="V412" s="2">
        <v>56.300000000000004</v>
      </c>
      <c r="W412" s="2">
        <v>169.63129999999998</v>
      </c>
      <c r="X412" s="2">
        <v>14.3688</v>
      </c>
      <c r="Y412" s="2">
        <v>11.8</v>
      </c>
      <c r="Z412" s="10">
        <v>207.42499999999998</v>
      </c>
      <c r="AA412" s="2">
        <v>3033.5939999999996</v>
      </c>
      <c r="AB412" s="2">
        <v>3033.5939999999996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8" t="s">
        <v>12</v>
      </c>
      <c r="BF412" s="8" t="s">
        <v>12</v>
      </c>
      <c r="BG412" s="8" t="s">
        <v>653</v>
      </c>
      <c r="BH412" s="10">
        <v>7689.6677000000009</v>
      </c>
      <c r="BI412" s="10">
        <v>4055.4751999999989</v>
      </c>
      <c r="BJ412" s="13">
        <v>1.1579999999999999</v>
      </c>
      <c r="BK412" s="13">
        <v>1.268</v>
      </c>
      <c r="BL412" s="10">
        <v>83.880750000000006</v>
      </c>
      <c r="BM412" s="10">
        <v>8902.9847223599991</v>
      </c>
      <c r="BN412" s="10">
        <v>5132.8089180799989</v>
      </c>
      <c r="BO412" s="10">
        <v>1993.1437291000002</v>
      </c>
      <c r="BP412">
        <v>4359.55</v>
      </c>
      <c r="BQ412" s="5">
        <v>1.0141</v>
      </c>
      <c r="BR412" s="12">
        <v>71235085.60392648</v>
      </c>
      <c r="BS412" s="2">
        <v>16041.3187425</v>
      </c>
      <c r="BT412" s="2">
        <v>12.1841326</v>
      </c>
      <c r="BU412" s="2">
        <v>70.499354199999999</v>
      </c>
      <c r="BV412" s="50">
        <v>1.2277488912420422E-2</v>
      </c>
    </row>
    <row r="413" spans="1:74" x14ac:dyDescent="0.25">
      <c r="A413" t="s">
        <v>1121</v>
      </c>
      <c r="B413">
        <v>4314</v>
      </c>
      <c r="C413" t="s">
        <v>388</v>
      </c>
      <c r="D413" t="s">
        <v>663</v>
      </c>
      <c r="E413" s="7">
        <v>0</v>
      </c>
      <c r="F413" s="2">
        <v>0</v>
      </c>
      <c r="G413" s="2">
        <v>0</v>
      </c>
      <c r="H413" s="2">
        <v>280.98890000000006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20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1</v>
      </c>
      <c r="X413" s="2">
        <v>0</v>
      </c>
      <c r="Y413" s="2">
        <v>0</v>
      </c>
      <c r="Z413" s="10">
        <v>21.975000000000001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8" t="s">
        <v>12</v>
      </c>
      <c r="BF413" s="8" t="s">
        <v>12</v>
      </c>
      <c r="BG413" s="8" t="s">
        <v>653</v>
      </c>
      <c r="BH413" s="10">
        <v>0</v>
      </c>
      <c r="BI413" s="10">
        <v>280.98890000000006</v>
      </c>
      <c r="BJ413" s="13">
        <v>0</v>
      </c>
      <c r="BK413" s="13">
        <v>1.486</v>
      </c>
      <c r="BL413" s="10">
        <v>0</v>
      </c>
      <c r="BM413" s="10">
        <v>0</v>
      </c>
      <c r="BN413" s="10">
        <v>417.5495054000001</v>
      </c>
      <c r="BO413" s="10">
        <v>8.6111249999999995</v>
      </c>
      <c r="BP413">
        <v>4305.7299999999996</v>
      </c>
      <c r="BQ413" s="5">
        <v>1</v>
      </c>
      <c r="BR413" s="12">
        <v>1834932.6111321924</v>
      </c>
      <c r="BS413" s="2">
        <v>426.16063040000012</v>
      </c>
      <c r="BT413" s="2">
        <v>0</v>
      </c>
      <c r="BU413" s="2">
        <v>0</v>
      </c>
      <c r="BV413" s="50">
        <v>0</v>
      </c>
    </row>
    <row r="414" spans="1:74" x14ac:dyDescent="0.25">
      <c r="A414" t="s">
        <v>1122</v>
      </c>
      <c r="B414">
        <v>4234</v>
      </c>
      <c r="C414" t="s">
        <v>389</v>
      </c>
      <c r="D414" t="s">
        <v>660</v>
      </c>
      <c r="E414" s="7">
        <v>0</v>
      </c>
      <c r="F414" s="2">
        <v>0</v>
      </c>
      <c r="G414" s="2">
        <v>85.313699999999997</v>
      </c>
      <c r="H414" s="2">
        <v>75.879800000000017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35.319599999999994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1</v>
      </c>
      <c r="X414" s="2">
        <v>0</v>
      </c>
      <c r="Y414" s="2">
        <v>0</v>
      </c>
      <c r="Z414" s="10">
        <v>14</v>
      </c>
      <c r="AA414" s="2">
        <v>30.069099999999999</v>
      </c>
      <c r="AB414" s="2">
        <v>30.069099999999999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8" t="s">
        <v>12</v>
      </c>
      <c r="BF414" s="8" t="s">
        <v>12</v>
      </c>
      <c r="BG414" s="8" t="s">
        <v>653</v>
      </c>
      <c r="BH414" s="10">
        <v>85.313699999999997</v>
      </c>
      <c r="BI414" s="10">
        <v>75.879800000000017</v>
      </c>
      <c r="BJ414" s="13">
        <v>1.399</v>
      </c>
      <c r="BK414" s="13">
        <v>1.5589999999999999</v>
      </c>
      <c r="BL414" s="10">
        <v>0</v>
      </c>
      <c r="BM414" s="10">
        <v>119.35386629999999</v>
      </c>
      <c r="BN414" s="10">
        <v>118.29660820000002</v>
      </c>
      <c r="BO414" s="10">
        <v>9.5441047999999995</v>
      </c>
      <c r="BP414">
        <v>4359.55</v>
      </c>
      <c r="BQ414" s="5">
        <v>1</v>
      </c>
      <c r="BR414" s="12">
        <v>1077657.1281873153</v>
      </c>
      <c r="BS414" s="2">
        <v>247.19457930000004</v>
      </c>
      <c r="BT414" s="2">
        <v>0</v>
      </c>
      <c r="BU414" s="2">
        <v>0</v>
      </c>
      <c r="BV414" s="50">
        <v>9.3055861433618599E-3</v>
      </c>
    </row>
    <row r="415" spans="1:74" x14ac:dyDescent="0.25">
      <c r="A415" t="s">
        <v>1123</v>
      </c>
      <c r="B415">
        <v>79540</v>
      </c>
      <c r="C415" t="s">
        <v>390</v>
      </c>
      <c r="D415" t="s">
        <v>667</v>
      </c>
      <c r="E415" s="7">
        <v>0</v>
      </c>
      <c r="F415" s="2">
        <v>0</v>
      </c>
      <c r="G415" s="2">
        <v>0</v>
      </c>
      <c r="H415" s="2">
        <v>55.260499999999993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10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8" t="e">
        <v>#N/A</v>
      </c>
      <c r="BF415" s="8" t="e">
        <v>#N/A</v>
      </c>
      <c r="BG415" s="8" t="e">
        <v>#N/A</v>
      </c>
      <c r="BH415" s="10">
        <v>0</v>
      </c>
      <c r="BI415" s="10">
        <v>55.260499999999993</v>
      </c>
      <c r="BJ415" s="13" t="e">
        <v>#N/A</v>
      </c>
      <c r="BK415" s="13" t="e">
        <v>#N/A</v>
      </c>
      <c r="BL415" s="10">
        <v>0</v>
      </c>
      <c r="BM415" s="10" t="e">
        <v>#N/A</v>
      </c>
      <c r="BN415" s="10" t="e">
        <v>#N/A</v>
      </c>
      <c r="BO415" s="10" t="e">
        <v>#N/A</v>
      </c>
      <c r="BP415" t="e">
        <v>#N/A</v>
      </c>
      <c r="BQ415" s="5">
        <v>1</v>
      </c>
      <c r="BR415" s="12" t="e">
        <v>#N/A</v>
      </c>
      <c r="BS415" s="2" t="e">
        <v>#N/A</v>
      </c>
      <c r="BT415" s="2" t="e">
        <v>#N/A</v>
      </c>
      <c r="BU415" s="2" t="e">
        <v>#N/A</v>
      </c>
      <c r="BV415" s="50">
        <v>0</v>
      </c>
    </row>
    <row r="416" spans="1:74" x14ac:dyDescent="0.25">
      <c r="A416" t="s">
        <v>1124</v>
      </c>
      <c r="B416">
        <v>4441</v>
      </c>
      <c r="C416" t="s">
        <v>391</v>
      </c>
      <c r="D416" t="s">
        <v>658</v>
      </c>
      <c r="E416" s="7">
        <v>0</v>
      </c>
      <c r="F416" s="2">
        <v>48.062500000000021</v>
      </c>
      <c r="G416" s="2">
        <v>4658.1776999999993</v>
      </c>
      <c r="H416" s="2">
        <v>2613.3485000000001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957.10870000000011</v>
      </c>
      <c r="P416" s="2">
        <v>2</v>
      </c>
      <c r="Q416" s="2">
        <v>9.4375</v>
      </c>
      <c r="R416" s="2">
        <v>23.175000000000001</v>
      </c>
      <c r="S416" s="2">
        <v>1.1499999999999999</v>
      </c>
      <c r="T416" s="2">
        <v>3.5</v>
      </c>
      <c r="U416" s="2">
        <v>26.625</v>
      </c>
      <c r="V416" s="2">
        <v>93.575000000000017</v>
      </c>
      <c r="W416" s="2">
        <v>64.762500000000003</v>
      </c>
      <c r="X416" s="2">
        <v>11.15</v>
      </c>
      <c r="Y416" s="2">
        <v>6.7750000000000004</v>
      </c>
      <c r="Z416" s="10">
        <v>217.53579999999999</v>
      </c>
      <c r="AA416" s="2">
        <v>1784.2773999999999</v>
      </c>
      <c r="AB416" s="2">
        <v>1784.2773999999999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8" t="s">
        <v>12</v>
      </c>
      <c r="BF416" s="8" t="s">
        <v>12</v>
      </c>
      <c r="BG416" s="8" t="s">
        <v>654</v>
      </c>
      <c r="BH416" s="10">
        <v>4658.1776999999993</v>
      </c>
      <c r="BI416" s="10">
        <v>2613.3485000000001</v>
      </c>
      <c r="BJ416" s="13">
        <v>1.1579999999999999</v>
      </c>
      <c r="BK416" s="13">
        <v>1.268</v>
      </c>
      <c r="BL416" s="10">
        <v>69.930937500000041</v>
      </c>
      <c r="BM416" s="10">
        <v>5394.1697765999988</v>
      </c>
      <c r="BN416" s="10">
        <v>3313.7258980000001</v>
      </c>
      <c r="BO416" s="10">
        <v>1565.0217206000002</v>
      </c>
      <c r="BP416">
        <v>4359.55</v>
      </c>
      <c r="BQ416" s="5">
        <v>1.0015000000000001</v>
      </c>
      <c r="BR416" s="12">
        <v>45157799.695495516</v>
      </c>
      <c r="BS416" s="2">
        <v>10342.848332700001</v>
      </c>
      <c r="BT416" s="2">
        <v>0</v>
      </c>
      <c r="BU416" s="2">
        <v>0</v>
      </c>
      <c r="BV416" s="50">
        <v>6.5662842503705276E-3</v>
      </c>
    </row>
    <row r="417" spans="1:74" x14ac:dyDescent="0.25">
      <c r="A417" t="s">
        <v>1125</v>
      </c>
      <c r="B417">
        <v>4435</v>
      </c>
      <c r="C417" t="s">
        <v>392</v>
      </c>
      <c r="D417" t="s">
        <v>660</v>
      </c>
      <c r="E417" s="7">
        <v>0</v>
      </c>
      <c r="F417" s="2">
        <v>0</v>
      </c>
      <c r="G417" s="2">
        <v>107.34900000000002</v>
      </c>
      <c r="H417" s="2">
        <v>74.493900000000011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26.475000000000001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10">
        <v>0</v>
      </c>
      <c r="AA417" s="2">
        <v>62.673999999999992</v>
      </c>
      <c r="AB417" s="2">
        <v>62.673999999999992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8" t="s">
        <v>12</v>
      </c>
      <c r="BF417" s="8" t="s">
        <v>12</v>
      </c>
      <c r="BG417" s="8" t="s">
        <v>654</v>
      </c>
      <c r="BH417" s="10">
        <v>107.34900000000002</v>
      </c>
      <c r="BI417" s="10">
        <v>74.493900000000011</v>
      </c>
      <c r="BJ417" s="13">
        <v>1.3959999999999999</v>
      </c>
      <c r="BK417" s="13">
        <v>1.5589999999999999</v>
      </c>
      <c r="BL417" s="10">
        <v>0</v>
      </c>
      <c r="BM417" s="10">
        <v>149.85920400000001</v>
      </c>
      <c r="BN417" s="10">
        <v>116.13599010000001</v>
      </c>
      <c r="BO417" s="10">
        <v>6.3468249999999991</v>
      </c>
      <c r="BP417">
        <v>4359.55</v>
      </c>
      <c r="BQ417" s="5">
        <v>1.0389999999999999</v>
      </c>
      <c r="BR417" s="12">
        <v>1233592.906692734</v>
      </c>
      <c r="BS417" s="2">
        <v>272.34201910000002</v>
      </c>
      <c r="BT417" s="2">
        <v>0</v>
      </c>
      <c r="BU417" s="2">
        <v>0</v>
      </c>
      <c r="BV417" s="50">
        <v>0</v>
      </c>
    </row>
    <row r="418" spans="1:74" x14ac:dyDescent="0.25">
      <c r="A418" t="s">
        <v>1126</v>
      </c>
      <c r="B418">
        <v>10965</v>
      </c>
      <c r="C418" t="s">
        <v>393</v>
      </c>
      <c r="D418" t="s">
        <v>663</v>
      </c>
      <c r="E418" s="7">
        <v>0</v>
      </c>
      <c r="F418" s="2">
        <v>0</v>
      </c>
      <c r="G418" s="2">
        <v>57.9377</v>
      </c>
      <c r="H418" s="2">
        <v>210.18130000000002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7.6749999999999998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2.125</v>
      </c>
      <c r="X418" s="2">
        <v>0</v>
      </c>
      <c r="Y418" s="2">
        <v>0</v>
      </c>
      <c r="Z418" s="10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8" t="s">
        <v>12</v>
      </c>
      <c r="BF418" s="8" t="s">
        <v>12</v>
      </c>
      <c r="BG418" s="8" t="s">
        <v>653</v>
      </c>
      <c r="BH418" s="10">
        <v>57.9377</v>
      </c>
      <c r="BI418" s="10">
        <v>210.18130000000002</v>
      </c>
      <c r="BJ418" s="13">
        <v>1.399</v>
      </c>
      <c r="BK418" s="13">
        <v>1.514</v>
      </c>
      <c r="BL418" s="10">
        <v>0</v>
      </c>
      <c r="BM418" s="10">
        <v>81.054842300000004</v>
      </c>
      <c r="BN418" s="10">
        <v>318.21448820000006</v>
      </c>
      <c r="BO418" s="10">
        <v>12.824025000000001</v>
      </c>
      <c r="BP418">
        <v>4305.7299999999996</v>
      </c>
      <c r="BQ418" s="5">
        <v>1</v>
      </c>
      <c r="BR418" s="12">
        <v>1774362.7235770151</v>
      </c>
      <c r="BS418" s="2">
        <v>412.09335550000009</v>
      </c>
      <c r="BT418" s="2">
        <v>0</v>
      </c>
      <c r="BU418" s="2">
        <v>0</v>
      </c>
      <c r="BV418" s="50">
        <v>0</v>
      </c>
    </row>
    <row r="419" spans="1:74" x14ac:dyDescent="0.25">
      <c r="A419" t="s">
        <v>1127</v>
      </c>
      <c r="B419">
        <v>90861</v>
      </c>
      <c r="C419" t="s">
        <v>394</v>
      </c>
      <c r="D419" t="s">
        <v>663</v>
      </c>
      <c r="E419" s="7">
        <v>0</v>
      </c>
      <c r="F419" s="2">
        <v>0</v>
      </c>
      <c r="G419" s="2">
        <v>653.11620000000005</v>
      </c>
      <c r="H419" s="2">
        <v>116.5771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82.875</v>
      </c>
      <c r="P419" s="2">
        <v>1</v>
      </c>
      <c r="Q419" s="2">
        <v>0</v>
      </c>
      <c r="R419" s="2">
        <v>0</v>
      </c>
      <c r="S419" s="2">
        <v>3</v>
      </c>
      <c r="T419" s="2">
        <v>0.5</v>
      </c>
      <c r="U419" s="2">
        <v>0</v>
      </c>
      <c r="V419" s="2">
        <v>0</v>
      </c>
      <c r="W419" s="2">
        <v>7</v>
      </c>
      <c r="X419" s="2">
        <v>0</v>
      </c>
      <c r="Y419" s="2">
        <v>0</v>
      </c>
      <c r="Z419" s="10">
        <v>65.7</v>
      </c>
      <c r="AA419" s="2">
        <v>340.46619999999996</v>
      </c>
      <c r="AB419" s="2">
        <v>340.46619999999996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8" t="s">
        <v>12</v>
      </c>
      <c r="BF419" s="8" t="s">
        <v>12</v>
      </c>
      <c r="BG419" s="8" t="s">
        <v>654</v>
      </c>
      <c r="BH419" s="10">
        <v>653.11620000000005</v>
      </c>
      <c r="BI419" s="10">
        <v>116.5771</v>
      </c>
      <c r="BJ419" s="13">
        <v>1.1579999999999999</v>
      </c>
      <c r="BK419" s="13">
        <v>1.5509999999999999</v>
      </c>
      <c r="BL419" s="10">
        <v>0</v>
      </c>
      <c r="BM419" s="10">
        <v>756.30855959999997</v>
      </c>
      <c r="BN419" s="10">
        <v>180.81108209999999</v>
      </c>
      <c r="BO419" s="10">
        <v>103.89274499999999</v>
      </c>
      <c r="BP419">
        <v>4305.7299999999996</v>
      </c>
      <c r="BQ419" s="5">
        <v>1.1237999999999999</v>
      </c>
      <c r="BR419" s="12">
        <v>5037229.2648424711</v>
      </c>
      <c r="BS419" s="2">
        <v>1041.0123867</v>
      </c>
      <c r="BT419" s="2">
        <v>0</v>
      </c>
      <c r="BU419" s="2">
        <v>0</v>
      </c>
      <c r="BV419" s="50">
        <v>0</v>
      </c>
    </row>
    <row r="420" spans="1:74" x14ac:dyDescent="0.25">
      <c r="A420" t="s">
        <v>1128</v>
      </c>
      <c r="B420">
        <v>79499</v>
      </c>
      <c r="C420" t="s">
        <v>395</v>
      </c>
      <c r="D420" t="s">
        <v>663</v>
      </c>
      <c r="E420" s="7">
        <v>0</v>
      </c>
      <c r="F420" s="2">
        <v>0</v>
      </c>
      <c r="G420" s="2">
        <v>409.17649999999998</v>
      </c>
      <c r="H420" s="2">
        <v>43.909100000000002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104.65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1</v>
      </c>
      <c r="W420" s="2">
        <v>8</v>
      </c>
      <c r="X420" s="2">
        <v>1</v>
      </c>
      <c r="Y420" s="2">
        <v>0</v>
      </c>
      <c r="Z420" s="10">
        <v>0</v>
      </c>
      <c r="AA420" s="2">
        <v>181.81990000000002</v>
      </c>
      <c r="AB420" s="2">
        <v>181.81990000000002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8" t="s">
        <v>12</v>
      </c>
      <c r="BF420" s="8" t="s">
        <v>12</v>
      </c>
      <c r="BG420" s="8" t="s">
        <v>654</v>
      </c>
      <c r="BH420" s="10">
        <v>409.17649999999998</v>
      </c>
      <c r="BI420" s="10">
        <v>43.909100000000002</v>
      </c>
      <c r="BJ420" s="13">
        <v>1.3049999999999999</v>
      </c>
      <c r="BK420" s="13">
        <v>1.5589999999999999</v>
      </c>
      <c r="BL420" s="10">
        <v>0</v>
      </c>
      <c r="BM420" s="10">
        <v>533.97533249999992</v>
      </c>
      <c r="BN420" s="10">
        <v>68.4542869</v>
      </c>
      <c r="BO420" s="10">
        <v>79.293939999999992</v>
      </c>
      <c r="BP420">
        <v>4305.7299999999996</v>
      </c>
      <c r="BQ420" s="5">
        <v>1</v>
      </c>
      <c r="BR420" s="12">
        <v>2935317.5814153613</v>
      </c>
      <c r="BS420" s="2">
        <v>681.72355939999989</v>
      </c>
      <c r="BT420" s="2">
        <v>0</v>
      </c>
      <c r="BU420" s="2">
        <v>0</v>
      </c>
      <c r="BV420" s="50">
        <v>0</v>
      </c>
    </row>
    <row r="421" spans="1:74" x14ac:dyDescent="0.25">
      <c r="A421" t="s">
        <v>1129</v>
      </c>
      <c r="B421">
        <v>89852</v>
      </c>
      <c r="C421" t="s">
        <v>396</v>
      </c>
      <c r="D421" t="s">
        <v>663</v>
      </c>
      <c r="E421" s="7">
        <v>0</v>
      </c>
      <c r="F421" s="2">
        <v>0</v>
      </c>
      <c r="G421" s="2">
        <v>768.26159999999982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38.700000000000003</v>
      </c>
      <c r="P421" s="2">
        <v>0</v>
      </c>
      <c r="Q421" s="2">
        <v>0</v>
      </c>
      <c r="R421" s="2">
        <v>0</v>
      </c>
      <c r="S421" s="2">
        <v>1</v>
      </c>
      <c r="T421" s="2">
        <v>1</v>
      </c>
      <c r="U421" s="2">
        <v>0</v>
      </c>
      <c r="V421" s="2">
        <v>0</v>
      </c>
      <c r="W421" s="2">
        <v>1</v>
      </c>
      <c r="X421" s="2">
        <v>0</v>
      </c>
      <c r="Y421" s="2">
        <v>0</v>
      </c>
      <c r="Z421" s="10">
        <v>97.679300000000012</v>
      </c>
      <c r="AA421" s="2">
        <v>297.11110000000002</v>
      </c>
      <c r="AB421" s="2">
        <v>297.11110000000002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8" t="s">
        <v>12</v>
      </c>
      <c r="BF421" s="8" t="s">
        <v>12</v>
      </c>
      <c r="BG421" s="8" t="s">
        <v>654</v>
      </c>
      <c r="BH421" s="10">
        <v>768.26159999999982</v>
      </c>
      <c r="BI421" s="10">
        <v>0</v>
      </c>
      <c r="BJ421" s="13">
        <v>1.1579999999999999</v>
      </c>
      <c r="BK421" s="13">
        <v>0</v>
      </c>
      <c r="BL421" s="10">
        <v>0</v>
      </c>
      <c r="BM421" s="10">
        <v>889.64693279999972</v>
      </c>
      <c r="BN421" s="10">
        <v>0</v>
      </c>
      <c r="BO421" s="10">
        <v>56.661329500000008</v>
      </c>
      <c r="BP421">
        <v>4305.7299999999996</v>
      </c>
      <c r="BQ421" s="5">
        <v>1</v>
      </c>
      <c r="BR421" s="12">
        <v>4074547.8742329772</v>
      </c>
      <c r="BS421" s="2">
        <v>946.3082622999998</v>
      </c>
      <c r="BT421" s="2">
        <v>0</v>
      </c>
      <c r="BU421" s="2">
        <v>0</v>
      </c>
      <c r="BV421" s="50">
        <v>0</v>
      </c>
    </row>
    <row r="422" spans="1:74" x14ac:dyDescent="0.25">
      <c r="A422" t="s">
        <v>1130</v>
      </c>
      <c r="B422">
        <v>4473</v>
      </c>
      <c r="C422" t="s">
        <v>397</v>
      </c>
      <c r="D422" t="s">
        <v>658</v>
      </c>
      <c r="E422" s="7">
        <v>0</v>
      </c>
      <c r="F422" s="2">
        <v>0.375</v>
      </c>
      <c r="G422" s="2">
        <v>296.65360000000004</v>
      </c>
      <c r="H422" s="2">
        <v>172.46540000000002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78.15100000000001</v>
      </c>
      <c r="P422" s="2">
        <v>0</v>
      </c>
      <c r="Q422" s="2">
        <v>0</v>
      </c>
      <c r="R422" s="2">
        <v>0</v>
      </c>
      <c r="S422" s="2">
        <v>1</v>
      </c>
      <c r="T422" s="2">
        <v>0</v>
      </c>
      <c r="U422" s="2">
        <v>4.6744000000000003</v>
      </c>
      <c r="V422" s="2">
        <v>5.9</v>
      </c>
      <c r="W422" s="2">
        <v>0.875</v>
      </c>
      <c r="X422" s="2">
        <v>0</v>
      </c>
      <c r="Y422" s="2">
        <v>0</v>
      </c>
      <c r="Z422" s="10">
        <v>0</v>
      </c>
      <c r="AA422" s="2">
        <v>118.65309999999999</v>
      </c>
      <c r="AB422" s="2">
        <v>118.65309999999999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8" t="s">
        <v>12</v>
      </c>
      <c r="BF422" s="8" t="s">
        <v>12</v>
      </c>
      <c r="BG422" s="8" t="s">
        <v>653</v>
      </c>
      <c r="BH422" s="10">
        <v>296.65360000000004</v>
      </c>
      <c r="BI422" s="10">
        <v>172.46540000000002</v>
      </c>
      <c r="BJ422" s="13">
        <v>1.339</v>
      </c>
      <c r="BK422" s="13">
        <v>1.5289999999999999</v>
      </c>
      <c r="BL422" s="10">
        <v>0.54562500000000003</v>
      </c>
      <c r="BM422" s="10">
        <v>397.21917040000005</v>
      </c>
      <c r="BN422" s="10">
        <v>263.69959660000001</v>
      </c>
      <c r="BO422" s="10">
        <v>74.350295799999998</v>
      </c>
      <c r="BP422">
        <v>4359.55</v>
      </c>
      <c r="BQ422" s="5">
        <v>1.0366</v>
      </c>
      <c r="BR422" s="12">
        <v>3325227.1679509552</v>
      </c>
      <c r="BS422" s="2">
        <v>735.81468780000012</v>
      </c>
      <c r="BT422" s="2">
        <v>0</v>
      </c>
      <c r="BU422" s="2">
        <v>0</v>
      </c>
      <c r="BV422" s="50">
        <v>7.987322521693566E-4</v>
      </c>
    </row>
    <row r="423" spans="1:74" x14ac:dyDescent="0.25">
      <c r="A423" t="s">
        <v>1131</v>
      </c>
      <c r="B423">
        <v>81174</v>
      </c>
      <c r="C423" t="s">
        <v>398</v>
      </c>
      <c r="D423" t="s">
        <v>663</v>
      </c>
      <c r="E423" s="7">
        <v>0</v>
      </c>
      <c r="F423" s="2">
        <v>0</v>
      </c>
      <c r="G423" s="2">
        <v>0</v>
      </c>
      <c r="H423" s="2">
        <v>242.26499999999999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14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2</v>
      </c>
      <c r="X423" s="2">
        <v>0</v>
      </c>
      <c r="Y423" s="2">
        <v>0</v>
      </c>
      <c r="Z423" s="10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8" t="s">
        <v>12</v>
      </c>
      <c r="BF423" s="8" t="s">
        <v>12</v>
      </c>
      <c r="BG423" s="8" t="s">
        <v>653</v>
      </c>
      <c r="BH423" s="10">
        <v>0</v>
      </c>
      <c r="BI423" s="10">
        <v>242.26499999999999</v>
      </c>
      <c r="BJ423" s="13">
        <v>0</v>
      </c>
      <c r="BK423" s="13">
        <v>1.5009999999999999</v>
      </c>
      <c r="BL423" s="10">
        <v>0</v>
      </c>
      <c r="BM423" s="10">
        <v>0</v>
      </c>
      <c r="BN423" s="10">
        <v>363.63976499999995</v>
      </c>
      <c r="BO423" s="10">
        <v>12.09</v>
      </c>
      <c r="BP423">
        <v>4305.7299999999996</v>
      </c>
      <c r="BQ423" s="5">
        <v>1</v>
      </c>
      <c r="BR423" s="12">
        <v>1617790.9210534496</v>
      </c>
      <c r="BS423" s="2">
        <v>375.72976499999993</v>
      </c>
      <c r="BT423" s="2">
        <v>0</v>
      </c>
      <c r="BU423" s="2">
        <v>0</v>
      </c>
      <c r="BV423" s="50">
        <v>0</v>
      </c>
    </row>
    <row r="424" spans="1:74" x14ac:dyDescent="0.25">
      <c r="A424" t="s">
        <v>1132</v>
      </c>
      <c r="B424">
        <v>4163</v>
      </c>
      <c r="C424" t="s">
        <v>399</v>
      </c>
      <c r="D424" t="s">
        <v>659</v>
      </c>
      <c r="E424" s="7">
        <v>0</v>
      </c>
      <c r="F424" s="2">
        <v>0</v>
      </c>
      <c r="G424" s="2">
        <v>124.89009999999999</v>
      </c>
      <c r="H424" s="2">
        <v>26.25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15.975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1</v>
      </c>
      <c r="X424" s="2">
        <v>0</v>
      </c>
      <c r="Y424" s="2">
        <v>0</v>
      </c>
      <c r="Z424" s="10">
        <v>124.89009999999999</v>
      </c>
      <c r="AA424" s="2">
        <v>41.575000000000003</v>
      </c>
      <c r="AB424" s="2">
        <v>41.575000000000003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8" t="s">
        <v>12</v>
      </c>
      <c r="BF424" s="8" t="s">
        <v>12</v>
      </c>
      <c r="BG424" s="8" t="s">
        <v>653</v>
      </c>
      <c r="BH424" s="10">
        <v>124.89009999999999</v>
      </c>
      <c r="BI424" s="10">
        <v>0</v>
      </c>
      <c r="BJ424" s="13">
        <v>1.391</v>
      </c>
      <c r="BK424" s="13">
        <v>0</v>
      </c>
      <c r="BL424" s="10">
        <v>0</v>
      </c>
      <c r="BM424" s="10">
        <v>173.72212909999999</v>
      </c>
      <c r="BN424" s="10">
        <v>0</v>
      </c>
      <c r="BO424" s="10">
        <v>22.928786499999998</v>
      </c>
      <c r="BP424">
        <v>4359.55</v>
      </c>
      <c r="BQ424" s="5">
        <v>1.0297000000000001</v>
      </c>
      <c r="BR424" s="12">
        <v>882771.59122736834</v>
      </c>
      <c r="BS424" s="2">
        <v>196.65091559999999</v>
      </c>
      <c r="BT424" s="2">
        <v>0</v>
      </c>
      <c r="BU424" s="2">
        <v>0</v>
      </c>
      <c r="BV424" s="50">
        <v>0</v>
      </c>
    </row>
    <row r="425" spans="1:74" x14ac:dyDescent="0.25">
      <c r="A425" t="s">
        <v>1133</v>
      </c>
      <c r="B425">
        <v>4181</v>
      </c>
      <c r="C425" t="s">
        <v>400</v>
      </c>
      <c r="D425" t="s">
        <v>659</v>
      </c>
      <c r="E425" s="7">
        <v>0</v>
      </c>
      <c r="F425" s="2">
        <v>0.5</v>
      </c>
      <c r="G425" s="2">
        <v>44.678600000000003</v>
      </c>
      <c r="H425" s="2">
        <v>8.3582999999999998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8.5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2</v>
      </c>
      <c r="X425" s="2">
        <v>0</v>
      </c>
      <c r="Y425" s="2">
        <v>0</v>
      </c>
      <c r="Z425" s="10">
        <v>45.178600000000003</v>
      </c>
      <c r="AA425" s="2">
        <v>16.625</v>
      </c>
      <c r="AB425" s="2">
        <v>16.625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8" t="s">
        <v>12</v>
      </c>
      <c r="BF425" s="8" t="s">
        <v>12</v>
      </c>
      <c r="BG425" s="8" t="s">
        <v>654</v>
      </c>
      <c r="BH425" s="10">
        <v>44.678600000000003</v>
      </c>
      <c r="BI425" s="10">
        <v>0</v>
      </c>
      <c r="BJ425" s="13">
        <v>1.399</v>
      </c>
      <c r="BK425" s="13">
        <v>0</v>
      </c>
      <c r="BL425" s="10">
        <v>0.72750000000000004</v>
      </c>
      <c r="BM425" s="10">
        <v>62.505361400000005</v>
      </c>
      <c r="BN425" s="10">
        <v>0</v>
      </c>
      <c r="BO425" s="10">
        <v>18.931538999999997</v>
      </c>
      <c r="BP425">
        <v>4359.55</v>
      </c>
      <c r="BQ425" s="5">
        <v>1.1237999999999999</v>
      </c>
      <c r="BR425" s="12">
        <v>402544.94846018095</v>
      </c>
      <c r="BS425" s="2">
        <v>82.164400400000005</v>
      </c>
      <c r="BT425" s="2">
        <v>0</v>
      </c>
      <c r="BU425" s="2">
        <v>0</v>
      </c>
      <c r="BV425" s="50">
        <v>1.8211738072245499E-2</v>
      </c>
    </row>
    <row r="426" spans="1:74" x14ac:dyDescent="0.25">
      <c r="A426" t="s">
        <v>1134</v>
      </c>
      <c r="B426">
        <v>4235</v>
      </c>
      <c r="C426" t="s">
        <v>401</v>
      </c>
      <c r="D426" t="s">
        <v>658</v>
      </c>
      <c r="E426" s="7">
        <v>0</v>
      </c>
      <c r="F426" s="2">
        <v>312.88750000000016</v>
      </c>
      <c r="G426" s="2">
        <v>36479.167600000001</v>
      </c>
      <c r="H426" s="2">
        <v>18465.512599999998</v>
      </c>
      <c r="I426" s="2">
        <v>0</v>
      </c>
      <c r="J426" s="2">
        <v>14.0449</v>
      </c>
      <c r="K426" s="2">
        <v>39.582399999999993</v>
      </c>
      <c r="L426" s="2">
        <v>0</v>
      </c>
      <c r="M426" s="2">
        <v>41.459400000000009</v>
      </c>
      <c r="N426" s="2">
        <v>254.16519999999988</v>
      </c>
      <c r="O426" s="2">
        <v>7047.8872000000001</v>
      </c>
      <c r="P426" s="2">
        <v>56.127099999999999</v>
      </c>
      <c r="Q426" s="2">
        <v>68.924999999999997</v>
      </c>
      <c r="R426" s="2">
        <v>103.825</v>
      </c>
      <c r="S426" s="2">
        <v>89.913800000000009</v>
      </c>
      <c r="T426" s="2">
        <v>39.640000000000008</v>
      </c>
      <c r="U426" s="2">
        <v>136.73840000000004</v>
      </c>
      <c r="V426" s="2">
        <v>618.4068000000002</v>
      </c>
      <c r="W426" s="2">
        <v>656.48040000000015</v>
      </c>
      <c r="X426" s="2">
        <v>51.068800000000003</v>
      </c>
      <c r="Y426" s="2">
        <v>44.4375</v>
      </c>
      <c r="Z426" s="10">
        <v>3846.980599999999</v>
      </c>
      <c r="AA426" s="2">
        <v>14061.216099999994</v>
      </c>
      <c r="AB426" s="2">
        <v>14061.216099999994</v>
      </c>
      <c r="AC426" s="2">
        <v>1.5821000000000001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14.8431</v>
      </c>
      <c r="AR426" s="2">
        <v>2.29E-2</v>
      </c>
      <c r="AS426" s="2">
        <v>0</v>
      </c>
      <c r="AT426" s="2">
        <v>0</v>
      </c>
      <c r="AU426" s="2">
        <v>0.15910000000000002</v>
      </c>
      <c r="AV426" s="2">
        <v>0.26</v>
      </c>
      <c r="AW426" s="2">
        <v>0</v>
      </c>
      <c r="AX426" s="2">
        <v>0</v>
      </c>
      <c r="AY426" s="2">
        <v>2.9833000000000003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8" t="s">
        <v>12</v>
      </c>
      <c r="BF426" s="8" t="s">
        <v>12</v>
      </c>
      <c r="BG426" s="8" t="s">
        <v>653</v>
      </c>
      <c r="BH426" s="10">
        <v>36534.671900000001</v>
      </c>
      <c r="BI426" s="10">
        <v>18759.260199999997</v>
      </c>
      <c r="BJ426" s="13">
        <v>1.1579999999999999</v>
      </c>
      <c r="BK426" s="13">
        <v>1.268</v>
      </c>
      <c r="BL426" s="10">
        <v>455.25131250000027</v>
      </c>
      <c r="BM426" s="10">
        <v>42299.135362710003</v>
      </c>
      <c r="BN426" s="10">
        <v>23735.890188400001</v>
      </c>
      <c r="BO426" s="10">
        <v>11748.031062765001</v>
      </c>
      <c r="BP426">
        <v>4359.55</v>
      </c>
      <c r="BQ426" s="5">
        <v>1.0144</v>
      </c>
      <c r="BR426" s="12">
        <v>345995422.2610423</v>
      </c>
      <c r="BS426" s="2">
        <v>77843.341581999994</v>
      </c>
      <c r="BT426" s="2">
        <v>66.459223699999981</v>
      </c>
      <c r="BU426" s="2">
        <v>390.3883315999999</v>
      </c>
      <c r="BV426" s="50">
        <v>1.5203892153942897E-2</v>
      </c>
    </row>
    <row r="427" spans="1:74" x14ac:dyDescent="0.25">
      <c r="A427" t="s">
        <v>1135</v>
      </c>
      <c r="B427">
        <v>5181</v>
      </c>
      <c r="C427" t="s">
        <v>402</v>
      </c>
      <c r="D427" t="s">
        <v>663</v>
      </c>
      <c r="E427" s="7">
        <v>0</v>
      </c>
      <c r="F427" s="2">
        <v>0</v>
      </c>
      <c r="G427" s="2">
        <v>50.872900000000001</v>
      </c>
      <c r="H427" s="2">
        <v>198.99849999999998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19.824999999999999</v>
      </c>
      <c r="P427" s="2">
        <v>0</v>
      </c>
      <c r="Q427" s="2">
        <v>0</v>
      </c>
      <c r="R427" s="2">
        <v>0</v>
      </c>
      <c r="S427" s="2">
        <v>1</v>
      </c>
      <c r="T427" s="2">
        <v>0</v>
      </c>
      <c r="U427" s="2">
        <v>0</v>
      </c>
      <c r="V427" s="2">
        <v>0</v>
      </c>
      <c r="W427" s="2">
        <v>2.0249999999999999</v>
      </c>
      <c r="X427" s="2">
        <v>0</v>
      </c>
      <c r="Y427" s="2">
        <v>0</v>
      </c>
      <c r="Z427" s="10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8" t="s">
        <v>12</v>
      </c>
      <c r="BF427" s="8" t="s">
        <v>12</v>
      </c>
      <c r="BG427" s="8" t="s">
        <v>653</v>
      </c>
      <c r="BH427" s="10">
        <v>50.872900000000001</v>
      </c>
      <c r="BI427" s="10">
        <v>198.99849999999998</v>
      </c>
      <c r="BJ427" s="13">
        <v>1.399</v>
      </c>
      <c r="BK427" s="13">
        <v>1.518</v>
      </c>
      <c r="BL427" s="10">
        <v>0</v>
      </c>
      <c r="BM427" s="10">
        <v>71.171187099999997</v>
      </c>
      <c r="BN427" s="10">
        <v>302.07972299999994</v>
      </c>
      <c r="BO427" s="10">
        <v>17.029074999999999</v>
      </c>
      <c r="BP427">
        <v>4305.7299999999996</v>
      </c>
      <c r="BQ427" s="5">
        <v>1</v>
      </c>
      <c r="BR427" s="12">
        <v>1680440.2402446226</v>
      </c>
      <c r="BS427" s="2">
        <v>390.27998509999992</v>
      </c>
      <c r="BT427" s="2">
        <v>0</v>
      </c>
      <c r="BU427" s="2">
        <v>0</v>
      </c>
      <c r="BV427" s="50">
        <v>0</v>
      </c>
    </row>
    <row r="428" spans="1:74" x14ac:dyDescent="0.25">
      <c r="A428" t="s">
        <v>1136</v>
      </c>
      <c r="B428">
        <v>4463</v>
      </c>
      <c r="C428" t="s">
        <v>403</v>
      </c>
      <c r="D428" t="s">
        <v>663</v>
      </c>
      <c r="E428" s="7">
        <v>0</v>
      </c>
      <c r="F428" s="2">
        <v>0</v>
      </c>
      <c r="G428" s="2">
        <v>225.25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6</v>
      </c>
      <c r="P428" s="2">
        <v>0</v>
      </c>
      <c r="Q428" s="2">
        <v>0</v>
      </c>
      <c r="R428" s="2">
        <v>1</v>
      </c>
      <c r="S428" s="2">
        <v>1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10">
        <v>44.9</v>
      </c>
      <c r="AA428" s="2">
        <v>112.67500000000001</v>
      </c>
      <c r="AB428" s="2">
        <v>112.67500000000001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8" t="s">
        <v>12</v>
      </c>
      <c r="BF428" s="8" t="s">
        <v>12</v>
      </c>
      <c r="BG428" s="8" t="s">
        <v>653</v>
      </c>
      <c r="BH428" s="10">
        <v>225.25</v>
      </c>
      <c r="BI428" s="10">
        <v>0</v>
      </c>
      <c r="BJ428" s="13">
        <v>1.36</v>
      </c>
      <c r="BK428" s="13">
        <v>0</v>
      </c>
      <c r="BL428" s="10">
        <v>0</v>
      </c>
      <c r="BM428" s="10">
        <v>306.34000000000003</v>
      </c>
      <c r="BN428" s="10">
        <v>0</v>
      </c>
      <c r="BO428" s="10">
        <v>21.134</v>
      </c>
      <c r="BP428">
        <v>4305.7299999999996</v>
      </c>
      <c r="BQ428" s="5">
        <v>1</v>
      </c>
      <c r="BR428" s="12">
        <v>1410014.6260200001</v>
      </c>
      <c r="BS428" s="2">
        <v>327.47400000000005</v>
      </c>
      <c r="BT428" s="2">
        <v>0</v>
      </c>
      <c r="BU428" s="2">
        <v>0</v>
      </c>
      <c r="BV428" s="50">
        <v>0</v>
      </c>
    </row>
    <row r="429" spans="1:74" x14ac:dyDescent="0.25">
      <c r="A429" t="s">
        <v>1137</v>
      </c>
      <c r="B429">
        <v>4211</v>
      </c>
      <c r="C429" t="s">
        <v>404</v>
      </c>
      <c r="D429" t="s">
        <v>658</v>
      </c>
      <c r="E429" s="7">
        <v>0</v>
      </c>
      <c r="F429" s="2">
        <v>3.8000000000000003</v>
      </c>
      <c r="G429" s="2">
        <v>626.63949999999988</v>
      </c>
      <c r="H429" s="2">
        <v>270.59280000000001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75.766900000000007</v>
      </c>
      <c r="P429" s="2">
        <v>0</v>
      </c>
      <c r="Q429" s="2">
        <v>0</v>
      </c>
      <c r="R429" s="2">
        <v>1</v>
      </c>
      <c r="S429" s="2">
        <v>0</v>
      </c>
      <c r="T429" s="2">
        <v>0</v>
      </c>
      <c r="U429" s="2">
        <v>0</v>
      </c>
      <c r="V429" s="2">
        <v>5</v>
      </c>
      <c r="W429" s="2">
        <v>2</v>
      </c>
      <c r="X429" s="2">
        <v>0</v>
      </c>
      <c r="Y429" s="2">
        <v>0</v>
      </c>
      <c r="Z429" s="10">
        <v>24.7</v>
      </c>
      <c r="AA429" s="2">
        <v>239.62939999999995</v>
      </c>
      <c r="AB429" s="2">
        <v>239.62939999999995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8" t="s">
        <v>12</v>
      </c>
      <c r="BF429" s="8" t="s">
        <v>12</v>
      </c>
      <c r="BG429" s="8" t="s">
        <v>653</v>
      </c>
      <c r="BH429" s="10">
        <v>626.63949999999988</v>
      </c>
      <c r="BI429" s="10">
        <v>270.59280000000001</v>
      </c>
      <c r="BJ429" s="13">
        <v>1.1579999999999999</v>
      </c>
      <c r="BK429" s="13">
        <v>1.49</v>
      </c>
      <c r="BL429" s="10">
        <v>5.5290000000000008</v>
      </c>
      <c r="BM429" s="10">
        <v>725.6485409999998</v>
      </c>
      <c r="BN429" s="10">
        <v>403.18327199999999</v>
      </c>
      <c r="BO429" s="10">
        <v>63.079564699999992</v>
      </c>
      <c r="BP429">
        <v>4359.55</v>
      </c>
      <c r="BQ429" s="5">
        <v>1.0299</v>
      </c>
      <c r="BR429" s="12">
        <v>5376388.2044402352</v>
      </c>
      <c r="BS429" s="2">
        <v>1197.4403776999998</v>
      </c>
      <c r="BT429" s="2">
        <v>0</v>
      </c>
      <c r="BU429" s="2">
        <v>0</v>
      </c>
      <c r="BV429" s="50">
        <v>4.2173848817628401E-3</v>
      </c>
    </row>
    <row r="430" spans="1:74" x14ac:dyDescent="0.25">
      <c r="A430" t="s">
        <v>1138</v>
      </c>
      <c r="B430">
        <v>79994</v>
      </c>
      <c r="C430" t="s">
        <v>405</v>
      </c>
      <c r="D430" t="s">
        <v>663</v>
      </c>
      <c r="E430" s="7">
        <v>0</v>
      </c>
      <c r="F430" s="2">
        <v>0</v>
      </c>
      <c r="G430" s="2">
        <v>96.770400000000009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9.4375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10">
        <v>0</v>
      </c>
      <c r="AA430" s="2">
        <v>80.094300000000004</v>
      </c>
      <c r="AB430" s="2">
        <v>80.094300000000004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8" t="s">
        <v>12</v>
      </c>
      <c r="BF430" s="8" t="s">
        <v>12</v>
      </c>
      <c r="BG430" s="8" t="s">
        <v>653</v>
      </c>
      <c r="BH430" s="10">
        <v>96.770400000000009</v>
      </c>
      <c r="BI430" s="10">
        <v>0</v>
      </c>
      <c r="BJ430" s="13">
        <v>1.399</v>
      </c>
      <c r="BK430" s="13">
        <v>0</v>
      </c>
      <c r="BL430" s="10">
        <v>0</v>
      </c>
      <c r="BM430" s="10">
        <v>135.38178960000002</v>
      </c>
      <c r="BN430" s="10">
        <v>0</v>
      </c>
      <c r="BO430" s="10">
        <v>4.8339705000000004</v>
      </c>
      <c r="BP430">
        <v>4305.7299999999996</v>
      </c>
      <c r="BQ430" s="5">
        <v>1</v>
      </c>
      <c r="BR430" s="12">
        <v>603731.20473537303</v>
      </c>
      <c r="BS430" s="2">
        <v>140.21576010000001</v>
      </c>
      <c r="BT430" s="2">
        <v>0</v>
      </c>
      <c r="BU430" s="2">
        <v>0</v>
      </c>
      <c r="BV430" s="50">
        <v>0</v>
      </c>
    </row>
    <row r="431" spans="1:74" x14ac:dyDescent="0.25">
      <c r="A431" t="s">
        <v>1139</v>
      </c>
      <c r="B431">
        <v>79207</v>
      </c>
      <c r="C431" t="s">
        <v>406</v>
      </c>
      <c r="D431" t="s">
        <v>663</v>
      </c>
      <c r="E431" s="7">
        <v>0</v>
      </c>
      <c r="F431" s="2">
        <v>0</v>
      </c>
      <c r="G431" s="2">
        <v>201.89600000000002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22</v>
      </c>
      <c r="P431" s="2">
        <v>0</v>
      </c>
      <c r="Q431" s="2">
        <v>0</v>
      </c>
      <c r="R431" s="2">
        <v>0</v>
      </c>
      <c r="S431" s="2">
        <v>1</v>
      </c>
      <c r="T431" s="2">
        <v>0</v>
      </c>
      <c r="U431" s="2">
        <v>0</v>
      </c>
      <c r="V431" s="2">
        <v>0</v>
      </c>
      <c r="W431" s="2">
        <v>1</v>
      </c>
      <c r="X431" s="2">
        <v>0</v>
      </c>
      <c r="Y431" s="2">
        <v>0</v>
      </c>
      <c r="Z431" s="10">
        <v>18</v>
      </c>
      <c r="AA431" s="2">
        <v>114.0027</v>
      </c>
      <c r="AB431" s="2">
        <v>114.0027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8" t="s">
        <v>12</v>
      </c>
      <c r="BF431" s="8" t="s">
        <v>12</v>
      </c>
      <c r="BG431" s="8" t="s">
        <v>654</v>
      </c>
      <c r="BH431" s="10">
        <v>201.89600000000002</v>
      </c>
      <c r="BI431" s="10">
        <v>0</v>
      </c>
      <c r="BJ431" s="13">
        <v>1.367</v>
      </c>
      <c r="BK431" s="13">
        <v>0</v>
      </c>
      <c r="BL431" s="10">
        <v>0</v>
      </c>
      <c r="BM431" s="10">
        <v>275.99183200000004</v>
      </c>
      <c r="BN431" s="10">
        <v>0</v>
      </c>
      <c r="BO431" s="10">
        <v>24.33127</v>
      </c>
      <c r="BP431">
        <v>4305.7299999999996</v>
      </c>
      <c r="BQ431" s="5">
        <v>1</v>
      </c>
      <c r="BR431" s="12">
        <v>1293110.1899744601</v>
      </c>
      <c r="BS431" s="2">
        <v>300.32310200000006</v>
      </c>
      <c r="BT431" s="2">
        <v>0</v>
      </c>
      <c r="BU431" s="2">
        <v>0</v>
      </c>
      <c r="BV431" s="50">
        <v>0</v>
      </c>
    </row>
    <row r="432" spans="1:74" x14ac:dyDescent="0.25">
      <c r="A432" t="s">
        <v>1140</v>
      </c>
      <c r="B432">
        <v>4493</v>
      </c>
      <c r="C432" t="s">
        <v>407</v>
      </c>
      <c r="D432" t="s">
        <v>663</v>
      </c>
      <c r="E432" s="7">
        <v>0</v>
      </c>
      <c r="F432" s="2">
        <v>0</v>
      </c>
      <c r="G432" s="2">
        <v>119.67959999999998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25.700000000000003</v>
      </c>
      <c r="P432" s="2">
        <v>1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2</v>
      </c>
      <c r="X432" s="2">
        <v>0</v>
      </c>
      <c r="Y432" s="2">
        <v>0</v>
      </c>
      <c r="Z432" s="10">
        <v>0</v>
      </c>
      <c r="AA432" s="2">
        <v>49.857800000000005</v>
      </c>
      <c r="AB432" s="2">
        <v>49.857800000000005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8" t="s">
        <v>12</v>
      </c>
      <c r="BF432" s="8" t="s">
        <v>12</v>
      </c>
      <c r="BG432" s="8" t="s">
        <v>654</v>
      </c>
      <c r="BH432" s="10">
        <v>119.67959999999998</v>
      </c>
      <c r="BI432" s="10">
        <v>0</v>
      </c>
      <c r="BJ432" s="13">
        <v>1.3919999999999999</v>
      </c>
      <c r="BK432" s="13">
        <v>0</v>
      </c>
      <c r="BL432" s="10">
        <v>0</v>
      </c>
      <c r="BM432" s="10">
        <v>166.59400319999995</v>
      </c>
      <c r="BN432" s="10">
        <v>0</v>
      </c>
      <c r="BO432" s="10">
        <v>20.268880000000003</v>
      </c>
      <c r="BP432">
        <v>4305.7299999999996</v>
      </c>
      <c r="BQ432" s="5">
        <v>1</v>
      </c>
      <c r="BR432" s="12">
        <v>804581.12208073563</v>
      </c>
      <c r="BS432" s="2">
        <v>186.86288319999997</v>
      </c>
      <c r="BT432" s="2">
        <v>0</v>
      </c>
      <c r="BU432" s="2">
        <v>0</v>
      </c>
      <c r="BV432" s="50">
        <v>0</v>
      </c>
    </row>
    <row r="433" spans="1:74" x14ac:dyDescent="0.25">
      <c r="A433" t="s">
        <v>1141</v>
      </c>
      <c r="B433">
        <v>4488</v>
      </c>
      <c r="C433" t="s">
        <v>408</v>
      </c>
      <c r="D433" t="s">
        <v>662</v>
      </c>
      <c r="E433" s="7">
        <v>0</v>
      </c>
      <c r="F433" s="2">
        <v>0</v>
      </c>
      <c r="G433" s="2">
        <v>0</v>
      </c>
      <c r="H433" s="2">
        <v>3.05</v>
      </c>
      <c r="I433" s="2">
        <v>0</v>
      </c>
      <c r="J433" s="2">
        <v>0</v>
      </c>
      <c r="K433" s="2">
        <v>1.8248</v>
      </c>
      <c r="L433" s="2">
        <v>0</v>
      </c>
      <c r="M433" s="2">
        <v>0</v>
      </c>
      <c r="N433" s="2">
        <v>0.2747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1.85</v>
      </c>
      <c r="W433" s="2">
        <v>0</v>
      </c>
      <c r="X433" s="2">
        <v>1</v>
      </c>
      <c r="Y433" s="2">
        <v>0</v>
      </c>
      <c r="Z433" s="10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8" t="s">
        <v>12</v>
      </c>
      <c r="BF433" s="8" t="s">
        <v>12</v>
      </c>
      <c r="BG433" s="8" t="s">
        <v>653</v>
      </c>
      <c r="BH433" s="10">
        <v>0</v>
      </c>
      <c r="BI433" s="10">
        <v>5.1494999999999997</v>
      </c>
      <c r="BJ433" s="13">
        <v>0</v>
      </c>
      <c r="BK433" s="13">
        <v>1.5589999999999999</v>
      </c>
      <c r="BL433" s="10">
        <v>0</v>
      </c>
      <c r="BM433" s="10">
        <v>0</v>
      </c>
      <c r="BN433" s="10">
        <v>7.8215887449999988</v>
      </c>
      <c r="BO433" s="10">
        <v>17.564050000000002</v>
      </c>
      <c r="BP433">
        <v>4359.55</v>
      </c>
      <c r="BQ433" s="5">
        <v>1</v>
      </c>
      <c r="BR433" s="12">
        <v>110669.96139076476</v>
      </c>
      <c r="BS433" s="2">
        <v>22.319000000000003</v>
      </c>
      <c r="BT433" s="2">
        <v>2.8448631999999998</v>
      </c>
      <c r="BU433" s="2">
        <v>0.42825730000000001</v>
      </c>
      <c r="BV433" s="50">
        <v>0</v>
      </c>
    </row>
    <row r="434" spans="1:74" x14ac:dyDescent="0.25">
      <c r="A434" t="s">
        <v>1142</v>
      </c>
      <c r="B434">
        <v>4253</v>
      </c>
      <c r="C434" t="s">
        <v>409</v>
      </c>
      <c r="D434" t="s">
        <v>659</v>
      </c>
      <c r="E434" s="7">
        <v>0</v>
      </c>
      <c r="F434" s="2">
        <v>0</v>
      </c>
      <c r="G434" s="2">
        <v>24.296900000000001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1.8332999999999999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10">
        <v>24.296900000000001</v>
      </c>
      <c r="AA434" s="2">
        <v>8.5544999999999991</v>
      </c>
      <c r="AB434" s="2">
        <v>8.5544999999999991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8" t="s">
        <v>12</v>
      </c>
      <c r="BF434" s="8" t="s">
        <v>12</v>
      </c>
      <c r="BG434" s="8" t="s">
        <v>654</v>
      </c>
      <c r="BH434" s="10">
        <v>24.296900000000001</v>
      </c>
      <c r="BI434" s="10">
        <v>0</v>
      </c>
      <c r="BJ434" s="13">
        <v>1.399</v>
      </c>
      <c r="BK434" s="13">
        <v>0</v>
      </c>
      <c r="BL434" s="10">
        <v>0</v>
      </c>
      <c r="BM434" s="10">
        <v>33.991363100000001</v>
      </c>
      <c r="BN434" s="10">
        <v>0</v>
      </c>
      <c r="BO434" s="10">
        <v>3.6550933999999997</v>
      </c>
      <c r="BP434">
        <v>4359.55</v>
      </c>
      <c r="BQ434" s="5">
        <v>1.0385</v>
      </c>
      <c r="BR434" s="12">
        <v>170440.29139780614</v>
      </c>
      <c r="BS434" s="2">
        <v>37.646456499999999</v>
      </c>
      <c r="BT434" s="2">
        <v>0</v>
      </c>
      <c r="BU434" s="2">
        <v>0</v>
      </c>
      <c r="BV434" s="50">
        <v>0</v>
      </c>
    </row>
    <row r="435" spans="1:74" x14ac:dyDescent="0.25">
      <c r="A435" t="s">
        <v>1143</v>
      </c>
      <c r="B435">
        <v>85516</v>
      </c>
      <c r="C435" t="s">
        <v>410</v>
      </c>
      <c r="D435" t="s">
        <v>663</v>
      </c>
      <c r="E435" s="7">
        <v>0</v>
      </c>
      <c r="F435" s="2">
        <v>0</v>
      </c>
      <c r="G435" s="2">
        <v>474.05630000000002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42.1875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4</v>
      </c>
      <c r="X435" s="2">
        <v>0</v>
      </c>
      <c r="Y435" s="2">
        <v>0</v>
      </c>
      <c r="Z435" s="10">
        <v>6.6</v>
      </c>
      <c r="AA435" s="2">
        <v>296.97859999999997</v>
      </c>
      <c r="AB435" s="2">
        <v>296.97859999999997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8" t="s">
        <v>12</v>
      </c>
      <c r="BF435" s="8" t="s">
        <v>12</v>
      </c>
      <c r="BG435" s="8" t="s">
        <v>654</v>
      </c>
      <c r="BH435" s="10">
        <v>474.05630000000002</v>
      </c>
      <c r="BI435" s="10">
        <v>0</v>
      </c>
      <c r="BJ435" s="13">
        <v>1.286</v>
      </c>
      <c r="BK435" s="13">
        <v>0</v>
      </c>
      <c r="BL435" s="10">
        <v>0</v>
      </c>
      <c r="BM435" s="10">
        <v>609.63640180000004</v>
      </c>
      <c r="BN435" s="10">
        <v>0</v>
      </c>
      <c r="BO435" s="10">
        <v>54.679422499999994</v>
      </c>
      <c r="BP435">
        <v>4305.7299999999996</v>
      </c>
      <c r="BQ435" s="5">
        <v>1</v>
      </c>
      <c r="BR435" s="12">
        <v>2860364.574163239</v>
      </c>
      <c r="BS435" s="2">
        <v>664.31582430000003</v>
      </c>
      <c r="BT435" s="2">
        <v>0</v>
      </c>
      <c r="BU435" s="2">
        <v>0</v>
      </c>
      <c r="BV435" s="50">
        <v>0</v>
      </c>
    </row>
    <row r="436" spans="1:74" x14ac:dyDescent="0.25">
      <c r="A436" t="s">
        <v>1144</v>
      </c>
      <c r="B436">
        <v>79498</v>
      </c>
      <c r="C436" t="s">
        <v>411</v>
      </c>
      <c r="D436" t="s">
        <v>663</v>
      </c>
      <c r="E436" s="7">
        <v>0</v>
      </c>
      <c r="F436" s="2">
        <v>0</v>
      </c>
      <c r="G436" s="2">
        <v>240.68719999999999</v>
      </c>
      <c r="H436" s="2">
        <v>257.35599999999999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38.775599999999997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6</v>
      </c>
      <c r="X436" s="2">
        <v>0</v>
      </c>
      <c r="Y436" s="2">
        <v>0</v>
      </c>
      <c r="Z436" s="10">
        <v>4.9749999999999996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8" t="s">
        <v>12</v>
      </c>
      <c r="BF436" s="8" t="s">
        <v>12</v>
      </c>
      <c r="BG436" s="8" t="s">
        <v>653</v>
      </c>
      <c r="BH436" s="10">
        <v>240.68719999999999</v>
      </c>
      <c r="BI436" s="10">
        <v>257.35599999999999</v>
      </c>
      <c r="BJ436" s="13">
        <v>1.3560000000000001</v>
      </c>
      <c r="BK436" s="13">
        <v>1.4950000000000001</v>
      </c>
      <c r="BL436" s="10">
        <v>0</v>
      </c>
      <c r="BM436" s="10">
        <v>326.3718432</v>
      </c>
      <c r="BN436" s="10">
        <v>384.74722000000003</v>
      </c>
      <c r="BO436" s="10">
        <v>36.832451800000001</v>
      </c>
      <c r="BP436">
        <v>4305.7299999999996</v>
      </c>
      <c r="BQ436" s="5">
        <v>1</v>
      </c>
      <c r="BR436" s="12">
        <v>3220477.2766809496</v>
      </c>
      <c r="BS436" s="2">
        <v>747.95151499999997</v>
      </c>
      <c r="BT436" s="2">
        <v>0</v>
      </c>
      <c r="BU436" s="2">
        <v>0</v>
      </c>
      <c r="BV436" s="50">
        <v>0</v>
      </c>
    </row>
    <row r="437" spans="1:74" x14ac:dyDescent="0.25">
      <c r="A437" t="s">
        <v>1145</v>
      </c>
      <c r="B437">
        <v>4379</v>
      </c>
      <c r="C437" t="s">
        <v>412</v>
      </c>
      <c r="D437" t="s">
        <v>661</v>
      </c>
      <c r="E437" s="7">
        <v>0</v>
      </c>
      <c r="F437" s="2">
        <v>4.9250000000000007</v>
      </c>
      <c r="G437" s="2">
        <v>923.94039999999995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92.677400000000006</v>
      </c>
      <c r="P437" s="2">
        <v>0</v>
      </c>
      <c r="Q437" s="2">
        <v>3.4874999999999998</v>
      </c>
      <c r="R437" s="2">
        <v>3</v>
      </c>
      <c r="S437" s="2">
        <v>2.5000000000000001E-2</v>
      </c>
      <c r="T437" s="2">
        <v>0</v>
      </c>
      <c r="U437" s="2">
        <v>0</v>
      </c>
      <c r="V437" s="2">
        <v>16.524999999999999</v>
      </c>
      <c r="W437" s="2">
        <v>10</v>
      </c>
      <c r="X437" s="2">
        <v>2</v>
      </c>
      <c r="Y437" s="2">
        <v>0</v>
      </c>
      <c r="Z437" s="10">
        <v>11.05</v>
      </c>
      <c r="AA437" s="2">
        <v>363.30689999999993</v>
      </c>
      <c r="AB437" s="2">
        <v>363.30689999999993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8" t="s">
        <v>12</v>
      </c>
      <c r="BF437" s="8" t="s">
        <v>12</v>
      </c>
      <c r="BG437" s="8" t="s">
        <v>654</v>
      </c>
      <c r="BH437" s="10">
        <v>923.94039999999995</v>
      </c>
      <c r="BI437" s="10">
        <v>0</v>
      </c>
      <c r="BJ437" s="13">
        <v>1.1579999999999999</v>
      </c>
      <c r="BK437" s="13">
        <v>0</v>
      </c>
      <c r="BL437" s="10">
        <v>7.1658750000000015</v>
      </c>
      <c r="BM437" s="10">
        <v>1069.9229831999999</v>
      </c>
      <c r="BN437" s="10">
        <v>0</v>
      </c>
      <c r="BO437" s="10">
        <v>233.97563469999997</v>
      </c>
      <c r="BP437">
        <v>4359.55</v>
      </c>
      <c r="BQ437" s="5">
        <v>1</v>
      </c>
      <c r="BR437" s="12">
        <v>5715651.2100221943</v>
      </c>
      <c r="BS437" s="2">
        <v>1311.0644928999995</v>
      </c>
      <c r="BT437" s="2">
        <v>0</v>
      </c>
      <c r="BU437" s="2">
        <v>0</v>
      </c>
      <c r="BV437" s="50">
        <v>5.3021675691655636E-3</v>
      </c>
    </row>
    <row r="438" spans="1:74" x14ac:dyDescent="0.25">
      <c r="A438" t="s">
        <v>1146</v>
      </c>
      <c r="B438">
        <v>4503</v>
      </c>
      <c r="C438" t="s">
        <v>413</v>
      </c>
      <c r="D438" t="s">
        <v>661</v>
      </c>
      <c r="E438" s="7">
        <v>0</v>
      </c>
      <c r="F438" s="2">
        <v>1</v>
      </c>
      <c r="G438" s="2">
        <v>120.3137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1.375</v>
      </c>
      <c r="X438" s="2">
        <v>0</v>
      </c>
      <c r="Y438" s="2">
        <v>0</v>
      </c>
      <c r="Z438" s="10">
        <v>19.574999999999999</v>
      </c>
      <c r="AA438" s="2">
        <v>46.241100000000003</v>
      </c>
      <c r="AB438" s="2">
        <v>46.241100000000003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8" t="s">
        <v>12</v>
      </c>
      <c r="BF438" s="8" t="s">
        <v>12</v>
      </c>
      <c r="BG438" s="8" t="s">
        <v>653</v>
      </c>
      <c r="BH438" s="10">
        <v>120.3137</v>
      </c>
      <c r="BI438" s="10">
        <v>0</v>
      </c>
      <c r="BJ438" s="13">
        <v>1.3919999999999999</v>
      </c>
      <c r="BK438" s="13">
        <v>0</v>
      </c>
      <c r="BL438" s="10">
        <v>1.4550000000000001</v>
      </c>
      <c r="BM438" s="10">
        <v>167.47667039999999</v>
      </c>
      <c r="BN438" s="10">
        <v>0</v>
      </c>
      <c r="BO438" s="10">
        <v>13.368591</v>
      </c>
      <c r="BP438">
        <v>4359.55</v>
      </c>
      <c r="BQ438" s="5">
        <v>1.0038</v>
      </c>
      <c r="BR438" s="12">
        <v>797767.14358379832</v>
      </c>
      <c r="BS438" s="2">
        <v>182.30026140000001</v>
      </c>
      <c r="BT438" s="2">
        <v>0</v>
      </c>
      <c r="BU438" s="2">
        <v>0</v>
      </c>
      <c r="BV438" s="50">
        <v>8.2430920827573483E-3</v>
      </c>
    </row>
    <row r="439" spans="1:74" x14ac:dyDescent="0.25">
      <c r="A439" t="s">
        <v>1147</v>
      </c>
      <c r="B439">
        <v>80011</v>
      </c>
      <c r="C439" t="s">
        <v>414</v>
      </c>
      <c r="D439" t="s">
        <v>663</v>
      </c>
      <c r="E439" s="7">
        <v>0</v>
      </c>
      <c r="F439" s="2">
        <v>0</v>
      </c>
      <c r="G439" s="2">
        <v>141.08750000000001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14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1</v>
      </c>
      <c r="W439" s="2">
        <v>1</v>
      </c>
      <c r="X439" s="2">
        <v>0</v>
      </c>
      <c r="Y439" s="2">
        <v>0</v>
      </c>
      <c r="Z439" s="10">
        <v>0</v>
      </c>
      <c r="AA439" s="2">
        <v>60.137499999999996</v>
      </c>
      <c r="AB439" s="2">
        <v>60.137499999999996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8" t="s">
        <v>12</v>
      </c>
      <c r="BF439" s="8" t="s">
        <v>12</v>
      </c>
      <c r="BG439" s="8" t="s">
        <v>654</v>
      </c>
      <c r="BH439" s="10">
        <v>141.08750000000001</v>
      </c>
      <c r="BI439" s="10">
        <v>0</v>
      </c>
      <c r="BJ439" s="13">
        <v>1.3859999999999999</v>
      </c>
      <c r="BK439" s="13">
        <v>0</v>
      </c>
      <c r="BL439" s="10">
        <v>0</v>
      </c>
      <c r="BM439" s="10">
        <v>195.54727499999998</v>
      </c>
      <c r="BN439" s="10">
        <v>0</v>
      </c>
      <c r="BO439" s="10">
        <v>17.912750000000003</v>
      </c>
      <c r="BP439">
        <v>4305.7299999999996</v>
      </c>
      <c r="BQ439" s="5">
        <v>1</v>
      </c>
      <c r="BR439" s="12">
        <v>919101.23344324983</v>
      </c>
      <c r="BS439" s="2">
        <v>213.46002499999997</v>
      </c>
      <c r="BT439" s="2">
        <v>0</v>
      </c>
      <c r="BU439" s="2">
        <v>0</v>
      </c>
      <c r="BV439" s="50">
        <v>0</v>
      </c>
    </row>
    <row r="440" spans="1:74" x14ac:dyDescent="0.25">
      <c r="A440" t="s">
        <v>1148</v>
      </c>
      <c r="B440">
        <v>4359</v>
      </c>
      <c r="C440" t="s">
        <v>415</v>
      </c>
      <c r="D440" t="s">
        <v>663</v>
      </c>
      <c r="E440" s="7">
        <v>0</v>
      </c>
      <c r="F440" s="2">
        <v>0</v>
      </c>
      <c r="G440" s="2">
        <v>258.09279999999995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12.6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10">
        <v>5.5500000000000007</v>
      </c>
      <c r="AA440" s="2">
        <v>146.34280000000001</v>
      </c>
      <c r="AB440" s="2">
        <v>146.34280000000001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8" t="s">
        <v>12</v>
      </c>
      <c r="BF440" s="8" t="s">
        <v>12</v>
      </c>
      <c r="BG440" s="8" t="s">
        <v>653</v>
      </c>
      <c r="BH440" s="10">
        <v>258.09279999999995</v>
      </c>
      <c r="BI440" s="10">
        <v>0</v>
      </c>
      <c r="BJ440" s="13">
        <v>1.351</v>
      </c>
      <c r="BK440" s="13">
        <v>0</v>
      </c>
      <c r="BL440" s="10">
        <v>0</v>
      </c>
      <c r="BM440" s="10">
        <v>348.68337279999992</v>
      </c>
      <c r="BN440" s="10">
        <v>0</v>
      </c>
      <c r="BO440" s="10">
        <v>9.4566180000000006</v>
      </c>
      <c r="BP440">
        <v>4305.7299999999996</v>
      </c>
      <c r="BQ440" s="5">
        <v>1</v>
      </c>
      <c r="BR440" s="12">
        <v>1542054.1025872834</v>
      </c>
      <c r="BS440" s="2">
        <v>358.13999079999991</v>
      </c>
      <c r="BT440" s="2">
        <v>0</v>
      </c>
      <c r="BU440" s="2">
        <v>0</v>
      </c>
      <c r="BV440" s="50">
        <v>0</v>
      </c>
    </row>
    <row r="441" spans="1:74" x14ac:dyDescent="0.25">
      <c r="A441" t="s">
        <v>1149</v>
      </c>
      <c r="B441">
        <v>4363</v>
      </c>
      <c r="C441" t="s">
        <v>416</v>
      </c>
      <c r="D441" t="s">
        <v>663</v>
      </c>
      <c r="E441" s="7">
        <v>0</v>
      </c>
      <c r="F441" s="2">
        <v>0</v>
      </c>
      <c r="G441" s="2">
        <v>404.92970000000003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34.689700000000002</v>
      </c>
      <c r="P441" s="2">
        <v>0</v>
      </c>
      <c r="Q441" s="2">
        <v>0</v>
      </c>
      <c r="R441" s="2">
        <v>0</v>
      </c>
      <c r="S441" s="2">
        <v>1</v>
      </c>
      <c r="T441" s="2">
        <v>0</v>
      </c>
      <c r="U441" s="2">
        <v>0</v>
      </c>
      <c r="V441" s="2">
        <v>0</v>
      </c>
      <c r="W441" s="2">
        <v>3.1749999999999998</v>
      </c>
      <c r="X441" s="2">
        <v>0</v>
      </c>
      <c r="Y441" s="2">
        <v>0</v>
      </c>
      <c r="Z441" s="10">
        <v>15.5</v>
      </c>
      <c r="AA441" s="2">
        <v>278.08670000000001</v>
      </c>
      <c r="AB441" s="2">
        <v>278.08670000000001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8" t="s">
        <v>12</v>
      </c>
      <c r="BF441" s="8" t="s">
        <v>12</v>
      </c>
      <c r="BG441" s="8" t="s">
        <v>654</v>
      </c>
      <c r="BH441" s="10">
        <v>404.92970000000003</v>
      </c>
      <c r="BI441" s="10">
        <v>0</v>
      </c>
      <c r="BJ441" s="13">
        <v>1.3069999999999999</v>
      </c>
      <c r="BK441" s="13">
        <v>0</v>
      </c>
      <c r="BL441" s="10">
        <v>0</v>
      </c>
      <c r="BM441" s="10">
        <v>529.24311790000002</v>
      </c>
      <c r="BN441" s="10">
        <v>0</v>
      </c>
      <c r="BO441" s="10">
        <v>53.592439100000007</v>
      </c>
      <c r="BP441">
        <v>4305.7299999999996</v>
      </c>
      <c r="BQ441" s="5">
        <v>1</v>
      </c>
      <c r="BR441" s="12">
        <v>2509532.5428416096</v>
      </c>
      <c r="BS441" s="2">
        <v>582.83555699999999</v>
      </c>
      <c r="BT441" s="2">
        <v>0</v>
      </c>
      <c r="BU441" s="2">
        <v>0</v>
      </c>
      <c r="BV441" s="50">
        <v>0</v>
      </c>
    </row>
    <row r="442" spans="1:74" x14ac:dyDescent="0.25">
      <c r="A442" t="s">
        <v>1150</v>
      </c>
      <c r="B442">
        <v>79548</v>
      </c>
      <c r="C442" t="s">
        <v>417</v>
      </c>
      <c r="D442" t="s">
        <v>663</v>
      </c>
      <c r="E442" s="7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10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8" t="s">
        <v>12</v>
      </c>
      <c r="BF442" s="8" t="s">
        <v>12</v>
      </c>
      <c r="BG442" s="8" t="s">
        <v>653</v>
      </c>
      <c r="BH442" s="10">
        <v>0</v>
      </c>
      <c r="BI442" s="10">
        <v>0</v>
      </c>
      <c r="BJ442" s="13">
        <v>0</v>
      </c>
      <c r="BK442" s="13">
        <v>0</v>
      </c>
      <c r="BL442" s="10">
        <v>0</v>
      </c>
      <c r="BM442" s="10">
        <v>0</v>
      </c>
      <c r="BN442" s="10">
        <v>0</v>
      </c>
      <c r="BO442" s="10">
        <v>0</v>
      </c>
      <c r="BP442">
        <v>4305.7299999999996</v>
      </c>
      <c r="BQ442" s="5">
        <v>1</v>
      </c>
      <c r="BR442" s="12">
        <v>0</v>
      </c>
      <c r="BS442" s="2">
        <v>0</v>
      </c>
      <c r="BT442" s="2">
        <v>0</v>
      </c>
      <c r="BU442" s="2">
        <v>0</v>
      </c>
      <c r="BV442" s="50">
        <v>0</v>
      </c>
    </row>
    <row r="443" spans="1:74" x14ac:dyDescent="0.25">
      <c r="A443" t="s">
        <v>1151</v>
      </c>
      <c r="B443">
        <v>4428</v>
      </c>
      <c r="C443" t="s">
        <v>418</v>
      </c>
      <c r="D443" t="s">
        <v>663</v>
      </c>
      <c r="E443" s="7">
        <v>0</v>
      </c>
      <c r="F443" s="2">
        <v>0</v>
      </c>
      <c r="G443" s="2">
        <v>93.134200000000021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10">
        <v>0</v>
      </c>
      <c r="AA443" s="2">
        <v>66.545900000000003</v>
      </c>
      <c r="AB443" s="2">
        <v>66.545900000000003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8" t="s">
        <v>12</v>
      </c>
      <c r="BF443" s="8" t="s">
        <v>12</v>
      </c>
      <c r="BG443" s="8" t="s">
        <v>654</v>
      </c>
      <c r="BH443" s="10">
        <v>93.134200000000021</v>
      </c>
      <c r="BI443" s="10">
        <v>0</v>
      </c>
      <c r="BJ443" s="13">
        <v>1.399</v>
      </c>
      <c r="BK443" s="13">
        <v>0</v>
      </c>
      <c r="BL443" s="10">
        <v>0</v>
      </c>
      <c r="BM443" s="10">
        <v>130.29474580000004</v>
      </c>
      <c r="BN443" s="10">
        <v>0</v>
      </c>
      <c r="BO443" s="10">
        <v>6.6545900000000007</v>
      </c>
      <c r="BP443">
        <v>4305.7299999999996</v>
      </c>
      <c r="BQ443" s="5">
        <v>1</v>
      </c>
      <c r="BR443" s="12">
        <v>589666.86363413418</v>
      </c>
      <c r="BS443" s="2">
        <v>136.94933580000003</v>
      </c>
      <c r="BT443" s="2">
        <v>0</v>
      </c>
      <c r="BU443" s="2">
        <v>0</v>
      </c>
      <c r="BV443" s="50">
        <v>0</v>
      </c>
    </row>
    <row r="444" spans="1:74" x14ac:dyDescent="0.25">
      <c r="A444" t="s">
        <v>1152</v>
      </c>
      <c r="B444">
        <v>4230</v>
      </c>
      <c r="C444" t="s">
        <v>419</v>
      </c>
      <c r="D444" t="s">
        <v>658</v>
      </c>
      <c r="E444" s="7">
        <v>0</v>
      </c>
      <c r="F444" s="2">
        <v>1.2875000000000001</v>
      </c>
      <c r="G444" s="2">
        <v>946.07349999999997</v>
      </c>
      <c r="H444" s="2">
        <v>348.79110000000003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115.25</v>
      </c>
      <c r="P444" s="2">
        <v>1</v>
      </c>
      <c r="Q444" s="2">
        <v>0.5</v>
      </c>
      <c r="R444" s="2">
        <v>1.5249999999999999</v>
      </c>
      <c r="S444" s="2">
        <v>0</v>
      </c>
      <c r="T444" s="2">
        <v>0</v>
      </c>
      <c r="U444" s="2">
        <v>0</v>
      </c>
      <c r="V444" s="2">
        <v>0</v>
      </c>
      <c r="W444" s="2">
        <v>15.074999999999999</v>
      </c>
      <c r="X444" s="2">
        <v>0</v>
      </c>
      <c r="Y444" s="2">
        <v>1</v>
      </c>
      <c r="Z444" s="10">
        <v>9</v>
      </c>
      <c r="AA444" s="2">
        <v>420.20360000000005</v>
      </c>
      <c r="AB444" s="2">
        <v>420.20360000000005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8" t="s">
        <v>12</v>
      </c>
      <c r="BF444" s="8" t="s">
        <v>12</v>
      </c>
      <c r="BG444" s="8" t="s">
        <v>654</v>
      </c>
      <c r="BH444" s="10">
        <v>946.07349999999997</v>
      </c>
      <c r="BI444" s="10">
        <v>348.79110000000003</v>
      </c>
      <c r="BJ444" s="13">
        <v>1.1579999999999999</v>
      </c>
      <c r="BK444" s="13">
        <v>1.458</v>
      </c>
      <c r="BL444" s="10">
        <v>1.8733125000000002</v>
      </c>
      <c r="BM444" s="10">
        <v>1095.5531129999999</v>
      </c>
      <c r="BN444" s="10">
        <v>508.53742380000006</v>
      </c>
      <c r="BO444" s="10">
        <v>153.85743500000001</v>
      </c>
      <c r="BP444">
        <v>4359.55</v>
      </c>
      <c r="BQ444" s="5">
        <v>1.0265</v>
      </c>
      <c r="BR444" s="12">
        <v>7875337.645289273</v>
      </c>
      <c r="BS444" s="2">
        <v>1759.8212843000003</v>
      </c>
      <c r="BT444" s="2">
        <v>0</v>
      </c>
      <c r="BU444" s="2">
        <v>0</v>
      </c>
      <c r="BV444" s="50">
        <v>9.9332478032477817E-4</v>
      </c>
    </row>
    <row r="445" spans="1:74" x14ac:dyDescent="0.25">
      <c r="A445" t="s">
        <v>1153</v>
      </c>
      <c r="B445">
        <v>90192</v>
      </c>
      <c r="C445" t="s">
        <v>420</v>
      </c>
      <c r="D445" t="s">
        <v>663</v>
      </c>
      <c r="E445" s="7">
        <v>0</v>
      </c>
      <c r="F445" s="2">
        <v>0</v>
      </c>
      <c r="G445" s="2">
        <v>515.48230000000012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33.187800000000003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10">
        <v>43.088299999999997</v>
      </c>
      <c r="AA445" s="2">
        <v>240.38910000000001</v>
      </c>
      <c r="AB445" s="2">
        <v>240.38910000000001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8" t="s">
        <v>12</v>
      </c>
      <c r="BF445" s="8" t="s">
        <v>12</v>
      </c>
      <c r="BG445" s="8" t="s">
        <v>654</v>
      </c>
      <c r="BH445" s="10">
        <v>515.48230000000012</v>
      </c>
      <c r="BI445" s="10">
        <v>0</v>
      </c>
      <c r="BJ445" s="13">
        <v>1.2589999999999999</v>
      </c>
      <c r="BK445" s="13">
        <v>0</v>
      </c>
      <c r="BL445" s="10">
        <v>0</v>
      </c>
      <c r="BM445" s="10">
        <v>648.99221570000009</v>
      </c>
      <c r="BN445" s="10">
        <v>0</v>
      </c>
      <c r="BO445" s="10">
        <v>29.093627900000001</v>
      </c>
      <c r="BP445">
        <v>4305.7299999999996</v>
      </c>
      <c r="BQ445" s="5">
        <v>1.1237999999999999</v>
      </c>
      <c r="BR445" s="12">
        <v>3281107.7938130698</v>
      </c>
      <c r="BS445" s="2">
        <v>678.08584360000009</v>
      </c>
      <c r="BT445" s="2">
        <v>0</v>
      </c>
      <c r="BU445" s="2">
        <v>0</v>
      </c>
      <c r="BV445" s="50">
        <v>0</v>
      </c>
    </row>
    <row r="446" spans="1:74" x14ac:dyDescent="0.25">
      <c r="A446" t="s">
        <v>1154</v>
      </c>
      <c r="B446">
        <v>1001157</v>
      </c>
      <c r="C446" t="s">
        <v>420</v>
      </c>
      <c r="D446" t="s">
        <v>663</v>
      </c>
      <c r="E446" s="7">
        <v>0</v>
      </c>
      <c r="F446" s="2">
        <v>0</v>
      </c>
      <c r="G446" s="2">
        <v>176.76060000000007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9.9187999999999992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1</v>
      </c>
      <c r="X446" s="2">
        <v>0</v>
      </c>
      <c r="Y446" s="2">
        <v>0</v>
      </c>
      <c r="Z446" s="10">
        <v>3.6249999999999996</v>
      </c>
      <c r="AA446" s="2">
        <v>89.448100000000011</v>
      </c>
      <c r="AB446" s="2">
        <v>89.448100000000011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8" t="s">
        <v>12</v>
      </c>
      <c r="BF446" s="8" t="s">
        <v>12</v>
      </c>
      <c r="BG446" s="8" t="s">
        <v>653</v>
      </c>
      <c r="BH446" s="10">
        <v>176.76060000000007</v>
      </c>
      <c r="BI446" s="10">
        <v>0</v>
      </c>
      <c r="BJ446" s="13">
        <v>1.375</v>
      </c>
      <c r="BK446" s="13">
        <v>0</v>
      </c>
      <c r="BL446" s="10">
        <v>0</v>
      </c>
      <c r="BM446" s="10">
        <v>243.04582500000009</v>
      </c>
      <c r="BN446" s="10">
        <v>0</v>
      </c>
      <c r="BO446" s="10">
        <v>11.837517399999999</v>
      </c>
      <c r="BP446">
        <v>4305.7299999999996</v>
      </c>
      <c r="BQ446" s="5">
        <v>1</v>
      </c>
      <c r="BR446" s="12">
        <v>1097458.8538719523</v>
      </c>
      <c r="BS446" s="2">
        <v>254.88334240000009</v>
      </c>
      <c r="BT446" s="2">
        <v>0</v>
      </c>
      <c r="BU446" s="2">
        <v>0</v>
      </c>
      <c r="BV446" s="50">
        <v>0</v>
      </c>
    </row>
    <row r="447" spans="1:74" x14ac:dyDescent="0.25">
      <c r="A447" t="s">
        <v>1155</v>
      </c>
      <c r="B447">
        <v>4251</v>
      </c>
      <c r="C447" t="s">
        <v>421</v>
      </c>
      <c r="D447" t="s">
        <v>659</v>
      </c>
      <c r="E447" s="7">
        <v>0</v>
      </c>
      <c r="F447" s="2">
        <v>0</v>
      </c>
      <c r="G447" s="2">
        <v>100.88240000000002</v>
      </c>
      <c r="H447" s="2">
        <v>14.1174</v>
      </c>
      <c r="I447" s="2">
        <v>0</v>
      </c>
      <c r="J447" s="2">
        <v>0</v>
      </c>
      <c r="K447" s="2">
        <v>3.7195</v>
      </c>
      <c r="L447" s="2">
        <v>0</v>
      </c>
      <c r="M447" s="2">
        <v>0</v>
      </c>
      <c r="N447" s="2">
        <v>0</v>
      </c>
      <c r="O447" s="2">
        <v>16.2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2.9750000000000001</v>
      </c>
      <c r="X447" s="2">
        <v>0</v>
      </c>
      <c r="Y447" s="2">
        <v>0</v>
      </c>
      <c r="Z447" s="10">
        <v>100.88240000000002</v>
      </c>
      <c r="AA447" s="2">
        <v>38.759699999999995</v>
      </c>
      <c r="AB447" s="2">
        <v>38.759699999999995</v>
      </c>
      <c r="AC447" s="2">
        <v>0.72609999999999997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8" t="s">
        <v>12</v>
      </c>
      <c r="BF447" s="8" t="s">
        <v>12</v>
      </c>
      <c r="BG447" s="8" t="s">
        <v>653</v>
      </c>
      <c r="BH447" s="10">
        <v>100.88240000000002</v>
      </c>
      <c r="BI447" s="10">
        <v>0</v>
      </c>
      <c r="BJ447" s="13">
        <v>1.3979999999999999</v>
      </c>
      <c r="BK447" s="13">
        <v>0</v>
      </c>
      <c r="BL447" s="10">
        <v>0</v>
      </c>
      <c r="BM447" s="10">
        <v>141.03359520000001</v>
      </c>
      <c r="BN447" s="10">
        <v>0</v>
      </c>
      <c r="BO447" s="10">
        <v>31.899127385000003</v>
      </c>
      <c r="BP447">
        <v>4359.55</v>
      </c>
      <c r="BQ447" s="5">
        <v>1.0917000000000001</v>
      </c>
      <c r="BR447" s="12">
        <v>823042.29235879355</v>
      </c>
      <c r="BS447" s="2">
        <v>172.93065320000002</v>
      </c>
      <c r="BT447" s="2">
        <v>2.1782999999999998E-3</v>
      </c>
      <c r="BU447" s="2">
        <v>0</v>
      </c>
      <c r="BV447" s="50">
        <v>3.4782669187250752E-2</v>
      </c>
    </row>
    <row r="448" spans="1:74" x14ac:dyDescent="0.25">
      <c r="A448" t="s">
        <v>1156</v>
      </c>
      <c r="B448">
        <v>90090</v>
      </c>
      <c r="C448" t="s">
        <v>422</v>
      </c>
      <c r="D448" t="s">
        <v>664</v>
      </c>
      <c r="E448" s="7">
        <v>1</v>
      </c>
      <c r="F448" s="2">
        <v>0</v>
      </c>
      <c r="G448" s="2">
        <v>0</v>
      </c>
      <c r="H448" s="2">
        <v>379.37529999999992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10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8" t="s">
        <v>12</v>
      </c>
      <c r="BF448" s="8" t="s">
        <v>12</v>
      </c>
      <c r="BG448" s="8" t="s">
        <v>653</v>
      </c>
      <c r="BH448" s="10">
        <v>0</v>
      </c>
      <c r="BI448" s="10">
        <v>379.37529999999992</v>
      </c>
      <c r="BJ448" s="13">
        <v>0</v>
      </c>
      <c r="BK448" s="13">
        <v>1.339</v>
      </c>
      <c r="BL448" s="10">
        <v>0</v>
      </c>
      <c r="BM448" s="10">
        <v>0</v>
      </c>
      <c r="BN448" s="10">
        <v>507.98352669999991</v>
      </c>
      <c r="BO448" s="10">
        <v>0</v>
      </c>
      <c r="BP448">
        <v>4305.7299999999996</v>
      </c>
      <c r="BQ448" s="5">
        <v>1.0226</v>
      </c>
      <c r="BR448" s="12">
        <v>2236671.5323934369</v>
      </c>
      <c r="BS448" s="2">
        <v>507.98352669999991</v>
      </c>
      <c r="BT448" s="2">
        <v>0</v>
      </c>
      <c r="BU448" s="2">
        <v>0</v>
      </c>
      <c r="BV448" s="50">
        <v>1</v>
      </c>
    </row>
    <row r="449" spans="1:74" x14ac:dyDescent="0.25">
      <c r="A449" t="s">
        <v>1157</v>
      </c>
      <c r="B449">
        <v>78873</v>
      </c>
      <c r="C449" t="s">
        <v>423</v>
      </c>
      <c r="D449" t="s">
        <v>663</v>
      </c>
      <c r="E449" s="7">
        <v>0</v>
      </c>
      <c r="F449" s="2">
        <v>0</v>
      </c>
      <c r="G449" s="2">
        <v>81.126199999999997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6.5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1</v>
      </c>
      <c r="X449" s="2">
        <v>0</v>
      </c>
      <c r="Y449" s="2">
        <v>0</v>
      </c>
      <c r="Z449" s="10">
        <v>0</v>
      </c>
      <c r="AA449" s="2">
        <v>30.106000000000002</v>
      </c>
      <c r="AB449" s="2">
        <v>30.106000000000002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8" t="s">
        <v>12</v>
      </c>
      <c r="BF449" s="8" t="s">
        <v>12</v>
      </c>
      <c r="BG449" s="8" t="s">
        <v>653</v>
      </c>
      <c r="BH449" s="10">
        <v>81.126199999999997</v>
      </c>
      <c r="BI449" s="10">
        <v>0</v>
      </c>
      <c r="BJ449" s="13">
        <v>1.399</v>
      </c>
      <c r="BK449" s="13">
        <v>0</v>
      </c>
      <c r="BL449" s="10">
        <v>0</v>
      </c>
      <c r="BM449" s="10">
        <v>113.4955538</v>
      </c>
      <c r="BN449" s="10">
        <v>0</v>
      </c>
      <c r="BO449" s="10">
        <v>7.8498599999999996</v>
      </c>
      <c r="BP449">
        <v>4305.7299999999996</v>
      </c>
      <c r="BQ449" s="5">
        <v>1</v>
      </c>
      <c r="BR449" s="12">
        <v>522480.58856107388</v>
      </c>
      <c r="BS449" s="2">
        <v>121.34541379999999</v>
      </c>
      <c r="BT449" s="2">
        <v>0</v>
      </c>
      <c r="BU449" s="2">
        <v>0</v>
      </c>
      <c r="BV449" s="50">
        <v>0</v>
      </c>
    </row>
    <row r="450" spans="1:74" x14ac:dyDescent="0.25">
      <c r="A450" t="s">
        <v>1158</v>
      </c>
      <c r="B450">
        <v>10879</v>
      </c>
      <c r="C450" t="s">
        <v>424</v>
      </c>
      <c r="D450" t="s">
        <v>663</v>
      </c>
      <c r="E450" s="7">
        <v>0</v>
      </c>
      <c r="F450" s="2">
        <v>0</v>
      </c>
      <c r="G450" s="2">
        <v>0</v>
      </c>
      <c r="H450" s="2">
        <v>259.13019999999995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42.602900000000012</v>
      </c>
      <c r="P450" s="2">
        <v>1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1.4</v>
      </c>
      <c r="X450" s="2">
        <v>0</v>
      </c>
      <c r="Y450" s="2">
        <v>0</v>
      </c>
      <c r="Z450" s="10">
        <v>1.925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8" t="s">
        <v>12</v>
      </c>
      <c r="BF450" s="8" t="s">
        <v>12</v>
      </c>
      <c r="BG450" s="8" t="s">
        <v>653</v>
      </c>
      <c r="BH450" s="10">
        <v>0</v>
      </c>
      <c r="BI450" s="10">
        <v>259.13019999999995</v>
      </c>
      <c r="BJ450" s="13">
        <v>0</v>
      </c>
      <c r="BK450" s="13">
        <v>1.494</v>
      </c>
      <c r="BL450" s="10">
        <v>0</v>
      </c>
      <c r="BM450" s="10">
        <v>0</v>
      </c>
      <c r="BN450" s="10">
        <v>387.14051879999994</v>
      </c>
      <c r="BO450" s="10">
        <v>11.940783700000001</v>
      </c>
      <c r="BP450">
        <v>4305.7299999999996</v>
      </c>
      <c r="BQ450" s="5">
        <v>1</v>
      </c>
      <c r="BR450" s="12">
        <v>1718336.3366133245</v>
      </c>
      <c r="BS450" s="2">
        <v>399.08130249999994</v>
      </c>
      <c r="BT450" s="2">
        <v>0</v>
      </c>
      <c r="BU450" s="2">
        <v>0</v>
      </c>
      <c r="BV450" s="50">
        <v>0</v>
      </c>
    </row>
    <row r="451" spans="1:74" x14ac:dyDescent="0.25">
      <c r="A451" t="s">
        <v>1159</v>
      </c>
      <c r="B451">
        <v>4203</v>
      </c>
      <c r="C451" t="s">
        <v>425</v>
      </c>
      <c r="D451" t="s">
        <v>663</v>
      </c>
      <c r="E451" s="7">
        <v>0</v>
      </c>
      <c r="F451" s="2">
        <v>0</v>
      </c>
      <c r="G451" s="2">
        <v>172.78649999999999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15.175000000000001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10">
        <v>0</v>
      </c>
      <c r="AA451" s="2">
        <v>113.6079</v>
      </c>
      <c r="AB451" s="2">
        <v>113.6079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8" t="s">
        <v>12</v>
      </c>
      <c r="BF451" s="8" t="s">
        <v>12</v>
      </c>
      <c r="BG451" s="8" t="s">
        <v>653</v>
      </c>
      <c r="BH451" s="10">
        <v>172.78649999999999</v>
      </c>
      <c r="BI451" s="10">
        <v>0</v>
      </c>
      <c r="BJ451" s="13">
        <v>1.3759999999999999</v>
      </c>
      <c r="BK451" s="13">
        <v>0</v>
      </c>
      <c r="BL451" s="10">
        <v>0</v>
      </c>
      <c r="BM451" s="10">
        <v>237.75422399999997</v>
      </c>
      <c r="BN451" s="10">
        <v>0</v>
      </c>
      <c r="BO451" s="10">
        <v>6.8619989999999991</v>
      </c>
      <c r="BP451">
        <v>4305.7299999999996</v>
      </c>
      <c r="BQ451" s="5">
        <v>1.0755999999999999</v>
      </c>
      <c r="BR451" s="12">
        <v>1132877.2164430385</v>
      </c>
      <c r="BS451" s="2">
        <v>244.61622299999996</v>
      </c>
      <c r="BT451" s="2">
        <v>0</v>
      </c>
      <c r="BU451" s="2">
        <v>0</v>
      </c>
      <c r="BV451" s="50">
        <v>0</v>
      </c>
    </row>
    <row r="452" spans="1:74" x14ac:dyDescent="0.25">
      <c r="A452" t="s">
        <v>1160</v>
      </c>
      <c r="B452">
        <v>4265</v>
      </c>
      <c r="C452" t="s">
        <v>426</v>
      </c>
      <c r="D452" t="s">
        <v>661</v>
      </c>
      <c r="E452" s="7">
        <v>0</v>
      </c>
      <c r="F452" s="2">
        <v>5.35</v>
      </c>
      <c r="G452" s="2">
        <v>1195.3312999999998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112.82499999999999</v>
      </c>
      <c r="P452" s="2">
        <v>0</v>
      </c>
      <c r="Q452" s="2">
        <v>0</v>
      </c>
      <c r="R452" s="2">
        <v>1</v>
      </c>
      <c r="S452" s="2">
        <v>2</v>
      </c>
      <c r="T452" s="2">
        <v>0.5</v>
      </c>
      <c r="U452" s="2">
        <v>1</v>
      </c>
      <c r="V452" s="2">
        <v>7.85</v>
      </c>
      <c r="W452" s="2">
        <v>2</v>
      </c>
      <c r="X452" s="2">
        <v>0.72499999999999998</v>
      </c>
      <c r="Y452" s="2">
        <v>1</v>
      </c>
      <c r="Z452" s="10">
        <v>432.91249999999997</v>
      </c>
      <c r="AA452" s="2">
        <v>461.92039999999997</v>
      </c>
      <c r="AB452" s="2">
        <v>461.92039999999997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8" t="s">
        <v>12</v>
      </c>
      <c r="BF452" s="8" t="s">
        <v>12</v>
      </c>
      <c r="BG452" s="8" t="s">
        <v>653</v>
      </c>
      <c r="BH452" s="10">
        <v>1195.3312999999998</v>
      </c>
      <c r="BI452" s="10">
        <v>0</v>
      </c>
      <c r="BJ452" s="13">
        <v>1.1579999999999999</v>
      </c>
      <c r="BK452" s="13">
        <v>0</v>
      </c>
      <c r="BL452" s="10">
        <v>7.7842500000000001</v>
      </c>
      <c r="BM452" s="10">
        <v>1384.1936453999997</v>
      </c>
      <c r="BN452" s="10">
        <v>0</v>
      </c>
      <c r="BO452" s="10">
        <v>169.72111150000001</v>
      </c>
      <c r="BP452">
        <v>4359.55</v>
      </c>
      <c r="BQ452" s="5">
        <v>1</v>
      </c>
      <c r="BR452" s="12">
        <v>6808304.9055308932</v>
      </c>
      <c r="BS452" s="2">
        <v>1561.6990068999996</v>
      </c>
      <c r="BT452" s="2">
        <v>0</v>
      </c>
      <c r="BU452" s="2">
        <v>0</v>
      </c>
      <c r="BV452" s="50">
        <v>4.4558035508673287E-3</v>
      </c>
    </row>
    <row r="453" spans="1:74" x14ac:dyDescent="0.25">
      <c r="A453" t="s">
        <v>1161</v>
      </c>
      <c r="B453">
        <v>4176</v>
      </c>
      <c r="C453" t="s">
        <v>427</v>
      </c>
      <c r="D453" t="s">
        <v>659</v>
      </c>
      <c r="E453" s="7">
        <v>0</v>
      </c>
      <c r="F453" s="2">
        <v>0</v>
      </c>
      <c r="G453" s="2">
        <v>274.78720000000004</v>
      </c>
      <c r="H453" s="2">
        <v>109.175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23.5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1</v>
      </c>
      <c r="W453" s="2">
        <v>0</v>
      </c>
      <c r="X453" s="2">
        <v>0</v>
      </c>
      <c r="Y453" s="2">
        <v>0</v>
      </c>
      <c r="Z453" s="10">
        <v>274.78720000000004</v>
      </c>
      <c r="AA453" s="2">
        <v>115.0625</v>
      </c>
      <c r="AB453" s="2">
        <v>115.0625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8" t="s">
        <v>12</v>
      </c>
      <c r="BF453" s="8" t="s">
        <v>12</v>
      </c>
      <c r="BG453" s="8" t="s">
        <v>654</v>
      </c>
      <c r="BH453" s="10">
        <v>274.78720000000004</v>
      </c>
      <c r="BI453" s="10">
        <v>0</v>
      </c>
      <c r="BJ453" s="13">
        <v>1.3460000000000001</v>
      </c>
      <c r="BK453" s="13">
        <v>0</v>
      </c>
      <c r="BL453" s="10">
        <v>0</v>
      </c>
      <c r="BM453" s="10">
        <v>369.86357120000008</v>
      </c>
      <c r="BN453" s="10">
        <v>0</v>
      </c>
      <c r="BO453" s="10">
        <v>49.010278000000007</v>
      </c>
      <c r="BP453">
        <v>4359.55</v>
      </c>
      <c r="BQ453" s="5">
        <v>1</v>
      </c>
      <c r="BR453" s="12">
        <v>1826101.4892798606</v>
      </c>
      <c r="BS453" s="2">
        <v>418.87384920000011</v>
      </c>
      <c r="BT453" s="2">
        <v>0</v>
      </c>
      <c r="BU453" s="2">
        <v>0</v>
      </c>
      <c r="BV453" s="50">
        <v>0</v>
      </c>
    </row>
    <row r="454" spans="1:74" x14ac:dyDescent="0.25">
      <c r="A454" t="s">
        <v>1162</v>
      </c>
      <c r="B454">
        <v>4252</v>
      </c>
      <c r="C454" t="s">
        <v>428</v>
      </c>
      <c r="D454" t="s">
        <v>658</v>
      </c>
      <c r="E454" s="7">
        <v>0</v>
      </c>
      <c r="F454" s="2">
        <v>4.9874999999999998</v>
      </c>
      <c r="G454" s="2">
        <v>708.8882000000001</v>
      </c>
      <c r="H454" s="2">
        <v>221.27790000000002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147.84669999999997</v>
      </c>
      <c r="P454" s="2">
        <v>0</v>
      </c>
      <c r="Q454" s="2">
        <v>0.5</v>
      </c>
      <c r="R454" s="2">
        <v>2</v>
      </c>
      <c r="S454" s="2">
        <v>1</v>
      </c>
      <c r="T454" s="2">
        <v>0</v>
      </c>
      <c r="U454" s="2">
        <v>0</v>
      </c>
      <c r="V454" s="2">
        <v>4.0250000000000004</v>
      </c>
      <c r="W454" s="2">
        <v>9.75</v>
      </c>
      <c r="X454" s="2">
        <v>0</v>
      </c>
      <c r="Y454" s="2">
        <v>1</v>
      </c>
      <c r="Z454" s="10">
        <v>37.725000000000001</v>
      </c>
      <c r="AA454" s="2">
        <v>266.2353</v>
      </c>
      <c r="AB454" s="2">
        <v>266.2353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8" t="s">
        <v>12</v>
      </c>
      <c r="BF454" s="8" t="s">
        <v>12</v>
      </c>
      <c r="BG454" s="8" t="s">
        <v>654</v>
      </c>
      <c r="BH454" s="10">
        <v>708.8882000000001</v>
      </c>
      <c r="BI454" s="10">
        <v>221.27790000000002</v>
      </c>
      <c r="BJ454" s="13">
        <v>1.1579999999999999</v>
      </c>
      <c r="BK454" s="13">
        <v>1.5089999999999999</v>
      </c>
      <c r="BL454" s="10">
        <v>7.2568124999999997</v>
      </c>
      <c r="BM454" s="10">
        <v>820.89253560000009</v>
      </c>
      <c r="BN454" s="10">
        <v>333.9083511</v>
      </c>
      <c r="BO454" s="10">
        <v>136.9747701</v>
      </c>
      <c r="BP454">
        <v>4359.55</v>
      </c>
      <c r="BQ454" s="5">
        <v>1</v>
      </c>
      <c r="BR454" s="12">
        <v>5663197.0015368164</v>
      </c>
      <c r="BS454" s="2">
        <v>1299.0324693</v>
      </c>
      <c r="BT454" s="2">
        <v>0</v>
      </c>
      <c r="BU454" s="2">
        <v>0</v>
      </c>
      <c r="BV454" s="50">
        <v>4.0527352939666798E-2</v>
      </c>
    </row>
    <row r="455" spans="1:74" x14ac:dyDescent="0.25">
      <c r="A455" t="s">
        <v>1163</v>
      </c>
      <c r="B455">
        <v>4386</v>
      </c>
      <c r="C455" t="s">
        <v>429</v>
      </c>
      <c r="D455" t="s">
        <v>660</v>
      </c>
      <c r="E455" s="7">
        <v>0</v>
      </c>
      <c r="F455" s="2">
        <v>0</v>
      </c>
      <c r="G455" s="2">
        <v>0</v>
      </c>
      <c r="H455" s="2">
        <v>17.9818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3.3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10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8" t="s">
        <v>12</v>
      </c>
      <c r="BF455" s="8" t="s">
        <v>12</v>
      </c>
      <c r="BG455" s="8" t="s">
        <v>653</v>
      </c>
      <c r="BH455" s="10">
        <v>0</v>
      </c>
      <c r="BI455" s="10">
        <v>17.9818</v>
      </c>
      <c r="BJ455" s="13">
        <v>0</v>
      </c>
      <c r="BK455" s="13">
        <v>1.5589999999999999</v>
      </c>
      <c r="BL455" s="10">
        <v>0</v>
      </c>
      <c r="BM455" s="10">
        <v>0</v>
      </c>
      <c r="BN455" s="10">
        <v>28.033626199999997</v>
      </c>
      <c r="BO455" s="10">
        <v>9.8999999999999991E-3</v>
      </c>
      <c r="BP455">
        <v>4359.55</v>
      </c>
      <c r="BQ455" s="5">
        <v>1.0901000000000001</v>
      </c>
      <c r="BR455" s="12">
        <v>133272.52427874343</v>
      </c>
      <c r="BS455" s="2">
        <v>28.043526199999995</v>
      </c>
      <c r="BT455" s="2">
        <v>0</v>
      </c>
      <c r="BU455" s="2">
        <v>0</v>
      </c>
      <c r="BV455" s="50">
        <v>0</v>
      </c>
    </row>
    <row r="456" spans="1:74" x14ac:dyDescent="0.25">
      <c r="A456" t="s">
        <v>1164</v>
      </c>
      <c r="B456">
        <v>1000165</v>
      </c>
      <c r="C456" t="s">
        <v>430</v>
      </c>
      <c r="D456" t="s">
        <v>663</v>
      </c>
      <c r="E456" s="7">
        <v>0</v>
      </c>
      <c r="F456" s="2">
        <v>0</v>
      </c>
      <c r="G456" s="2">
        <v>0</v>
      </c>
      <c r="H456" s="2">
        <v>60.400000000000006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10.5</v>
      </c>
      <c r="P456" s="2">
        <v>0</v>
      </c>
      <c r="Q456" s="2">
        <v>0</v>
      </c>
      <c r="R456" s="2">
        <v>0</v>
      </c>
      <c r="S456" s="2">
        <v>1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10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8" t="s">
        <v>12</v>
      </c>
      <c r="BF456" s="8" t="s">
        <v>12</v>
      </c>
      <c r="BG456" s="8" t="s">
        <v>653</v>
      </c>
      <c r="BH456" s="10">
        <v>0</v>
      </c>
      <c r="BI456" s="10">
        <v>60.400000000000006</v>
      </c>
      <c r="BJ456" s="13">
        <v>0</v>
      </c>
      <c r="BK456" s="13">
        <v>1.5589999999999999</v>
      </c>
      <c r="BL456" s="10">
        <v>0</v>
      </c>
      <c r="BM456" s="10">
        <v>0</v>
      </c>
      <c r="BN456" s="10">
        <v>94.163600000000002</v>
      </c>
      <c r="BO456" s="10">
        <v>4.8025000000000002</v>
      </c>
      <c r="BP456">
        <v>4305.7299999999996</v>
      </c>
      <c r="BQ456" s="5">
        <v>1</v>
      </c>
      <c r="BR456" s="12">
        <v>426121.30575299996</v>
      </c>
      <c r="BS456" s="2">
        <v>98.966099999999997</v>
      </c>
      <c r="BT456" s="2">
        <v>0</v>
      </c>
      <c r="BU456" s="2">
        <v>0</v>
      </c>
      <c r="BV456" s="50">
        <v>0</v>
      </c>
    </row>
    <row r="457" spans="1:74" x14ac:dyDescent="0.25">
      <c r="A457" t="s">
        <v>1165</v>
      </c>
      <c r="B457">
        <v>4366</v>
      </c>
      <c r="C457" t="s">
        <v>431</v>
      </c>
      <c r="D457" t="s">
        <v>663</v>
      </c>
      <c r="E457" s="7">
        <v>0</v>
      </c>
      <c r="F457" s="2">
        <v>0</v>
      </c>
      <c r="G457" s="2">
        <v>143.53479999999999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18.425000000000001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10">
        <v>44.862500000000004</v>
      </c>
      <c r="AA457" s="2">
        <v>82.015200000000007</v>
      </c>
      <c r="AB457" s="2">
        <v>82.015200000000007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8" t="s">
        <v>12</v>
      </c>
      <c r="BF457" s="8" t="s">
        <v>12</v>
      </c>
      <c r="BG457" s="8" t="s">
        <v>654</v>
      </c>
      <c r="BH457" s="10">
        <v>143.53479999999999</v>
      </c>
      <c r="BI457" s="10">
        <v>0</v>
      </c>
      <c r="BJ457" s="13">
        <v>1.385</v>
      </c>
      <c r="BK457" s="13">
        <v>0</v>
      </c>
      <c r="BL457" s="10">
        <v>0</v>
      </c>
      <c r="BM457" s="10">
        <v>198.79569799999999</v>
      </c>
      <c r="BN457" s="10">
        <v>0</v>
      </c>
      <c r="BO457" s="10">
        <v>13.415982500000002</v>
      </c>
      <c r="BP457">
        <v>4305.7299999999996</v>
      </c>
      <c r="BQ457" s="5">
        <v>1</v>
      </c>
      <c r="BR457" s="12">
        <v>913726.19907926489</v>
      </c>
      <c r="BS457" s="2">
        <v>212.2116805</v>
      </c>
      <c r="BT457" s="2">
        <v>0</v>
      </c>
      <c r="BU457" s="2">
        <v>0</v>
      </c>
      <c r="BV457" s="50">
        <v>0</v>
      </c>
    </row>
    <row r="458" spans="1:74" x14ac:dyDescent="0.25">
      <c r="A458" t="s">
        <v>1166</v>
      </c>
      <c r="B458">
        <v>320470</v>
      </c>
      <c r="C458" t="s">
        <v>432</v>
      </c>
      <c r="D458" t="s">
        <v>663</v>
      </c>
      <c r="E458" s="7">
        <v>0</v>
      </c>
      <c r="F458" s="2">
        <v>0</v>
      </c>
      <c r="G458" s="2">
        <v>93.600600000000014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10.5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2.6749999999999998</v>
      </c>
      <c r="X458" s="2">
        <v>0</v>
      </c>
      <c r="Y458" s="2">
        <v>0</v>
      </c>
      <c r="Z458" s="10">
        <v>0</v>
      </c>
      <c r="AA458" s="2">
        <v>57.974499999999999</v>
      </c>
      <c r="AB458" s="2">
        <v>57.974499999999999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8" t="s">
        <v>12</v>
      </c>
      <c r="BF458" s="8" t="s">
        <v>12</v>
      </c>
      <c r="BG458" s="8" t="s">
        <v>653</v>
      </c>
      <c r="BH458" s="10">
        <v>93.600600000000014</v>
      </c>
      <c r="BI458" s="10">
        <v>0</v>
      </c>
      <c r="BJ458" s="13">
        <v>1.399</v>
      </c>
      <c r="BK458" s="13">
        <v>0</v>
      </c>
      <c r="BL458" s="10">
        <v>0</v>
      </c>
      <c r="BM458" s="10">
        <v>130.94723940000003</v>
      </c>
      <c r="BN458" s="10">
        <v>0</v>
      </c>
      <c r="BO458" s="10">
        <v>19.624169999999999</v>
      </c>
      <c r="BP458">
        <v>4305.7299999999996</v>
      </c>
      <c r="BQ458" s="5">
        <v>1</v>
      </c>
      <c r="BR458" s="12">
        <v>648319.83459586208</v>
      </c>
      <c r="BS458" s="2">
        <v>150.57140940000002</v>
      </c>
      <c r="BT458" s="2">
        <v>0</v>
      </c>
      <c r="BU458" s="2">
        <v>0</v>
      </c>
      <c r="BV458" s="50">
        <v>0</v>
      </c>
    </row>
    <row r="459" spans="1:74" x14ac:dyDescent="0.25">
      <c r="A459" t="s">
        <v>1167</v>
      </c>
      <c r="B459">
        <v>4316</v>
      </c>
      <c r="C459" t="s">
        <v>433</v>
      </c>
      <c r="D459" t="s">
        <v>663</v>
      </c>
      <c r="E459" s="7">
        <v>0</v>
      </c>
      <c r="F459" s="2">
        <v>0</v>
      </c>
      <c r="G459" s="2">
        <v>0</v>
      </c>
      <c r="H459" s="2">
        <v>163.76010000000002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12.15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7</v>
      </c>
      <c r="X459" s="2">
        <v>0</v>
      </c>
      <c r="Y459" s="2">
        <v>0</v>
      </c>
      <c r="Z459" s="10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8" t="s">
        <v>12</v>
      </c>
      <c r="BF459" s="8" t="s">
        <v>12</v>
      </c>
      <c r="BG459" s="8" t="s">
        <v>653</v>
      </c>
      <c r="BH459" s="10">
        <v>0</v>
      </c>
      <c r="BI459" s="10">
        <v>163.76010000000002</v>
      </c>
      <c r="BJ459" s="13">
        <v>0</v>
      </c>
      <c r="BK459" s="13">
        <v>1.532</v>
      </c>
      <c r="BL459" s="10">
        <v>0</v>
      </c>
      <c r="BM459" s="10">
        <v>0</v>
      </c>
      <c r="BN459" s="10">
        <v>250.88047320000004</v>
      </c>
      <c r="BO459" s="10">
        <v>42.204450000000001</v>
      </c>
      <c r="BP459">
        <v>4305.7299999999996</v>
      </c>
      <c r="BQ459" s="5">
        <v>1</v>
      </c>
      <c r="BR459" s="12">
        <v>1261944.5463699361</v>
      </c>
      <c r="BS459" s="2">
        <v>293.08492320000005</v>
      </c>
      <c r="BT459" s="2">
        <v>0</v>
      </c>
      <c r="BU459" s="2">
        <v>0</v>
      </c>
      <c r="BV459" s="50">
        <v>0</v>
      </c>
    </row>
    <row r="460" spans="1:74" x14ac:dyDescent="0.25">
      <c r="A460" t="s">
        <v>1168</v>
      </c>
      <c r="B460">
        <v>80985</v>
      </c>
      <c r="C460" t="s">
        <v>434</v>
      </c>
      <c r="D460" t="s">
        <v>663</v>
      </c>
      <c r="E460" s="7">
        <v>0</v>
      </c>
      <c r="F460" s="2">
        <v>0</v>
      </c>
      <c r="G460" s="2">
        <v>78.724999999999994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5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1</v>
      </c>
      <c r="X460" s="2">
        <v>0</v>
      </c>
      <c r="Y460" s="2">
        <v>0</v>
      </c>
      <c r="Z460" s="10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8" t="s">
        <v>12</v>
      </c>
      <c r="BF460" s="8" t="s">
        <v>12</v>
      </c>
      <c r="BG460" s="8" t="s">
        <v>653</v>
      </c>
      <c r="BH460" s="10">
        <v>78.724999999999994</v>
      </c>
      <c r="BI460" s="10">
        <v>0</v>
      </c>
      <c r="BJ460" s="13">
        <v>1.399</v>
      </c>
      <c r="BK460" s="13">
        <v>0</v>
      </c>
      <c r="BL460" s="10">
        <v>0</v>
      </c>
      <c r="BM460" s="10">
        <v>110.136275</v>
      </c>
      <c r="BN460" s="10">
        <v>0</v>
      </c>
      <c r="BO460" s="10">
        <v>6.0389999999999997</v>
      </c>
      <c r="BP460">
        <v>4305.7299999999996</v>
      </c>
      <c r="BQ460" s="5">
        <v>1</v>
      </c>
      <c r="BR460" s="12">
        <v>500219.36682574992</v>
      </c>
      <c r="BS460" s="2">
        <v>116.175275</v>
      </c>
      <c r="BT460" s="2">
        <v>0</v>
      </c>
      <c r="BU460" s="2">
        <v>0</v>
      </c>
      <c r="BV460" s="50">
        <v>0</v>
      </c>
    </row>
    <row r="461" spans="1:74" x14ac:dyDescent="0.25">
      <c r="A461" t="s">
        <v>1169</v>
      </c>
      <c r="B461">
        <v>78882</v>
      </c>
      <c r="C461" t="s">
        <v>435</v>
      </c>
      <c r="D461" t="s">
        <v>663</v>
      </c>
      <c r="E461" s="7">
        <v>0</v>
      </c>
      <c r="F461" s="2">
        <v>0</v>
      </c>
      <c r="G461" s="2">
        <v>200.04130000000001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24.8</v>
      </c>
      <c r="P461" s="2">
        <v>0</v>
      </c>
      <c r="Q461" s="2">
        <v>0</v>
      </c>
      <c r="R461" s="2">
        <v>0</v>
      </c>
      <c r="S461" s="2">
        <v>1</v>
      </c>
      <c r="T461" s="2">
        <v>0</v>
      </c>
      <c r="U461" s="2">
        <v>0</v>
      </c>
      <c r="V461" s="2">
        <v>0</v>
      </c>
      <c r="W461" s="2">
        <v>1</v>
      </c>
      <c r="X461" s="2">
        <v>0</v>
      </c>
      <c r="Y461" s="2">
        <v>0</v>
      </c>
      <c r="Z461" s="10">
        <v>22.725000000000001</v>
      </c>
      <c r="AA461" s="2">
        <v>70.375</v>
      </c>
      <c r="AB461" s="2">
        <v>70.375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8" t="s">
        <v>12</v>
      </c>
      <c r="BF461" s="8" t="s">
        <v>12</v>
      </c>
      <c r="BG461" s="8" t="s">
        <v>654</v>
      </c>
      <c r="BH461" s="10">
        <v>200.04130000000001</v>
      </c>
      <c r="BI461" s="10">
        <v>0</v>
      </c>
      <c r="BJ461" s="13">
        <v>1.3680000000000001</v>
      </c>
      <c r="BK461" s="13">
        <v>0</v>
      </c>
      <c r="BL461" s="10">
        <v>0</v>
      </c>
      <c r="BM461" s="10">
        <v>273.65649840000003</v>
      </c>
      <c r="BN461" s="10">
        <v>0</v>
      </c>
      <c r="BO461" s="10">
        <v>20.520275000000002</v>
      </c>
      <c r="BP461">
        <v>4305.7299999999996</v>
      </c>
      <c r="BQ461" s="5">
        <v>1</v>
      </c>
      <c r="BR461" s="12">
        <v>1266645.7585315821</v>
      </c>
      <c r="BS461" s="2">
        <v>294.17677340000006</v>
      </c>
      <c r="BT461" s="2">
        <v>0</v>
      </c>
      <c r="BU461" s="2">
        <v>0</v>
      </c>
      <c r="BV461" s="50">
        <v>0</v>
      </c>
    </row>
    <row r="462" spans="1:74" x14ac:dyDescent="0.25">
      <c r="A462" t="s">
        <v>1170</v>
      </c>
      <c r="B462">
        <v>10760</v>
      </c>
      <c r="C462" t="s">
        <v>436</v>
      </c>
      <c r="D462" t="s">
        <v>663</v>
      </c>
      <c r="E462" s="7">
        <v>0</v>
      </c>
      <c r="F462" s="2">
        <v>0</v>
      </c>
      <c r="G462" s="2">
        <v>689.82850000000008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61.35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0.82499999999999996</v>
      </c>
      <c r="V462" s="2">
        <v>0.82499999999999996</v>
      </c>
      <c r="W462" s="2">
        <v>3</v>
      </c>
      <c r="X462" s="2">
        <v>0</v>
      </c>
      <c r="Y462" s="2">
        <v>0</v>
      </c>
      <c r="Z462" s="10">
        <v>22.266100000000002</v>
      </c>
      <c r="AA462" s="2">
        <v>370.10489999999993</v>
      </c>
      <c r="AB462" s="2">
        <v>370.10489999999993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8" t="s">
        <v>12</v>
      </c>
      <c r="BF462" s="8" t="s">
        <v>12</v>
      </c>
      <c r="BG462" s="8" t="s">
        <v>654</v>
      </c>
      <c r="BH462" s="10">
        <v>689.82850000000008</v>
      </c>
      <c r="BI462" s="10">
        <v>0</v>
      </c>
      <c r="BJ462" s="13">
        <v>1.1579999999999999</v>
      </c>
      <c r="BK462" s="13">
        <v>0</v>
      </c>
      <c r="BL462" s="10">
        <v>0</v>
      </c>
      <c r="BM462" s="10">
        <v>798.82140300000003</v>
      </c>
      <c r="BN462" s="10">
        <v>0</v>
      </c>
      <c r="BO462" s="10">
        <v>66.617516499999994</v>
      </c>
      <c r="BP462">
        <v>4305.7299999999996</v>
      </c>
      <c r="BQ462" s="5">
        <v>1</v>
      </c>
      <c r="BR462" s="12">
        <v>3726346.3188587348</v>
      </c>
      <c r="BS462" s="2">
        <v>865.43891950000011</v>
      </c>
      <c r="BT462" s="2">
        <v>0</v>
      </c>
      <c r="BU462" s="2">
        <v>0</v>
      </c>
      <c r="BV462" s="50">
        <v>0</v>
      </c>
    </row>
    <row r="463" spans="1:74" x14ac:dyDescent="0.25">
      <c r="A463" t="s">
        <v>1171</v>
      </c>
      <c r="B463">
        <v>92374</v>
      </c>
      <c r="C463" t="s">
        <v>437</v>
      </c>
      <c r="D463" t="s">
        <v>663</v>
      </c>
      <c r="E463" s="7">
        <v>0</v>
      </c>
      <c r="F463" s="2">
        <v>0</v>
      </c>
      <c r="G463" s="2">
        <v>386.46129999999999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46.975000000000001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10">
        <v>6</v>
      </c>
      <c r="AA463" s="2">
        <v>226.50020000000001</v>
      </c>
      <c r="AB463" s="2">
        <v>226.50020000000001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8" t="s">
        <v>12</v>
      </c>
      <c r="BF463" s="8" t="s">
        <v>12</v>
      </c>
      <c r="BG463" s="8" t="s">
        <v>654</v>
      </c>
      <c r="BH463" s="10">
        <v>386.46129999999999</v>
      </c>
      <c r="BI463" s="10">
        <v>0</v>
      </c>
      <c r="BJ463" s="13">
        <v>1.3120000000000001</v>
      </c>
      <c r="BK463" s="13">
        <v>0</v>
      </c>
      <c r="BL463" s="10">
        <v>0</v>
      </c>
      <c r="BM463" s="10">
        <v>507.0372256</v>
      </c>
      <c r="BN463" s="10">
        <v>0</v>
      </c>
      <c r="BO463" s="10">
        <v>23.480944999999998</v>
      </c>
      <c r="BP463">
        <v>4305.7299999999996</v>
      </c>
      <c r="BQ463" s="5">
        <v>1.1237999999999999</v>
      </c>
      <c r="BR463" s="12">
        <v>2567060.3814314925</v>
      </c>
      <c r="BS463" s="2">
        <v>530.51817060000008</v>
      </c>
      <c r="BT463" s="2">
        <v>0</v>
      </c>
      <c r="BU463" s="2">
        <v>0</v>
      </c>
      <c r="BV463" s="50">
        <v>0</v>
      </c>
    </row>
    <row r="464" spans="1:74" x14ac:dyDescent="0.25">
      <c r="A464" t="s">
        <v>1172</v>
      </c>
      <c r="B464">
        <v>4457</v>
      </c>
      <c r="C464" t="s">
        <v>438</v>
      </c>
      <c r="D464" t="s">
        <v>658</v>
      </c>
      <c r="E464" s="7">
        <v>0</v>
      </c>
      <c r="F464" s="2">
        <v>18.087499999999999</v>
      </c>
      <c r="G464" s="2">
        <v>3400.7539000000002</v>
      </c>
      <c r="H464" s="2">
        <v>1825.8531999999998</v>
      </c>
      <c r="I464" s="2">
        <v>0</v>
      </c>
      <c r="J464" s="2">
        <v>0</v>
      </c>
      <c r="K464" s="2">
        <v>10.474399999999999</v>
      </c>
      <c r="L464" s="2">
        <v>0</v>
      </c>
      <c r="M464" s="2">
        <v>0</v>
      </c>
      <c r="N464" s="2">
        <v>8.6899999999999991E-2</v>
      </c>
      <c r="O464" s="2">
        <v>456.03809999999999</v>
      </c>
      <c r="P464" s="2">
        <v>0</v>
      </c>
      <c r="Q464" s="2">
        <v>5.3624999999999998</v>
      </c>
      <c r="R464" s="2">
        <v>9</v>
      </c>
      <c r="S464" s="2">
        <v>1</v>
      </c>
      <c r="T464" s="2">
        <v>0</v>
      </c>
      <c r="U464" s="2">
        <v>0</v>
      </c>
      <c r="V464" s="2">
        <v>25</v>
      </c>
      <c r="W464" s="2">
        <v>15</v>
      </c>
      <c r="X464" s="2">
        <v>4</v>
      </c>
      <c r="Y464" s="2">
        <v>1</v>
      </c>
      <c r="Z464" s="10">
        <v>1029.2857000000001</v>
      </c>
      <c r="AA464" s="2">
        <v>1216.6565999999998</v>
      </c>
      <c r="AB464" s="2">
        <v>1216.6565999999998</v>
      </c>
      <c r="AC464" s="2">
        <v>1.4641000000000002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0.49319999999999997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8" t="s">
        <v>12</v>
      </c>
      <c r="BF464" s="8" t="s">
        <v>12</v>
      </c>
      <c r="BG464" s="8" t="s">
        <v>653</v>
      </c>
      <c r="BH464" s="10">
        <v>3400.7539000000002</v>
      </c>
      <c r="BI464" s="10">
        <v>1836.4144999999999</v>
      </c>
      <c r="BJ464" s="13">
        <v>1.1579999999999999</v>
      </c>
      <c r="BK464" s="13">
        <v>1.268</v>
      </c>
      <c r="BL464" s="10">
        <v>26.3173125</v>
      </c>
      <c r="BM464" s="10">
        <v>3938.0730162</v>
      </c>
      <c r="BN464" s="10">
        <v>2327.8929806599995</v>
      </c>
      <c r="BO464" s="10">
        <v>527.85560808499997</v>
      </c>
      <c r="BP464">
        <v>4359.55</v>
      </c>
      <c r="BQ464" s="5">
        <v>1.0306</v>
      </c>
      <c r="BR464" s="12">
        <v>30642558.358044297</v>
      </c>
      <c r="BS464" s="2">
        <v>6807.3697395999998</v>
      </c>
      <c r="BT464" s="2">
        <v>13.342649499999998</v>
      </c>
      <c r="BU464" s="2">
        <v>0.11018919999999999</v>
      </c>
      <c r="BV464" s="50">
        <v>3.4487232106899042E-3</v>
      </c>
    </row>
    <row r="465" spans="1:74" x14ac:dyDescent="0.25">
      <c r="A465" t="s">
        <v>1173</v>
      </c>
      <c r="B465">
        <v>90879</v>
      </c>
      <c r="C465" t="s">
        <v>439</v>
      </c>
      <c r="D465" t="s">
        <v>663</v>
      </c>
      <c r="E465" s="7">
        <v>0</v>
      </c>
      <c r="F465" s="2">
        <v>0</v>
      </c>
      <c r="G465" s="2">
        <v>258.52590000000004</v>
      </c>
      <c r="H465" s="2">
        <v>247.41239999999999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17.225000000000001</v>
      </c>
      <c r="P465" s="2">
        <v>0</v>
      </c>
      <c r="Q465" s="2">
        <v>0</v>
      </c>
      <c r="R465" s="2">
        <v>0</v>
      </c>
      <c r="S465" s="2">
        <v>0.47499999999999998</v>
      </c>
      <c r="T465" s="2">
        <v>0</v>
      </c>
      <c r="U465" s="2">
        <v>0</v>
      </c>
      <c r="V465" s="2">
        <v>0</v>
      </c>
      <c r="W465" s="2">
        <v>3.55</v>
      </c>
      <c r="X465" s="2">
        <v>0</v>
      </c>
      <c r="Y465" s="2">
        <v>0</v>
      </c>
      <c r="Z465" s="10">
        <v>2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8" t="s">
        <v>12</v>
      </c>
      <c r="BF465" s="8" t="s">
        <v>12</v>
      </c>
      <c r="BG465" s="8" t="s">
        <v>653</v>
      </c>
      <c r="BH465" s="10">
        <v>258.52590000000004</v>
      </c>
      <c r="BI465" s="10">
        <v>247.41239999999999</v>
      </c>
      <c r="BJ465" s="13">
        <v>1.35</v>
      </c>
      <c r="BK465" s="13">
        <v>1.4990000000000001</v>
      </c>
      <c r="BL465" s="10">
        <v>0</v>
      </c>
      <c r="BM465" s="10">
        <v>349.00996500000008</v>
      </c>
      <c r="BN465" s="10">
        <v>370.87118760000004</v>
      </c>
      <c r="BO465" s="10">
        <v>23.9331</v>
      </c>
      <c r="BP465">
        <v>4305.7299999999996</v>
      </c>
      <c r="BQ465" s="5">
        <v>1.1237999999999999</v>
      </c>
      <c r="BR465" s="12">
        <v>3599153.0635681059</v>
      </c>
      <c r="BS465" s="2">
        <v>743.81425260000015</v>
      </c>
      <c r="BT465" s="2">
        <v>0</v>
      </c>
      <c r="BU465" s="2">
        <v>0</v>
      </c>
      <c r="BV465" s="50">
        <v>0</v>
      </c>
    </row>
    <row r="466" spans="1:74" x14ac:dyDescent="0.25">
      <c r="A466" t="s">
        <v>1174</v>
      </c>
      <c r="B466">
        <v>79701</v>
      </c>
      <c r="C466" t="s">
        <v>440</v>
      </c>
      <c r="D466" t="s">
        <v>663</v>
      </c>
      <c r="E466" s="7">
        <v>0</v>
      </c>
      <c r="F466" s="2">
        <v>0</v>
      </c>
      <c r="G466" s="2">
        <v>0</v>
      </c>
      <c r="H466" s="2">
        <v>1339.7891999999995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133.54380000000006</v>
      </c>
      <c r="P466" s="2">
        <v>0</v>
      </c>
      <c r="Q466" s="2">
        <v>0</v>
      </c>
      <c r="R466" s="2">
        <v>0</v>
      </c>
      <c r="S466" s="2">
        <v>1</v>
      </c>
      <c r="T466" s="2">
        <v>0.91669999999999996</v>
      </c>
      <c r="U466" s="2">
        <v>0</v>
      </c>
      <c r="V466" s="2">
        <v>0</v>
      </c>
      <c r="W466" s="2">
        <v>7.0833999999999993</v>
      </c>
      <c r="X466" s="2">
        <v>0</v>
      </c>
      <c r="Y466" s="2">
        <v>0</v>
      </c>
      <c r="Z466" s="10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8" t="s">
        <v>12</v>
      </c>
      <c r="BF466" s="8" t="s">
        <v>12</v>
      </c>
      <c r="BG466" s="8" t="s">
        <v>653</v>
      </c>
      <c r="BH466" s="10">
        <v>0</v>
      </c>
      <c r="BI466" s="10">
        <v>1339.7891999999995</v>
      </c>
      <c r="BJ466" s="13">
        <v>0</v>
      </c>
      <c r="BK466" s="13">
        <v>1.268</v>
      </c>
      <c r="BL466" s="10">
        <v>0</v>
      </c>
      <c r="BM466" s="10">
        <v>0</v>
      </c>
      <c r="BN466" s="10">
        <v>1698.8527055999994</v>
      </c>
      <c r="BO466" s="10">
        <v>52.247693200000001</v>
      </c>
      <c r="BP466">
        <v>4305.7299999999996</v>
      </c>
      <c r="BQ466" s="5">
        <v>1</v>
      </c>
      <c r="BR466" s="12">
        <v>7539765.5201251199</v>
      </c>
      <c r="BS466" s="2">
        <v>1751.1003987999993</v>
      </c>
      <c r="BT466" s="2">
        <v>0</v>
      </c>
      <c r="BU466" s="2">
        <v>0</v>
      </c>
      <c r="BV466" s="50">
        <v>0</v>
      </c>
    </row>
    <row r="467" spans="1:74" x14ac:dyDescent="0.25">
      <c r="A467" t="s">
        <v>1175</v>
      </c>
      <c r="B467">
        <v>81114</v>
      </c>
      <c r="C467" t="s">
        <v>441</v>
      </c>
      <c r="D467" t="s">
        <v>664</v>
      </c>
      <c r="E467" s="7">
        <v>1</v>
      </c>
      <c r="F467" s="2">
        <v>0</v>
      </c>
      <c r="G467" s="2">
        <v>0</v>
      </c>
      <c r="H467" s="2">
        <v>468.94690000000003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10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8" t="s">
        <v>12</v>
      </c>
      <c r="BF467" s="8" t="s">
        <v>12</v>
      </c>
      <c r="BG467" s="8" t="s">
        <v>653</v>
      </c>
      <c r="BH467" s="10">
        <v>0</v>
      </c>
      <c r="BI467" s="10">
        <v>468.94690000000003</v>
      </c>
      <c r="BJ467" s="13">
        <v>0</v>
      </c>
      <c r="BK467" s="13">
        <v>1.339</v>
      </c>
      <c r="BL467" s="10">
        <v>0</v>
      </c>
      <c r="BM467" s="10">
        <v>0</v>
      </c>
      <c r="BN467" s="10">
        <v>627.91989910000007</v>
      </c>
      <c r="BO467" s="10">
        <v>0</v>
      </c>
      <c r="BP467">
        <v>4305.7299999999996</v>
      </c>
      <c r="BQ467" s="5">
        <v>1</v>
      </c>
      <c r="BR467" s="12">
        <v>2703653.5471518431</v>
      </c>
      <c r="BS467" s="2">
        <v>627.91989910000007</v>
      </c>
      <c r="BT467" s="2">
        <v>0</v>
      </c>
      <c r="BU467" s="2">
        <v>0</v>
      </c>
      <c r="BV467" s="50">
        <v>1</v>
      </c>
    </row>
    <row r="468" spans="1:74" x14ac:dyDescent="0.25">
      <c r="A468" t="s">
        <v>1176</v>
      </c>
      <c r="B468">
        <v>78786</v>
      </c>
      <c r="C468" t="s">
        <v>442</v>
      </c>
      <c r="D468" t="s">
        <v>664</v>
      </c>
      <c r="E468" s="7">
        <v>1</v>
      </c>
      <c r="F468" s="2">
        <v>0</v>
      </c>
      <c r="G468" s="2">
        <v>0</v>
      </c>
      <c r="H468" s="2">
        <v>763.63599999999997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10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8" t="s">
        <v>12</v>
      </c>
      <c r="BF468" s="8" t="s">
        <v>12</v>
      </c>
      <c r="BG468" s="8" t="s">
        <v>653</v>
      </c>
      <c r="BH468" s="10">
        <v>0</v>
      </c>
      <c r="BI468" s="10">
        <v>763.63599999999997</v>
      </c>
      <c r="BJ468" s="13">
        <v>0</v>
      </c>
      <c r="BK468" s="13">
        <v>1.339</v>
      </c>
      <c r="BL468" s="10">
        <v>0</v>
      </c>
      <c r="BM468" s="10">
        <v>0</v>
      </c>
      <c r="BN468" s="10">
        <v>1022.5086039999999</v>
      </c>
      <c r="BO468" s="10">
        <v>0</v>
      </c>
      <c r="BP468">
        <v>4305.7299999999996</v>
      </c>
      <c r="BQ468" s="5">
        <v>1</v>
      </c>
      <c r="BR468" s="12">
        <v>4402645.9715009192</v>
      </c>
      <c r="BS468" s="2">
        <v>1022.5086039999999</v>
      </c>
      <c r="BT468" s="2">
        <v>0</v>
      </c>
      <c r="BU468" s="2">
        <v>0</v>
      </c>
      <c r="BV468" s="50">
        <v>1</v>
      </c>
    </row>
    <row r="469" spans="1:74" x14ac:dyDescent="0.25">
      <c r="A469" t="s">
        <v>1177</v>
      </c>
      <c r="B469">
        <v>4204</v>
      </c>
      <c r="C469" t="s">
        <v>443</v>
      </c>
      <c r="D469" t="s">
        <v>663</v>
      </c>
      <c r="E469" s="7">
        <v>0</v>
      </c>
      <c r="F469" s="2">
        <v>0</v>
      </c>
      <c r="G469" s="2">
        <v>306.94179999999994</v>
      </c>
      <c r="H469" s="2">
        <v>326.4248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44.475000000000001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5</v>
      </c>
      <c r="X469" s="2">
        <v>0</v>
      </c>
      <c r="Y469" s="2">
        <v>0</v>
      </c>
      <c r="Z469" s="10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8" t="s">
        <v>12</v>
      </c>
      <c r="BF469" s="8" t="s">
        <v>12</v>
      </c>
      <c r="BG469" s="8" t="s">
        <v>653</v>
      </c>
      <c r="BH469" s="10">
        <v>306.94179999999994</v>
      </c>
      <c r="BI469" s="10">
        <v>326.4248</v>
      </c>
      <c r="BJ469" s="13">
        <v>1.3360000000000001</v>
      </c>
      <c r="BK469" s="13">
        <v>1.4670000000000001</v>
      </c>
      <c r="BL469" s="10">
        <v>0</v>
      </c>
      <c r="BM469" s="10">
        <v>410.07424479999997</v>
      </c>
      <c r="BN469" s="10">
        <v>478.86518160000003</v>
      </c>
      <c r="BO469" s="10">
        <v>30.253425</v>
      </c>
      <c r="BP469">
        <v>4305.7299999999996</v>
      </c>
      <c r="BQ469" s="5">
        <v>1.0755999999999999</v>
      </c>
      <c r="BR469" s="12">
        <v>4257005.631504545</v>
      </c>
      <c r="BS469" s="2">
        <v>919.1928514</v>
      </c>
      <c r="BT469" s="2">
        <v>0</v>
      </c>
      <c r="BU469" s="2">
        <v>0</v>
      </c>
      <c r="BV469" s="50">
        <v>0</v>
      </c>
    </row>
    <row r="470" spans="1:74" x14ac:dyDescent="0.25">
      <c r="A470" t="s">
        <v>1178</v>
      </c>
      <c r="B470">
        <v>79881</v>
      </c>
      <c r="C470" t="s">
        <v>444</v>
      </c>
      <c r="D470" t="s">
        <v>663</v>
      </c>
      <c r="E470" s="7">
        <v>0</v>
      </c>
      <c r="F470" s="2">
        <v>0</v>
      </c>
      <c r="G470" s="2">
        <v>134.5615</v>
      </c>
      <c r="H470" s="2">
        <v>95.422700000000006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20.774999999999999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1</v>
      </c>
      <c r="X470" s="2">
        <v>0</v>
      </c>
      <c r="Y470" s="2">
        <v>0</v>
      </c>
      <c r="Z470" s="10">
        <v>0</v>
      </c>
      <c r="AA470" s="2">
        <v>50.579800000000006</v>
      </c>
      <c r="AB470" s="2">
        <v>50.579800000000006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8" t="s">
        <v>12</v>
      </c>
      <c r="BF470" s="8" t="s">
        <v>12</v>
      </c>
      <c r="BG470" s="8" t="s">
        <v>654</v>
      </c>
      <c r="BH470" s="10">
        <v>134.5615</v>
      </c>
      <c r="BI470" s="10">
        <v>95.422700000000006</v>
      </c>
      <c r="BJ470" s="13">
        <v>1.3879999999999999</v>
      </c>
      <c r="BK470" s="13">
        <v>1.5589999999999999</v>
      </c>
      <c r="BL470" s="10">
        <v>0</v>
      </c>
      <c r="BM470" s="10">
        <v>186.77136199999998</v>
      </c>
      <c r="BN470" s="10">
        <v>148.76398929999999</v>
      </c>
      <c r="BO470" s="10">
        <v>11.144305000000001</v>
      </c>
      <c r="BP470">
        <v>4305.7299999999996</v>
      </c>
      <c r="BQ470" s="5">
        <v>1</v>
      </c>
      <c r="BR470" s="12">
        <v>1492708.9965205987</v>
      </c>
      <c r="BS470" s="2">
        <v>346.67965629999998</v>
      </c>
      <c r="BT470" s="2">
        <v>0</v>
      </c>
      <c r="BU470" s="2">
        <v>0</v>
      </c>
      <c r="BV470" s="50">
        <v>0</v>
      </c>
    </row>
    <row r="471" spans="1:74" x14ac:dyDescent="0.25">
      <c r="A471" t="s">
        <v>1179</v>
      </c>
      <c r="B471">
        <v>4323</v>
      </c>
      <c r="C471" t="s">
        <v>445</v>
      </c>
      <c r="D471" t="s">
        <v>663</v>
      </c>
      <c r="E471" s="7">
        <v>0</v>
      </c>
      <c r="F471" s="2">
        <v>0</v>
      </c>
      <c r="G471" s="2">
        <v>0</v>
      </c>
      <c r="H471" s="2">
        <v>1634.9636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197.60000000000002</v>
      </c>
      <c r="P471" s="2">
        <v>0</v>
      </c>
      <c r="Q471" s="2">
        <v>0</v>
      </c>
      <c r="R471" s="2">
        <v>0</v>
      </c>
      <c r="S471" s="2">
        <v>0</v>
      </c>
      <c r="T471" s="2">
        <v>0.35</v>
      </c>
      <c r="U471" s="2">
        <v>0</v>
      </c>
      <c r="V471" s="2">
        <v>0</v>
      </c>
      <c r="W471" s="2">
        <v>2</v>
      </c>
      <c r="X471" s="2">
        <v>0</v>
      </c>
      <c r="Y471" s="2">
        <v>0</v>
      </c>
      <c r="Z471" s="10">
        <v>12.674999999999999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8" t="s">
        <v>12</v>
      </c>
      <c r="BF471" s="8" t="s">
        <v>12</v>
      </c>
      <c r="BG471" s="8" t="s">
        <v>653</v>
      </c>
      <c r="BH471" s="10">
        <v>0</v>
      </c>
      <c r="BI471" s="10">
        <v>1634.9636</v>
      </c>
      <c r="BJ471" s="13">
        <v>0</v>
      </c>
      <c r="BK471" s="13">
        <v>1.268</v>
      </c>
      <c r="BL471" s="10">
        <v>0</v>
      </c>
      <c r="BM471" s="10">
        <v>0</v>
      </c>
      <c r="BN471" s="10">
        <v>2073.1338448000001</v>
      </c>
      <c r="BO471" s="10">
        <v>15.780525000000001</v>
      </c>
      <c r="BP471">
        <v>4305.7299999999996</v>
      </c>
      <c r="BQ471" s="5">
        <v>1</v>
      </c>
      <c r="BR471" s="12">
        <v>8994301.2694789544</v>
      </c>
      <c r="BS471" s="2">
        <v>2088.9143698000003</v>
      </c>
      <c r="BT471" s="2">
        <v>0</v>
      </c>
      <c r="BU471" s="2">
        <v>0</v>
      </c>
      <c r="BV471" s="50">
        <v>0</v>
      </c>
    </row>
    <row r="472" spans="1:74" x14ac:dyDescent="0.25">
      <c r="A472" t="s">
        <v>1180</v>
      </c>
      <c r="B472">
        <v>79503</v>
      </c>
      <c r="C472" t="s">
        <v>446</v>
      </c>
      <c r="D472" t="s">
        <v>663</v>
      </c>
      <c r="E472" s="7">
        <v>0</v>
      </c>
      <c r="F472" s="2">
        <v>0</v>
      </c>
      <c r="G472" s="2">
        <v>170.161</v>
      </c>
      <c r="H472" s="2">
        <v>72.220699999999994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15.324999999999999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0.875</v>
      </c>
      <c r="X472" s="2">
        <v>0</v>
      </c>
      <c r="Y472" s="2">
        <v>0</v>
      </c>
      <c r="Z472" s="10">
        <v>123.325</v>
      </c>
      <c r="AA472" s="2">
        <v>55.644999999999996</v>
      </c>
      <c r="AB472" s="2">
        <v>55.644999999999996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8" t="s">
        <v>12</v>
      </c>
      <c r="BF472" s="8" t="s">
        <v>12</v>
      </c>
      <c r="BG472" s="8" t="s">
        <v>653</v>
      </c>
      <c r="BH472" s="10">
        <v>170.161</v>
      </c>
      <c r="BI472" s="10">
        <v>72.220699999999994</v>
      </c>
      <c r="BJ472" s="13">
        <v>1.377</v>
      </c>
      <c r="BK472" s="13">
        <v>1.5589999999999999</v>
      </c>
      <c r="BL472" s="10">
        <v>0</v>
      </c>
      <c r="BM472" s="10">
        <v>234.31169700000001</v>
      </c>
      <c r="BN472" s="10">
        <v>112.59207129999999</v>
      </c>
      <c r="BO472" s="10">
        <v>22.838049999999999</v>
      </c>
      <c r="BP472">
        <v>4305.7299999999996</v>
      </c>
      <c r="BQ472" s="5">
        <v>1</v>
      </c>
      <c r="BR472" s="12">
        <v>1592008.4393088589</v>
      </c>
      <c r="BS472" s="2">
        <v>369.74181830000003</v>
      </c>
      <c r="BT472" s="2">
        <v>0</v>
      </c>
      <c r="BU472" s="2">
        <v>0</v>
      </c>
      <c r="BV472" s="50">
        <v>0</v>
      </c>
    </row>
    <row r="473" spans="1:74" x14ac:dyDescent="0.25">
      <c r="A473" t="s">
        <v>1181</v>
      </c>
      <c r="B473">
        <v>91238</v>
      </c>
      <c r="C473" t="s">
        <v>447</v>
      </c>
      <c r="D473" t="s">
        <v>663</v>
      </c>
      <c r="E473" s="7">
        <v>0</v>
      </c>
      <c r="F473" s="2">
        <v>0</v>
      </c>
      <c r="G473" s="2">
        <v>115.73850000000002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29.883300000000002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2</v>
      </c>
      <c r="X473" s="2">
        <v>0</v>
      </c>
      <c r="Y473" s="2">
        <v>0</v>
      </c>
      <c r="Z473" s="10">
        <v>2</v>
      </c>
      <c r="AA473" s="2">
        <v>50.110700000000001</v>
      </c>
      <c r="AB473" s="2">
        <v>50.110700000000001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8" t="s">
        <v>12</v>
      </c>
      <c r="BF473" s="8" t="s">
        <v>12</v>
      </c>
      <c r="BG473" s="8" t="s">
        <v>653</v>
      </c>
      <c r="BH473" s="10">
        <v>115.73850000000002</v>
      </c>
      <c r="BI473" s="10">
        <v>0</v>
      </c>
      <c r="BJ473" s="13">
        <v>1.393</v>
      </c>
      <c r="BK473" s="13">
        <v>0</v>
      </c>
      <c r="BL473" s="10">
        <v>0</v>
      </c>
      <c r="BM473" s="10">
        <v>161.22373050000002</v>
      </c>
      <c r="BN473" s="10">
        <v>0</v>
      </c>
      <c r="BO473" s="10">
        <v>15.374291899999999</v>
      </c>
      <c r="BP473">
        <v>4305.7299999999996</v>
      </c>
      <c r="BQ473" s="5">
        <v>1.1237999999999999</v>
      </c>
      <c r="BR473" s="12">
        <v>854518.86827830994</v>
      </c>
      <c r="BS473" s="2">
        <v>176.59802240000002</v>
      </c>
      <c r="BT473" s="2">
        <v>0</v>
      </c>
      <c r="BU473" s="2">
        <v>0</v>
      </c>
      <c r="BV473" s="50">
        <v>0</v>
      </c>
    </row>
    <row r="474" spans="1:74" x14ac:dyDescent="0.25">
      <c r="A474" t="s">
        <v>1182</v>
      </c>
      <c r="B474">
        <v>4444</v>
      </c>
      <c r="C474" t="s">
        <v>448</v>
      </c>
      <c r="D474" t="s">
        <v>659</v>
      </c>
      <c r="E474" s="7">
        <v>0</v>
      </c>
      <c r="F474" s="2">
        <v>2.0125000000000002</v>
      </c>
      <c r="G474" s="2">
        <v>327.52179999999998</v>
      </c>
      <c r="H474" s="2">
        <v>205.89570000000001</v>
      </c>
      <c r="I474" s="2">
        <v>0</v>
      </c>
      <c r="J474" s="2">
        <v>0</v>
      </c>
      <c r="K474" s="2">
        <v>0.93179999999999996</v>
      </c>
      <c r="L474" s="2">
        <v>0</v>
      </c>
      <c r="M474" s="2">
        <v>0</v>
      </c>
      <c r="N474" s="2">
        <v>4.8408000000000007</v>
      </c>
      <c r="O474" s="2">
        <v>65.650000000000006</v>
      </c>
      <c r="P474" s="2">
        <v>0</v>
      </c>
      <c r="Q474" s="2">
        <v>0</v>
      </c>
      <c r="R474" s="2">
        <v>2</v>
      </c>
      <c r="S474" s="2">
        <v>0</v>
      </c>
      <c r="T474" s="2">
        <v>0.47499999999999998</v>
      </c>
      <c r="U474" s="2">
        <v>0</v>
      </c>
      <c r="V474" s="2">
        <v>1</v>
      </c>
      <c r="W474" s="2">
        <v>3.5</v>
      </c>
      <c r="X474" s="2">
        <v>0</v>
      </c>
      <c r="Y474" s="2">
        <v>0</v>
      </c>
      <c r="Z474" s="10">
        <v>329.53429999999997</v>
      </c>
      <c r="AA474" s="2">
        <v>138.9821</v>
      </c>
      <c r="AB474" s="2">
        <v>138.9821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5.4399999999999997E-2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0.16950000000000001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8" t="s">
        <v>12</v>
      </c>
      <c r="BF474" s="8" t="s">
        <v>12</v>
      </c>
      <c r="BG474" s="8" t="s">
        <v>653</v>
      </c>
      <c r="BH474" s="10">
        <v>327.52179999999998</v>
      </c>
      <c r="BI474" s="10">
        <v>0</v>
      </c>
      <c r="BJ474" s="13">
        <v>1.33</v>
      </c>
      <c r="BK474" s="13">
        <v>0</v>
      </c>
      <c r="BL474" s="10">
        <v>2.9281875000000004</v>
      </c>
      <c r="BM474" s="10">
        <v>435.603994</v>
      </c>
      <c r="BN474" s="10">
        <v>0</v>
      </c>
      <c r="BO474" s="10">
        <v>85.342217019999993</v>
      </c>
      <c r="BP474">
        <v>4359.55</v>
      </c>
      <c r="BQ474" s="5">
        <v>1.0530999999999999</v>
      </c>
      <c r="BR474" s="12">
        <v>2405129.4213368697</v>
      </c>
      <c r="BS474" s="2">
        <v>523.00635199999999</v>
      </c>
      <c r="BT474" s="2">
        <v>0</v>
      </c>
      <c r="BU474" s="2">
        <v>1.0212312000000001</v>
      </c>
      <c r="BV474" s="50">
        <v>4.6635414526642145E-3</v>
      </c>
    </row>
    <row r="475" spans="1:74" x14ac:dyDescent="0.25">
      <c r="A475" t="s">
        <v>1183</v>
      </c>
      <c r="B475">
        <v>4262</v>
      </c>
      <c r="C475" t="s">
        <v>449</v>
      </c>
      <c r="D475" t="s">
        <v>661</v>
      </c>
      <c r="E475" s="7">
        <v>0</v>
      </c>
      <c r="F475" s="2">
        <v>14.374999999999998</v>
      </c>
      <c r="G475" s="2">
        <v>2395.9002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315.0625</v>
      </c>
      <c r="P475" s="2">
        <v>1</v>
      </c>
      <c r="Q475" s="2">
        <v>3.95</v>
      </c>
      <c r="R475" s="2">
        <v>3</v>
      </c>
      <c r="S475" s="2">
        <v>2.4249999999999998</v>
      </c>
      <c r="T475" s="2">
        <v>2</v>
      </c>
      <c r="U475" s="2">
        <v>7.0750000000000002</v>
      </c>
      <c r="V475" s="2">
        <v>27.125</v>
      </c>
      <c r="W475" s="2">
        <v>14.625</v>
      </c>
      <c r="X475" s="2">
        <v>1</v>
      </c>
      <c r="Y475" s="2">
        <v>1</v>
      </c>
      <c r="Z475" s="10">
        <v>322.32499999999999</v>
      </c>
      <c r="AA475" s="2">
        <v>1009.6763</v>
      </c>
      <c r="AB475" s="2">
        <v>1009.6763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8" t="s">
        <v>12</v>
      </c>
      <c r="BF475" s="8" t="s">
        <v>12</v>
      </c>
      <c r="BG475" s="8" t="s">
        <v>653</v>
      </c>
      <c r="BH475" s="10">
        <v>2395.9002</v>
      </c>
      <c r="BI475" s="10">
        <v>0</v>
      </c>
      <c r="BJ475" s="13">
        <v>1.1579999999999999</v>
      </c>
      <c r="BK475" s="13">
        <v>0</v>
      </c>
      <c r="BL475" s="10">
        <v>20.915624999999999</v>
      </c>
      <c r="BM475" s="10">
        <v>2774.4524315999997</v>
      </c>
      <c r="BN475" s="10">
        <v>0</v>
      </c>
      <c r="BO475" s="10">
        <v>445.55284050000006</v>
      </c>
      <c r="BP475">
        <v>4359.55</v>
      </c>
      <c r="BQ475" s="5">
        <v>1</v>
      </c>
      <c r="BR475" s="12">
        <v>14128956.696952306</v>
      </c>
      <c r="BS475" s="2">
        <v>3240.9208970999998</v>
      </c>
      <c r="BT475" s="2">
        <v>0</v>
      </c>
      <c r="BU475" s="2">
        <v>0</v>
      </c>
      <c r="BV475" s="50">
        <v>5.9640492504756323E-3</v>
      </c>
    </row>
    <row r="476" spans="1:74" x14ac:dyDescent="0.25">
      <c r="A476" t="s">
        <v>1184</v>
      </c>
      <c r="B476">
        <v>4373</v>
      </c>
      <c r="C476" t="s">
        <v>450</v>
      </c>
      <c r="D476" t="s">
        <v>659</v>
      </c>
      <c r="E476" s="7">
        <v>0</v>
      </c>
      <c r="F476" s="2">
        <v>0</v>
      </c>
      <c r="G476" s="2">
        <v>12.5</v>
      </c>
      <c r="H476" s="2">
        <v>14.875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3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10">
        <v>12.5</v>
      </c>
      <c r="AA476" s="2">
        <v>4.5</v>
      </c>
      <c r="AB476" s="2">
        <v>4.5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8" t="s">
        <v>13</v>
      </c>
      <c r="BF476" s="8" t="s">
        <v>12</v>
      </c>
      <c r="BG476" s="8" t="s">
        <v>653</v>
      </c>
      <c r="BH476" s="10">
        <v>12.5</v>
      </c>
      <c r="BI476" s="10">
        <v>0</v>
      </c>
      <c r="BJ476" s="13">
        <v>1.5589999999999999</v>
      </c>
      <c r="BK476" s="13">
        <v>0</v>
      </c>
      <c r="BL476" s="10">
        <v>0</v>
      </c>
      <c r="BM476" s="10">
        <v>19.487500000000001</v>
      </c>
      <c r="BN476" s="10">
        <v>0</v>
      </c>
      <c r="BO476" s="10">
        <v>1.7164999999999999</v>
      </c>
      <c r="BP476">
        <v>4359.55</v>
      </c>
      <c r="BQ476" s="5">
        <v>1</v>
      </c>
      <c r="BR476" s="12">
        <v>92439.898200000011</v>
      </c>
      <c r="BS476" s="2">
        <v>21.204000000000001</v>
      </c>
      <c r="BT476" s="2">
        <v>0</v>
      </c>
      <c r="BU476" s="2">
        <v>0</v>
      </c>
      <c r="BV476" s="50">
        <v>0</v>
      </c>
    </row>
    <row r="477" spans="1:74" x14ac:dyDescent="0.25">
      <c r="A477" t="s">
        <v>1185</v>
      </c>
      <c r="B477">
        <v>6235</v>
      </c>
      <c r="C477" t="s">
        <v>451</v>
      </c>
      <c r="D477" t="s">
        <v>663</v>
      </c>
      <c r="E477" s="7">
        <v>0</v>
      </c>
      <c r="F477" s="2">
        <v>0</v>
      </c>
      <c r="G477" s="2">
        <v>1009.1002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73.424999999999997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4</v>
      </c>
      <c r="X477" s="2">
        <v>0</v>
      </c>
      <c r="Y477" s="2">
        <v>0</v>
      </c>
      <c r="Z477" s="10">
        <v>151.70569999999998</v>
      </c>
      <c r="AA477" s="2">
        <v>361.57910000000004</v>
      </c>
      <c r="AB477" s="2">
        <v>361.57910000000004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8" t="s">
        <v>12</v>
      </c>
      <c r="BF477" s="8" t="s">
        <v>12</v>
      </c>
      <c r="BG477" s="8" t="s">
        <v>654</v>
      </c>
      <c r="BH477" s="10">
        <v>1009.1002</v>
      </c>
      <c r="BI477" s="10">
        <v>0</v>
      </c>
      <c r="BJ477" s="13">
        <v>1.1579999999999999</v>
      </c>
      <c r="BK477" s="13">
        <v>0</v>
      </c>
      <c r="BL477" s="10">
        <v>0</v>
      </c>
      <c r="BM477" s="10">
        <v>1168.5380315999998</v>
      </c>
      <c r="BN477" s="10">
        <v>0</v>
      </c>
      <c r="BO477" s="10">
        <v>77.920340500000009</v>
      </c>
      <c r="BP477">
        <v>4305.7299999999996</v>
      </c>
      <c r="BQ477" s="5">
        <v>1</v>
      </c>
      <c r="BR477" s="12">
        <v>5366913.2065021321</v>
      </c>
      <c r="BS477" s="2">
        <v>1246.4583720999999</v>
      </c>
      <c r="BT477" s="2">
        <v>0</v>
      </c>
      <c r="BU477" s="2">
        <v>0</v>
      </c>
      <c r="BV477" s="50">
        <v>0</v>
      </c>
    </row>
    <row r="478" spans="1:74" x14ac:dyDescent="0.25">
      <c r="A478" t="s">
        <v>1186</v>
      </c>
      <c r="B478">
        <v>79068</v>
      </c>
      <c r="C478" t="s">
        <v>452</v>
      </c>
      <c r="D478" t="s">
        <v>663</v>
      </c>
      <c r="E478" s="7">
        <v>0</v>
      </c>
      <c r="F478" s="2">
        <v>0</v>
      </c>
      <c r="G478" s="2">
        <v>0</v>
      </c>
      <c r="H478" s="2">
        <v>94.6233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13.5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3.2921</v>
      </c>
      <c r="X478" s="2">
        <v>0</v>
      </c>
      <c r="Y478" s="2">
        <v>0</v>
      </c>
      <c r="Z478" s="10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8" t="s">
        <v>12</v>
      </c>
      <c r="BF478" s="8" t="s">
        <v>12</v>
      </c>
      <c r="BG478" s="8" t="s">
        <v>653</v>
      </c>
      <c r="BH478" s="10">
        <v>0</v>
      </c>
      <c r="BI478" s="10">
        <v>94.6233</v>
      </c>
      <c r="BJ478" s="13">
        <v>0</v>
      </c>
      <c r="BK478" s="13">
        <v>1.5589999999999999</v>
      </c>
      <c r="BL478" s="10">
        <v>0</v>
      </c>
      <c r="BM478" s="10">
        <v>0</v>
      </c>
      <c r="BN478" s="10">
        <v>147.5177247</v>
      </c>
      <c r="BO478" s="10">
        <v>19.8721104</v>
      </c>
      <c r="BP478">
        <v>4305.7299999999996</v>
      </c>
      <c r="BQ478" s="5">
        <v>1</v>
      </c>
      <c r="BR478" s="12">
        <v>720735.43468512292</v>
      </c>
      <c r="BS478" s="2">
        <v>167.3898351</v>
      </c>
      <c r="BT478" s="2">
        <v>0</v>
      </c>
      <c r="BU478" s="2">
        <v>0</v>
      </c>
      <c r="BV478" s="50">
        <v>0</v>
      </c>
    </row>
    <row r="479" spans="1:74" x14ac:dyDescent="0.25">
      <c r="A479" t="s">
        <v>1187</v>
      </c>
      <c r="B479">
        <v>4196</v>
      </c>
      <c r="C479" t="s">
        <v>453</v>
      </c>
      <c r="D479" t="s">
        <v>658</v>
      </c>
      <c r="E479" s="7">
        <v>0</v>
      </c>
      <c r="F479" s="2">
        <v>8.1999999999999993</v>
      </c>
      <c r="G479" s="2">
        <v>1402.7617</v>
      </c>
      <c r="H479" s="2">
        <v>766.78929999999991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312.7681</v>
      </c>
      <c r="P479" s="2">
        <v>1</v>
      </c>
      <c r="Q479" s="2">
        <v>0.5</v>
      </c>
      <c r="R479" s="2">
        <v>4</v>
      </c>
      <c r="S479" s="2">
        <v>0</v>
      </c>
      <c r="T479" s="2">
        <v>1</v>
      </c>
      <c r="U479" s="2">
        <v>3.8</v>
      </c>
      <c r="V479" s="2">
        <v>3</v>
      </c>
      <c r="W479" s="2">
        <v>19.875</v>
      </c>
      <c r="X479" s="2">
        <v>3.4750000000000001</v>
      </c>
      <c r="Y479" s="2">
        <v>1</v>
      </c>
      <c r="Z479" s="10">
        <v>177.21250000000001</v>
      </c>
      <c r="AA479" s="2">
        <v>555.18869999999993</v>
      </c>
      <c r="AB479" s="2">
        <v>555.18869999999993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8" t="s">
        <v>12</v>
      </c>
      <c r="BF479" s="8" t="s">
        <v>12</v>
      </c>
      <c r="BG479" s="8" t="s">
        <v>653</v>
      </c>
      <c r="BH479" s="10">
        <v>1402.7617</v>
      </c>
      <c r="BI479" s="10">
        <v>766.78929999999991</v>
      </c>
      <c r="BJ479" s="13">
        <v>1.1579999999999999</v>
      </c>
      <c r="BK479" s="13">
        <v>1.268</v>
      </c>
      <c r="BL479" s="10">
        <v>11.930999999999999</v>
      </c>
      <c r="BM479" s="10">
        <v>1624.3980485999998</v>
      </c>
      <c r="BN479" s="10">
        <v>972.28883239999993</v>
      </c>
      <c r="BO479" s="10">
        <v>269.10733880000004</v>
      </c>
      <c r="BP479">
        <v>4359.55</v>
      </c>
      <c r="BQ479" s="5">
        <v>1</v>
      </c>
      <c r="BR479" s="12">
        <v>12545586.981979089</v>
      </c>
      <c r="BS479" s="2">
        <v>2877.7252197999996</v>
      </c>
      <c r="BT479" s="2">
        <v>0</v>
      </c>
      <c r="BU479" s="2">
        <v>0</v>
      </c>
      <c r="BV479" s="50">
        <v>4.0437589054028679E-3</v>
      </c>
    </row>
    <row r="480" spans="1:74" x14ac:dyDescent="0.25">
      <c r="A480" t="s">
        <v>1188</v>
      </c>
      <c r="B480">
        <v>79086</v>
      </c>
      <c r="C480" t="s">
        <v>454</v>
      </c>
      <c r="D480" t="s">
        <v>663</v>
      </c>
      <c r="E480" s="7">
        <v>0</v>
      </c>
      <c r="F480" s="2">
        <v>0</v>
      </c>
      <c r="G480" s="2">
        <v>95.112499999999997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22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10">
        <v>0</v>
      </c>
      <c r="AA480" s="2">
        <v>36.8125</v>
      </c>
      <c r="AB480" s="2">
        <v>36.8125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8" t="s">
        <v>12</v>
      </c>
      <c r="BF480" s="8" t="s">
        <v>12</v>
      </c>
      <c r="BG480" s="8" t="s">
        <v>654</v>
      </c>
      <c r="BH480" s="10">
        <v>95.112499999999997</v>
      </c>
      <c r="BI480" s="10">
        <v>0</v>
      </c>
      <c r="BJ480" s="13">
        <v>1.399</v>
      </c>
      <c r="BK480" s="13">
        <v>0</v>
      </c>
      <c r="BL480" s="10">
        <v>0</v>
      </c>
      <c r="BM480" s="10">
        <v>133.0623875</v>
      </c>
      <c r="BN480" s="10">
        <v>0</v>
      </c>
      <c r="BO480" s="10">
        <v>3.7472499999999993</v>
      </c>
      <c r="BP480">
        <v>4305.7299999999996</v>
      </c>
      <c r="BQ480" s="5">
        <v>1</v>
      </c>
      <c r="BR480" s="12">
        <v>589065.36047287495</v>
      </c>
      <c r="BS480" s="2">
        <v>136.80963750000001</v>
      </c>
      <c r="BT480" s="2">
        <v>0</v>
      </c>
      <c r="BU480" s="2">
        <v>0</v>
      </c>
      <c r="BV480" s="50">
        <v>0</v>
      </c>
    </row>
    <row r="481" spans="1:74" x14ac:dyDescent="0.25">
      <c r="A481" t="s">
        <v>1189</v>
      </c>
      <c r="B481">
        <v>123733</v>
      </c>
      <c r="C481" t="s">
        <v>455</v>
      </c>
      <c r="D481" t="s">
        <v>663</v>
      </c>
      <c r="E481" s="7">
        <v>0</v>
      </c>
      <c r="F481" s="2">
        <v>0</v>
      </c>
      <c r="G481" s="2">
        <v>252.51490000000013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36.966700000000003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11.7875</v>
      </c>
      <c r="X481" s="2">
        <v>0</v>
      </c>
      <c r="Y481" s="2">
        <v>0</v>
      </c>
      <c r="Z481" s="10">
        <v>6.0808</v>
      </c>
      <c r="AA481" s="2">
        <v>139.65579999999997</v>
      </c>
      <c r="AB481" s="2">
        <v>139.65579999999997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8" t="s">
        <v>12</v>
      </c>
      <c r="BF481" s="8" t="s">
        <v>12</v>
      </c>
      <c r="BG481" s="8" t="s">
        <v>653</v>
      </c>
      <c r="BH481" s="10">
        <v>252.51490000000013</v>
      </c>
      <c r="BI481" s="10">
        <v>0</v>
      </c>
      <c r="BJ481" s="13">
        <v>1.3520000000000001</v>
      </c>
      <c r="BK481" s="13">
        <v>0</v>
      </c>
      <c r="BL481" s="10">
        <v>0</v>
      </c>
      <c r="BM481" s="10">
        <v>341.40014480000019</v>
      </c>
      <c r="BN481" s="10">
        <v>0</v>
      </c>
      <c r="BO481" s="10">
        <v>80.19744009999998</v>
      </c>
      <c r="BP481">
        <v>4305.7299999999996</v>
      </c>
      <c r="BQ481" s="5">
        <v>1</v>
      </c>
      <c r="BR481" s="12">
        <v>1815285.3692314776</v>
      </c>
      <c r="BS481" s="2">
        <v>421.59758490000019</v>
      </c>
      <c r="BT481" s="2">
        <v>0</v>
      </c>
      <c r="BU481" s="2">
        <v>0</v>
      </c>
      <c r="BV481" s="50">
        <v>0</v>
      </c>
    </row>
    <row r="482" spans="1:74" x14ac:dyDescent="0.25">
      <c r="A482" t="s">
        <v>1190</v>
      </c>
      <c r="B482">
        <v>10967</v>
      </c>
      <c r="C482" t="s">
        <v>456</v>
      </c>
      <c r="D482" t="s">
        <v>663</v>
      </c>
      <c r="E482" s="7">
        <v>0</v>
      </c>
      <c r="F482" s="2">
        <v>0</v>
      </c>
      <c r="G482" s="2">
        <v>58.012699999999995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8.5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1</v>
      </c>
      <c r="X482" s="2">
        <v>0</v>
      </c>
      <c r="Y482" s="2">
        <v>0</v>
      </c>
      <c r="Z482" s="10">
        <v>0</v>
      </c>
      <c r="AA482" s="2">
        <v>22.988900000000001</v>
      </c>
      <c r="AB482" s="2">
        <v>22.988900000000001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8" t="s">
        <v>12</v>
      </c>
      <c r="BF482" s="8" t="s">
        <v>12</v>
      </c>
      <c r="BG482" s="8" t="s">
        <v>654</v>
      </c>
      <c r="BH482" s="10">
        <v>58.012699999999995</v>
      </c>
      <c r="BI482" s="10">
        <v>0</v>
      </c>
      <c r="BJ482" s="13">
        <v>1.399</v>
      </c>
      <c r="BK482" s="13">
        <v>0</v>
      </c>
      <c r="BL482" s="10">
        <v>0</v>
      </c>
      <c r="BM482" s="10">
        <v>81.159767299999999</v>
      </c>
      <c r="BN482" s="10">
        <v>0</v>
      </c>
      <c r="BO482" s="10">
        <v>8.3483900000000002</v>
      </c>
      <c r="BP482">
        <v>4305.7299999999996</v>
      </c>
      <c r="BQ482" s="5">
        <v>1</v>
      </c>
      <c r="BR482" s="12">
        <v>385397.95813132892</v>
      </c>
      <c r="BS482" s="2">
        <v>89.508157299999993</v>
      </c>
      <c r="BT482" s="2">
        <v>0</v>
      </c>
      <c r="BU482" s="2">
        <v>0</v>
      </c>
      <c r="BV482" s="50">
        <v>0</v>
      </c>
    </row>
    <row r="483" spans="1:74" x14ac:dyDescent="0.25">
      <c r="A483" t="s">
        <v>1191</v>
      </c>
      <c r="B483">
        <v>4275</v>
      </c>
      <c r="C483" t="s">
        <v>457</v>
      </c>
      <c r="D483" t="s">
        <v>661</v>
      </c>
      <c r="E483" s="7">
        <v>0</v>
      </c>
      <c r="F483" s="2">
        <v>3.4249999999999998</v>
      </c>
      <c r="G483" s="2">
        <v>390.92660000000006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36.024999999999999</v>
      </c>
      <c r="P483" s="2">
        <v>1</v>
      </c>
      <c r="Q483" s="2">
        <v>1</v>
      </c>
      <c r="R483" s="2">
        <v>1</v>
      </c>
      <c r="S483" s="2">
        <v>0</v>
      </c>
      <c r="T483" s="2">
        <v>0</v>
      </c>
      <c r="U483" s="2">
        <v>0.17499999999999999</v>
      </c>
      <c r="V483" s="2">
        <v>2</v>
      </c>
      <c r="W483" s="2">
        <v>4.2750000000000004</v>
      </c>
      <c r="X483" s="2">
        <v>0</v>
      </c>
      <c r="Y483" s="2">
        <v>0</v>
      </c>
      <c r="Z483" s="10">
        <v>46.274999999999991</v>
      </c>
      <c r="AA483" s="2">
        <v>145.76089999999999</v>
      </c>
      <c r="AB483" s="2">
        <v>145.76089999999999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8" t="s">
        <v>12</v>
      </c>
      <c r="BF483" s="8" t="s">
        <v>12</v>
      </c>
      <c r="BG483" s="8" t="s">
        <v>654</v>
      </c>
      <c r="BH483" s="10">
        <v>390.92660000000006</v>
      </c>
      <c r="BI483" s="10">
        <v>0</v>
      </c>
      <c r="BJ483" s="13">
        <v>1.3109999999999999</v>
      </c>
      <c r="BK483" s="13">
        <v>0</v>
      </c>
      <c r="BL483" s="10">
        <v>4.9833749999999997</v>
      </c>
      <c r="BM483" s="10">
        <v>512.50477260000002</v>
      </c>
      <c r="BN483" s="10">
        <v>0</v>
      </c>
      <c r="BO483" s="10">
        <v>69.442239999999998</v>
      </c>
      <c r="BP483">
        <v>4359.55</v>
      </c>
      <c r="BQ483" s="5">
        <v>1.0385</v>
      </c>
      <c r="BR483" s="12">
        <v>2657264.337555151</v>
      </c>
      <c r="BS483" s="2">
        <v>586.93038760000002</v>
      </c>
      <c r="BT483" s="2">
        <v>0</v>
      </c>
      <c r="BU483" s="2">
        <v>0</v>
      </c>
      <c r="BV483" s="50">
        <v>8.6851429029323052E-3</v>
      </c>
    </row>
    <row r="484" spans="1:74" x14ac:dyDescent="0.25">
      <c r="A484" t="s">
        <v>1192</v>
      </c>
      <c r="B484">
        <v>4255</v>
      </c>
      <c r="C484" t="s">
        <v>458</v>
      </c>
      <c r="D484" t="s">
        <v>659</v>
      </c>
      <c r="E484" s="7">
        <v>0</v>
      </c>
      <c r="F484" s="2">
        <v>0</v>
      </c>
      <c r="G484" s="2">
        <v>98.899999999999991</v>
      </c>
      <c r="H484" s="2">
        <v>3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26.5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1</v>
      </c>
      <c r="X484" s="2">
        <v>0</v>
      </c>
      <c r="Y484" s="2">
        <v>0</v>
      </c>
      <c r="Z484" s="10">
        <v>98.9</v>
      </c>
      <c r="AA484" s="2">
        <v>33.024999999999999</v>
      </c>
      <c r="AB484" s="2">
        <v>33.024999999999999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8" t="s">
        <v>12</v>
      </c>
      <c r="BF484" s="8" t="s">
        <v>12</v>
      </c>
      <c r="BG484" s="8" t="s">
        <v>654</v>
      </c>
      <c r="BH484" s="10">
        <v>98.899999999999991</v>
      </c>
      <c r="BI484" s="10">
        <v>0</v>
      </c>
      <c r="BJ484" s="13">
        <v>1.399</v>
      </c>
      <c r="BK484" s="13">
        <v>0</v>
      </c>
      <c r="BL484" s="10">
        <v>0</v>
      </c>
      <c r="BM484" s="10">
        <v>138.36109999999999</v>
      </c>
      <c r="BN484" s="10">
        <v>0</v>
      </c>
      <c r="BO484" s="10">
        <v>20.779500000000006</v>
      </c>
      <c r="BP484">
        <v>4359.55</v>
      </c>
      <c r="BQ484" s="5">
        <v>1.0316000000000001</v>
      </c>
      <c r="BR484" s="12">
        <v>715704.89505626808</v>
      </c>
      <c r="BS484" s="2">
        <v>159.14060000000001</v>
      </c>
      <c r="BT484" s="2">
        <v>0</v>
      </c>
      <c r="BU484" s="2">
        <v>0</v>
      </c>
      <c r="BV484" s="50">
        <v>0</v>
      </c>
    </row>
    <row r="485" spans="1:74" x14ac:dyDescent="0.25">
      <c r="A485" t="s">
        <v>1193</v>
      </c>
      <c r="B485">
        <v>4180</v>
      </c>
      <c r="C485" t="s">
        <v>459</v>
      </c>
      <c r="D485" t="s">
        <v>659</v>
      </c>
      <c r="E485" s="7">
        <v>0</v>
      </c>
      <c r="F485" s="2">
        <v>8.6750000000000007</v>
      </c>
      <c r="G485" s="2">
        <v>762.67740000000003</v>
      </c>
      <c r="H485" s="2">
        <v>282.35450000000003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96.690000000000012</v>
      </c>
      <c r="P485" s="2">
        <v>0</v>
      </c>
      <c r="Q485" s="2">
        <v>0.67500000000000004</v>
      </c>
      <c r="R485" s="2">
        <v>1</v>
      </c>
      <c r="S485" s="2">
        <v>0</v>
      </c>
      <c r="T485" s="2">
        <v>0</v>
      </c>
      <c r="U485" s="2">
        <v>0</v>
      </c>
      <c r="V485" s="2">
        <v>1</v>
      </c>
      <c r="W485" s="2">
        <v>4</v>
      </c>
      <c r="X485" s="2">
        <v>0</v>
      </c>
      <c r="Y485" s="2">
        <v>0</v>
      </c>
      <c r="Z485" s="10">
        <v>771.35239999999999</v>
      </c>
      <c r="AA485" s="2">
        <v>289.6567</v>
      </c>
      <c r="AB485" s="2">
        <v>289.6567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8" t="s">
        <v>12</v>
      </c>
      <c r="BF485" s="8" t="s">
        <v>12</v>
      </c>
      <c r="BG485" s="8" t="s">
        <v>654</v>
      </c>
      <c r="BH485" s="10">
        <v>762.67740000000003</v>
      </c>
      <c r="BI485" s="10">
        <v>0</v>
      </c>
      <c r="BJ485" s="13">
        <v>1.1579999999999999</v>
      </c>
      <c r="BK485" s="13">
        <v>0</v>
      </c>
      <c r="BL485" s="10">
        <v>12.622125000000002</v>
      </c>
      <c r="BM485" s="10">
        <v>883.18042919999994</v>
      </c>
      <c r="BN485" s="10">
        <v>0</v>
      </c>
      <c r="BO485" s="10">
        <v>154.73789099999999</v>
      </c>
      <c r="BP485">
        <v>4359.55</v>
      </c>
      <c r="BQ485" s="5">
        <v>1</v>
      </c>
      <c r="BR485" s="12">
        <v>4579883.5978716593</v>
      </c>
      <c r="BS485" s="2">
        <v>1050.5404452</v>
      </c>
      <c r="BT485" s="2">
        <v>0</v>
      </c>
      <c r="BU485" s="2">
        <v>0</v>
      </c>
      <c r="BV485" s="50">
        <v>1.1791704125691881E-2</v>
      </c>
    </row>
    <row r="486" spans="1:74" x14ac:dyDescent="0.25">
      <c r="A486" t="s">
        <v>1194</v>
      </c>
      <c r="B486">
        <v>79578</v>
      </c>
      <c r="C486" t="s">
        <v>460</v>
      </c>
      <c r="D486" t="s">
        <v>663</v>
      </c>
      <c r="E486" s="7">
        <v>0</v>
      </c>
      <c r="F486" s="2">
        <v>0</v>
      </c>
      <c r="G486" s="2">
        <v>744.11520000000019</v>
      </c>
      <c r="H486" s="2">
        <v>264.44309999999996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71.412499999999994</v>
      </c>
      <c r="P486" s="2">
        <v>0</v>
      </c>
      <c r="Q486" s="2">
        <v>0</v>
      </c>
      <c r="R486" s="2">
        <v>0</v>
      </c>
      <c r="S486" s="2">
        <v>2.95</v>
      </c>
      <c r="T486" s="2">
        <v>0</v>
      </c>
      <c r="U486" s="2">
        <v>0</v>
      </c>
      <c r="V486" s="2">
        <v>0</v>
      </c>
      <c r="W486" s="2">
        <v>2.6500000000000004</v>
      </c>
      <c r="X486" s="2">
        <v>0</v>
      </c>
      <c r="Y486" s="2">
        <v>1</v>
      </c>
      <c r="Z486" s="10">
        <v>143.875</v>
      </c>
      <c r="AA486" s="2">
        <v>252.16179999999994</v>
      </c>
      <c r="AB486" s="2">
        <v>252.16179999999994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8" t="s">
        <v>12</v>
      </c>
      <c r="BF486" s="8" t="s">
        <v>12</v>
      </c>
      <c r="BG486" s="8" t="s">
        <v>654</v>
      </c>
      <c r="BH486" s="10">
        <v>744.11520000000019</v>
      </c>
      <c r="BI486" s="10">
        <v>264.44309999999996</v>
      </c>
      <c r="BJ486" s="13">
        <v>1.1579999999999999</v>
      </c>
      <c r="BK486" s="13">
        <v>1.492</v>
      </c>
      <c r="BL486" s="10">
        <v>0</v>
      </c>
      <c r="BM486" s="10">
        <v>861.6854016000002</v>
      </c>
      <c r="BN486" s="10">
        <v>394.54910519999993</v>
      </c>
      <c r="BO486" s="10">
        <v>79.961092500000007</v>
      </c>
      <c r="BP486">
        <v>4305.7299999999996</v>
      </c>
      <c r="BQ486" s="5">
        <v>1</v>
      </c>
      <c r="BR486" s="12">
        <v>5753297.4777739886</v>
      </c>
      <c r="BS486" s="2">
        <v>1336.1955993000001</v>
      </c>
      <c r="BT486" s="2">
        <v>0</v>
      </c>
      <c r="BU486" s="2">
        <v>0</v>
      </c>
      <c r="BV486" s="50">
        <v>0</v>
      </c>
    </row>
    <row r="487" spans="1:74" x14ac:dyDescent="0.25">
      <c r="A487" t="s">
        <v>1195</v>
      </c>
      <c r="B487">
        <v>4241</v>
      </c>
      <c r="C487" t="s">
        <v>461</v>
      </c>
      <c r="D487" t="s">
        <v>658</v>
      </c>
      <c r="E487" s="7">
        <v>0</v>
      </c>
      <c r="F487" s="2">
        <v>81.387500000000003</v>
      </c>
      <c r="G487" s="2">
        <v>17373.189700000003</v>
      </c>
      <c r="H487" s="2">
        <v>9630.5570999999945</v>
      </c>
      <c r="I487" s="2">
        <v>0</v>
      </c>
      <c r="J487" s="2">
        <v>325.52029999999991</v>
      </c>
      <c r="K487" s="2">
        <v>200.15599999999995</v>
      </c>
      <c r="L487" s="2">
        <v>0</v>
      </c>
      <c r="M487" s="2">
        <v>3.806</v>
      </c>
      <c r="N487" s="2">
        <v>94.861699999999985</v>
      </c>
      <c r="O487" s="2">
        <v>2921.7414999999996</v>
      </c>
      <c r="P487" s="2">
        <v>14</v>
      </c>
      <c r="Q487" s="2">
        <v>17.875</v>
      </c>
      <c r="R487" s="2">
        <v>39.75</v>
      </c>
      <c r="S487" s="2">
        <v>41.512500000000003</v>
      </c>
      <c r="T487" s="2">
        <v>17.375</v>
      </c>
      <c r="U487" s="2">
        <v>86.24430000000001</v>
      </c>
      <c r="V487" s="2">
        <v>319.89999999999998</v>
      </c>
      <c r="W487" s="2">
        <v>153.90009999999998</v>
      </c>
      <c r="X487" s="2">
        <v>45.737499999999997</v>
      </c>
      <c r="Y487" s="2">
        <v>27.45</v>
      </c>
      <c r="Z487" s="10">
        <v>1533.7347999999997</v>
      </c>
      <c r="AA487" s="2">
        <v>6725.3832999999995</v>
      </c>
      <c r="AB487" s="2">
        <v>6725.3832999999995</v>
      </c>
      <c r="AC487" s="2">
        <v>28.500900000000001</v>
      </c>
      <c r="AD487" s="2">
        <v>0</v>
      </c>
      <c r="AE487" s="2">
        <v>0</v>
      </c>
      <c r="AF487" s="2">
        <v>0</v>
      </c>
      <c r="AG487" s="2">
        <v>1.8831</v>
      </c>
      <c r="AH487" s="2">
        <v>0</v>
      </c>
      <c r="AI487" s="2">
        <v>0</v>
      </c>
      <c r="AJ487" s="2">
        <v>1.9099999999999999E-2</v>
      </c>
      <c r="AK487" s="2">
        <v>2.1631999999999998</v>
      </c>
      <c r="AL487" s="2">
        <v>0</v>
      </c>
      <c r="AM487" s="2">
        <v>0</v>
      </c>
      <c r="AN487" s="2">
        <v>3.4450000000000003</v>
      </c>
      <c r="AO487" s="2">
        <v>159.92360000000002</v>
      </c>
      <c r="AP487" s="2">
        <v>159.92360000000002</v>
      </c>
      <c r="AQ487" s="2">
        <v>9.920000000000001E-2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0.41860000000000003</v>
      </c>
      <c r="BC487" s="2">
        <v>0.26850000000000002</v>
      </c>
      <c r="BD487" s="2">
        <v>0.26850000000000002</v>
      </c>
      <c r="BE487" s="8" t="s">
        <v>12</v>
      </c>
      <c r="BF487" s="8" t="s">
        <v>12</v>
      </c>
      <c r="BG487" s="8" t="s">
        <v>653</v>
      </c>
      <c r="BH487" s="10">
        <v>17702.516000000003</v>
      </c>
      <c r="BI487" s="10">
        <v>9925.574799999993</v>
      </c>
      <c r="BJ487" s="13">
        <v>1.1579999999999999</v>
      </c>
      <c r="BK487" s="13">
        <v>1.268</v>
      </c>
      <c r="BL487" s="10">
        <v>118.41881250000002</v>
      </c>
      <c r="BM487" s="10">
        <v>20480.004800430001</v>
      </c>
      <c r="BN487" s="10">
        <v>12554.896260659994</v>
      </c>
      <c r="BO487" s="10">
        <v>4921.9502024649992</v>
      </c>
      <c r="BP487">
        <v>4359.55</v>
      </c>
      <c r="BQ487" s="5">
        <v>1.0158</v>
      </c>
      <c r="BR487" s="12">
        <v>168613702.1498946</v>
      </c>
      <c r="BS487" s="2">
        <v>37339.420529399998</v>
      </c>
      <c r="BT487" s="2">
        <v>662.9542062999999</v>
      </c>
      <c r="BU487" s="2">
        <v>124.75653019999999</v>
      </c>
      <c r="BV487" s="50">
        <v>8.5007073418868085E-3</v>
      </c>
    </row>
    <row r="488" spans="1:74" x14ac:dyDescent="0.25">
      <c r="A488" t="s">
        <v>1196</v>
      </c>
      <c r="B488">
        <v>5180</v>
      </c>
      <c r="C488" t="s">
        <v>462</v>
      </c>
      <c r="D488" t="s">
        <v>663</v>
      </c>
      <c r="E488" s="7">
        <v>0</v>
      </c>
      <c r="F488" s="2">
        <v>0</v>
      </c>
      <c r="G488" s="2">
        <v>1779.4528000000003</v>
      </c>
      <c r="H488" s="2">
        <v>898.00780000000009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227.25</v>
      </c>
      <c r="P488" s="2">
        <v>0</v>
      </c>
      <c r="Q488" s="2">
        <v>0</v>
      </c>
      <c r="R488" s="2">
        <v>0</v>
      </c>
      <c r="S488" s="2">
        <v>7.5</v>
      </c>
      <c r="T488" s="2">
        <v>3</v>
      </c>
      <c r="U488" s="2">
        <v>0</v>
      </c>
      <c r="V488" s="2">
        <v>5.5</v>
      </c>
      <c r="W488" s="2">
        <v>34.75</v>
      </c>
      <c r="X488" s="2">
        <v>0</v>
      </c>
      <c r="Y488" s="2">
        <v>0</v>
      </c>
      <c r="Z488" s="10">
        <v>0</v>
      </c>
      <c r="AA488" s="2">
        <v>657.74829999999986</v>
      </c>
      <c r="AB488" s="2">
        <v>657.74829999999986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8" t="s">
        <v>12</v>
      </c>
      <c r="BF488" s="8" t="s">
        <v>12</v>
      </c>
      <c r="BG488" s="8" t="s">
        <v>654</v>
      </c>
      <c r="BH488" s="10">
        <v>1779.4528000000003</v>
      </c>
      <c r="BI488" s="10">
        <v>898.00780000000009</v>
      </c>
      <c r="BJ488" s="13">
        <v>1.1579999999999999</v>
      </c>
      <c r="BK488" s="13">
        <v>1.268</v>
      </c>
      <c r="BL488" s="10">
        <v>0</v>
      </c>
      <c r="BM488" s="10">
        <v>2060.6063424000004</v>
      </c>
      <c r="BN488" s="10">
        <v>1138.6738904000001</v>
      </c>
      <c r="BO488" s="10">
        <v>358.07258000000002</v>
      </c>
      <c r="BP488">
        <v>4305.7299999999996</v>
      </c>
      <c r="BQ488" s="5">
        <v>1</v>
      </c>
      <c r="BR488" s="12">
        <v>15317000.726657346</v>
      </c>
      <c r="BS488" s="2">
        <v>3557.3528128000007</v>
      </c>
      <c r="BT488" s="2">
        <v>0</v>
      </c>
      <c r="BU488" s="2">
        <v>0</v>
      </c>
      <c r="BV488" s="50">
        <v>0</v>
      </c>
    </row>
    <row r="489" spans="1:74" x14ac:dyDescent="0.25">
      <c r="A489" t="s">
        <v>1197</v>
      </c>
      <c r="B489">
        <v>79205</v>
      </c>
      <c r="C489" t="s">
        <v>463</v>
      </c>
      <c r="D489" t="s">
        <v>663</v>
      </c>
      <c r="E489" s="7">
        <v>0</v>
      </c>
      <c r="F489" s="2">
        <v>0</v>
      </c>
      <c r="G489" s="2">
        <v>210.24050000000003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9.25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1</v>
      </c>
      <c r="X489" s="2">
        <v>0</v>
      </c>
      <c r="Y489" s="2">
        <v>0</v>
      </c>
      <c r="Z489" s="10">
        <v>1.2750000000000001</v>
      </c>
      <c r="AA489" s="2">
        <v>88.347099999999998</v>
      </c>
      <c r="AB489" s="2">
        <v>88.347099999999998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8" t="s">
        <v>12</v>
      </c>
      <c r="BF489" s="8" t="s">
        <v>12</v>
      </c>
      <c r="BG489" s="8" t="s">
        <v>653</v>
      </c>
      <c r="BH489" s="10">
        <v>210.24050000000003</v>
      </c>
      <c r="BI489" s="10">
        <v>0</v>
      </c>
      <c r="BJ489" s="13">
        <v>1.365</v>
      </c>
      <c r="BK489" s="13">
        <v>0</v>
      </c>
      <c r="BL489" s="10">
        <v>0</v>
      </c>
      <c r="BM489" s="10">
        <v>286.97828250000003</v>
      </c>
      <c r="BN489" s="10">
        <v>0</v>
      </c>
      <c r="BO489" s="10">
        <v>11.499200999999999</v>
      </c>
      <c r="BP489">
        <v>4305.7299999999996</v>
      </c>
      <c r="BQ489" s="5">
        <v>1</v>
      </c>
      <c r="BR489" s="12">
        <v>1285163.455030455</v>
      </c>
      <c r="BS489" s="2">
        <v>298.47748350000006</v>
      </c>
      <c r="BT489" s="2">
        <v>0</v>
      </c>
      <c r="BU489" s="2">
        <v>0</v>
      </c>
      <c r="BV489" s="50">
        <v>0</v>
      </c>
    </row>
    <row r="490" spans="1:74" x14ac:dyDescent="0.25">
      <c r="A490" t="s">
        <v>1198</v>
      </c>
      <c r="B490">
        <v>10970</v>
      </c>
      <c r="C490" t="s">
        <v>464</v>
      </c>
      <c r="D490" t="s">
        <v>663</v>
      </c>
      <c r="E490" s="7">
        <v>0</v>
      </c>
      <c r="F490" s="2">
        <v>0</v>
      </c>
      <c r="G490" s="2">
        <v>30.688099999999999</v>
      </c>
      <c r="H490" s="2">
        <v>80.563999999999993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15.15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10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8" t="s">
        <v>12</v>
      </c>
      <c r="BF490" s="8" t="s">
        <v>12</v>
      </c>
      <c r="BG490" s="8" t="s">
        <v>653</v>
      </c>
      <c r="BH490" s="10">
        <v>30.688099999999999</v>
      </c>
      <c r="BI490" s="10">
        <v>80.563999999999993</v>
      </c>
      <c r="BJ490" s="13">
        <v>1.399</v>
      </c>
      <c r="BK490" s="13">
        <v>1.5589999999999999</v>
      </c>
      <c r="BL490" s="10">
        <v>0</v>
      </c>
      <c r="BM490" s="10">
        <v>42.932651899999996</v>
      </c>
      <c r="BN490" s="10">
        <v>125.59927599999999</v>
      </c>
      <c r="BO490" s="10">
        <v>4.5450000000000004E-2</v>
      </c>
      <c r="BP490">
        <v>4305.7299999999996</v>
      </c>
      <c r="BQ490" s="5">
        <v>1</v>
      </c>
      <c r="BR490" s="12">
        <v>725848.67334536673</v>
      </c>
      <c r="BS490" s="2">
        <v>168.57737789999996</v>
      </c>
      <c r="BT490" s="2">
        <v>0</v>
      </c>
      <c r="BU490" s="2">
        <v>0</v>
      </c>
      <c r="BV490" s="50">
        <v>0</v>
      </c>
    </row>
    <row r="491" spans="1:74" x14ac:dyDescent="0.25">
      <c r="A491" t="s">
        <v>1199</v>
      </c>
      <c r="B491">
        <v>4510</v>
      </c>
      <c r="C491" t="s">
        <v>465</v>
      </c>
      <c r="D491" t="s">
        <v>658</v>
      </c>
      <c r="E491" s="7">
        <v>0</v>
      </c>
      <c r="F491" s="2">
        <v>12.35</v>
      </c>
      <c r="G491" s="2">
        <v>1106.7914000000001</v>
      </c>
      <c r="H491" s="2">
        <v>495.54480000000018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279.78749999999997</v>
      </c>
      <c r="P491" s="2">
        <v>0</v>
      </c>
      <c r="Q491" s="2">
        <v>0</v>
      </c>
      <c r="R491" s="2">
        <v>1.875</v>
      </c>
      <c r="S491" s="2">
        <v>5</v>
      </c>
      <c r="T491" s="2">
        <v>0</v>
      </c>
      <c r="U491" s="2">
        <v>0</v>
      </c>
      <c r="V491" s="2">
        <v>14.2</v>
      </c>
      <c r="W491" s="2">
        <v>6</v>
      </c>
      <c r="X491" s="2">
        <v>1</v>
      </c>
      <c r="Y491" s="2">
        <v>0</v>
      </c>
      <c r="Z491" s="10">
        <v>25.5625</v>
      </c>
      <c r="AA491" s="2">
        <v>455.6123</v>
      </c>
      <c r="AB491" s="2">
        <v>455.6123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8" t="s">
        <v>12</v>
      </c>
      <c r="BF491" s="8" t="s">
        <v>13</v>
      </c>
      <c r="BG491" s="8" t="s">
        <v>653</v>
      </c>
      <c r="BH491" s="10">
        <v>1106.7914000000001</v>
      </c>
      <c r="BI491" s="10">
        <v>495.54480000000018</v>
      </c>
      <c r="BJ491" s="13">
        <v>1.1579999999999999</v>
      </c>
      <c r="BK491" s="13">
        <v>1.47</v>
      </c>
      <c r="BL491" s="10">
        <v>17.969249999999999</v>
      </c>
      <c r="BM491" s="10">
        <v>1281.6644412000001</v>
      </c>
      <c r="BN491" s="10">
        <v>728.45085600000027</v>
      </c>
      <c r="BO491" s="10">
        <v>189.00576299999997</v>
      </c>
      <c r="BP491">
        <v>4359.55</v>
      </c>
      <c r="BQ491" s="5">
        <v>1.0003</v>
      </c>
      <c r="BR491" s="12">
        <v>9668415.7166509628</v>
      </c>
      <c r="BS491" s="2">
        <v>2217.0903102000007</v>
      </c>
      <c r="BT491" s="2">
        <v>0</v>
      </c>
      <c r="BU491" s="2">
        <v>0</v>
      </c>
      <c r="BV491" s="50">
        <v>8.2988261124669286E-3</v>
      </c>
    </row>
    <row r="492" spans="1:74" x14ac:dyDescent="0.25">
      <c r="A492" t="s">
        <v>1200</v>
      </c>
      <c r="B492">
        <v>79953</v>
      </c>
      <c r="C492" t="s">
        <v>466</v>
      </c>
      <c r="D492" t="s">
        <v>663</v>
      </c>
      <c r="E492" s="7">
        <v>0</v>
      </c>
      <c r="F492" s="2">
        <v>0</v>
      </c>
      <c r="G492" s="2">
        <v>0</v>
      </c>
      <c r="H492" s="2">
        <v>177.5532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35.674999999999997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10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8" t="s">
        <v>12</v>
      </c>
      <c r="BF492" s="8" t="s">
        <v>12</v>
      </c>
      <c r="BG492" s="8" t="s">
        <v>653</v>
      </c>
      <c r="BH492" s="10">
        <v>0</v>
      </c>
      <c r="BI492" s="10">
        <v>177.5532</v>
      </c>
      <c r="BJ492" s="13">
        <v>0</v>
      </c>
      <c r="BK492" s="13">
        <v>1.5269999999999999</v>
      </c>
      <c r="BL492" s="10">
        <v>0</v>
      </c>
      <c r="BM492" s="10">
        <v>0</v>
      </c>
      <c r="BN492" s="10">
        <v>271.12373639999998</v>
      </c>
      <c r="BO492" s="10">
        <v>0.107025</v>
      </c>
      <c r="BP492">
        <v>4305.7299999999996</v>
      </c>
      <c r="BQ492" s="5">
        <v>1</v>
      </c>
      <c r="BR492" s="12">
        <v>1167846.4262828219</v>
      </c>
      <c r="BS492" s="2">
        <v>271.23076140000001</v>
      </c>
      <c r="BT492" s="2">
        <v>0</v>
      </c>
      <c r="BU492" s="2">
        <v>0</v>
      </c>
      <c r="BV492" s="50">
        <v>0</v>
      </c>
    </row>
    <row r="493" spans="1:74" x14ac:dyDescent="0.25">
      <c r="A493" t="s">
        <v>1201</v>
      </c>
      <c r="B493">
        <v>4460</v>
      </c>
      <c r="C493" t="s">
        <v>467</v>
      </c>
      <c r="D493" t="s">
        <v>661</v>
      </c>
      <c r="E493" s="7">
        <v>0</v>
      </c>
      <c r="F493" s="2">
        <v>0</v>
      </c>
      <c r="G493" s="2">
        <v>84.039699999999996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13.025</v>
      </c>
      <c r="P493" s="2">
        <v>0</v>
      </c>
      <c r="Q493" s="2">
        <v>0</v>
      </c>
      <c r="R493" s="2">
        <v>0</v>
      </c>
      <c r="S493" s="2">
        <v>0</v>
      </c>
      <c r="T493" s="2">
        <v>1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10">
        <v>5</v>
      </c>
      <c r="AA493" s="2">
        <v>32.374400000000001</v>
      </c>
      <c r="AB493" s="2">
        <v>32.374400000000001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8" t="s">
        <v>12</v>
      </c>
      <c r="BF493" s="8" t="s">
        <v>12</v>
      </c>
      <c r="BG493" s="8" t="s">
        <v>653</v>
      </c>
      <c r="BH493" s="10">
        <v>84.039699999999996</v>
      </c>
      <c r="BI493" s="10">
        <v>0</v>
      </c>
      <c r="BJ493" s="13">
        <v>1.399</v>
      </c>
      <c r="BK493" s="13">
        <v>0</v>
      </c>
      <c r="BL493" s="10">
        <v>0</v>
      </c>
      <c r="BM493" s="10">
        <v>117.5715403</v>
      </c>
      <c r="BN493" s="10">
        <v>0</v>
      </c>
      <c r="BO493" s="10">
        <v>7.3625390000000008</v>
      </c>
      <c r="BP493">
        <v>4359.55</v>
      </c>
      <c r="BQ493" s="5">
        <v>1</v>
      </c>
      <c r="BR493" s="12">
        <v>544656.365412315</v>
      </c>
      <c r="BS493" s="2">
        <v>124.93407929999999</v>
      </c>
      <c r="BT493" s="2">
        <v>0</v>
      </c>
      <c r="BU493" s="2">
        <v>0</v>
      </c>
      <c r="BV493" s="50">
        <v>0</v>
      </c>
    </row>
    <row r="494" spans="1:74" x14ac:dyDescent="0.25">
      <c r="A494" t="s">
        <v>1202</v>
      </c>
      <c r="B494">
        <v>79069</v>
      </c>
      <c r="C494" t="s">
        <v>468</v>
      </c>
      <c r="D494" t="s">
        <v>663</v>
      </c>
      <c r="E494" s="7">
        <v>0</v>
      </c>
      <c r="F494" s="2">
        <v>0</v>
      </c>
      <c r="G494" s="2">
        <v>24.5335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1</v>
      </c>
      <c r="X494" s="2">
        <v>0</v>
      </c>
      <c r="Y494" s="2">
        <v>0</v>
      </c>
      <c r="Z494" s="10">
        <v>0</v>
      </c>
      <c r="AA494" s="2">
        <v>11.7416</v>
      </c>
      <c r="AB494" s="2">
        <v>11.7416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8" t="s">
        <v>12</v>
      </c>
      <c r="BF494" s="8" t="s">
        <v>12</v>
      </c>
      <c r="BG494" s="8" t="s">
        <v>653</v>
      </c>
      <c r="BH494" s="10">
        <v>24.5335</v>
      </c>
      <c r="BI494" s="10">
        <v>0</v>
      </c>
      <c r="BJ494" s="13">
        <v>1.399</v>
      </c>
      <c r="BK494" s="13">
        <v>0</v>
      </c>
      <c r="BL494" s="10">
        <v>0</v>
      </c>
      <c r="BM494" s="10">
        <v>34.322366500000001</v>
      </c>
      <c r="BN494" s="10">
        <v>0</v>
      </c>
      <c r="BO494" s="10">
        <v>6.7284959999999998</v>
      </c>
      <c r="BP494">
        <v>4305.7299999999996</v>
      </c>
      <c r="BQ494" s="5">
        <v>1</v>
      </c>
      <c r="BR494" s="12">
        <v>176753.93019212497</v>
      </c>
      <c r="BS494" s="2">
        <v>41.050862500000001</v>
      </c>
      <c r="BT494" s="2">
        <v>0</v>
      </c>
      <c r="BU494" s="2">
        <v>0</v>
      </c>
      <c r="BV494" s="50">
        <v>0</v>
      </c>
    </row>
    <row r="495" spans="1:74" x14ac:dyDescent="0.25">
      <c r="A495" t="s">
        <v>1203</v>
      </c>
      <c r="B495">
        <v>4462</v>
      </c>
      <c r="C495" t="s">
        <v>469</v>
      </c>
      <c r="D495" t="s">
        <v>662</v>
      </c>
      <c r="E495" s="7">
        <v>0</v>
      </c>
      <c r="F495" s="2">
        <v>0</v>
      </c>
      <c r="G495" s="2">
        <v>0</v>
      </c>
      <c r="H495" s="2">
        <v>67.074999999999989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5.7249999999999996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1</v>
      </c>
      <c r="Y495" s="2">
        <v>0</v>
      </c>
      <c r="Z495" s="10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8" t="s">
        <v>12</v>
      </c>
      <c r="BF495" s="8" t="s">
        <v>12</v>
      </c>
      <c r="BG495" s="8" t="s">
        <v>653</v>
      </c>
      <c r="BH495" s="10">
        <v>0</v>
      </c>
      <c r="BI495" s="10">
        <v>67.074999999999989</v>
      </c>
      <c r="BJ495" s="13">
        <v>0</v>
      </c>
      <c r="BK495" s="13">
        <v>1.5589999999999999</v>
      </c>
      <c r="BL495" s="10">
        <v>0</v>
      </c>
      <c r="BM495" s="10">
        <v>0</v>
      </c>
      <c r="BN495" s="10">
        <v>104.56992499999998</v>
      </c>
      <c r="BO495" s="10">
        <v>6.7901749999999996</v>
      </c>
      <c r="BP495">
        <v>4359.55</v>
      </c>
      <c r="BQ495" s="5">
        <v>1</v>
      </c>
      <c r="BR495" s="12">
        <v>485479.92395499995</v>
      </c>
      <c r="BS495" s="2">
        <v>111.36009999999999</v>
      </c>
      <c r="BT495" s="2">
        <v>0</v>
      </c>
      <c r="BU495" s="2">
        <v>0</v>
      </c>
      <c r="BV495" s="50">
        <v>0</v>
      </c>
    </row>
    <row r="496" spans="1:74" x14ac:dyDescent="0.25">
      <c r="A496" t="s">
        <v>1204</v>
      </c>
      <c r="B496">
        <v>79024</v>
      </c>
      <c r="C496" t="s">
        <v>470</v>
      </c>
      <c r="D496" t="s">
        <v>663</v>
      </c>
      <c r="E496" s="7">
        <v>0</v>
      </c>
      <c r="F496" s="2">
        <v>0</v>
      </c>
      <c r="G496" s="2">
        <v>460.75889999999998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30.845500000000001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10">
        <v>0</v>
      </c>
      <c r="AA496" s="2">
        <v>269.65109999999999</v>
      </c>
      <c r="AB496" s="2">
        <v>269.65109999999999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8" t="s">
        <v>12</v>
      </c>
      <c r="BF496" s="8" t="s">
        <v>12</v>
      </c>
      <c r="BG496" s="8" t="s">
        <v>653</v>
      </c>
      <c r="BH496" s="10">
        <v>460.75889999999998</v>
      </c>
      <c r="BI496" s="10">
        <v>0</v>
      </c>
      <c r="BJ496" s="13">
        <v>1.29</v>
      </c>
      <c r="BK496" s="13">
        <v>0</v>
      </c>
      <c r="BL496" s="10">
        <v>0</v>
      </c>
      <c r="BM496" s="10">
        <v>594.37898099999995</v>
      </c>
      <c r="BN496" s="10">
        <v>0</v>
      </c>
      <c r="BO496" s="10">
        <v>16.2716025</v>
      </c>
      <c r="BP496">
        <v>4305.7299999999996</v>
      </c>
      <c r="BQ496" s="5">
        <v>1</v>
      </c>
      <c r="BR496" s="12">
        <v>2629296.5368934544</v>
      </c>
      <c r="BS496" s="2">
        <v>610.65058349999993</v>
      </c>
      <c r="BT496" s="2">
        <v>0</v>
      </c>
      <c r="BU496" s="2">
        <v>0</v>
      </c>
      <c r="BV496" s="50">
        <v>0</v>
      </c>
    </row>
    <row r="497" spans="1:74" x14ac:dyDescent="0.25">
      <c r="A497" t="s">
        <v>1205</v>
      </c>
      <c r="B497">
        <v>92983</v>
      </c>
      <c r="C497" t="s">
        <v>471</v>
      </c>
      <c r="D497" t="s">
        <v>663</v>
      </c>
      <c r="E497" s="7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137.2132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10">
        <v>0</v>
      </c>
      <c r="AA497" s="2">
        <v>0</v>
      </c>
      <c r="AB497" s="2">
        <v>0</v>
      </c>
      <c r="AC497" s="2">
        <v>8.7407000000000004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1</v>
      </c>
      <c r="AL497" s="2">
        <v>0</v>
      </c>
      <c r="AM497" s="2">
        <v>0</v>
      </c>
      <c r="AN497" s="2">
        <v>12.0595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8" t="s">
        <v>12</v>
      </c>
      <c r="BF497" s="8" t="s">
        <v>12</v>
      </c>
      <c r="BG497" s="8" t="s">
        <v>653</v>
      </c>
      <c r="BH497" s="10">
        <v>0</v>
      </c>
      <c r="BI497" s="10">
        <v>137.2132</v>
      </c>
      <c r="BJ497" s="13">
        <v>0</v>
      </c>
      <c r="BK497" s="13">
        <v>1.5429999999999999</v>
      </c>
      <c r="BL497" s="10">
        <v>0</v>
      </c>
      <c r="BM497" s="10">
        <v>0</v>
      </c>
      <c r="BN497" s="10">
        <v>201.13396921999998</v>
      </c>
      <c r="BO497" s="10">
        <v>7.0652113700000001</v>
      </c>
      <c r="BP497">
        <v>4305.7299999999996</v>
      </c>
      <c r="BQ497" s="5">
        <v>1</v>
      </c>
      <c r="BR497" s="12">
        <v>896449.4578417805</v>
      </c>
      <c r="BS497" s="2">
        <v>0</v>
      </c>
      <c r="BT497" s="2">
        <v>219.1570322</v>
      </c>
      <c r="BU497" s="2">
        <v>0</v>
      </c>
      <c r="BV497" s="50">
        <v>0</v>
      </c>
    </row>
    <row r="498" spans="1:74" x14ac:dyDescent="0.25">
      <c r="A498" t="s">
        <v>1206</v>
      </c>
      <c r="B498">
        <v>4209</v>
      </c>
      <c r="C498" t="s">
        <v>472</v>
      </c>
      <c r="D498" t="s">
        <v>658</v>
      </c>
      <c r="E498" s="7">
        <v>0</v>
      </c>
      <c r="F498" s="2">
        <v>13.05</v>
      </c>
      <c r="G498" s="2">
        <v>1304.5605</v>
      </c>
      <c r="H498" s="2">
        <v>603.20630000000006</v>
      </c>
      <c r="I498" s="2">
        <v>0</v>
      </c>
      <c r="J498" s="2">
        <v>3.1711999999999998</v>
      </c>
      <c r="K498" s="2">
        <v>36.521999999999998</v>
      </c>
      <c r="L498" s="2">
        <v>0</v>
      </c>
      <c r="M498" s="2">
        <v>0.1145</v>
      </c>
      <c r="N498" s="2">
        <v>7.5275000000000007</v>
      </c>
      <c r="O498" s="2">
        <v>277.83239999999995</v>
      </c>
      <c r="P498" s="2">
        <v>2</v>
      </c>
      <c r="Q498" s="2">
        <v>2.8624999999999998</v>
      </c>
      <c r="R498" s="2">
        <v>2</v>
      </c>
      <c r="S498" s="2">
        <v>1.8896000000000002</v>
      </c>
      <c r="T498" s="2">
        <v>0</v>
      </c>
      <c r="U498" s="2">
        <v>0</v>
      </c>
      <c r="V498" s="2">
        <v>10.125</v>
      </c>
      <c r="W498" s="2">
        <v>18.174900000000001</v>
      </c>
      <c r="X498" s="2">
        <v>2.6</v>
      </c>
      <c r="Y498" s="2">
        <v>3</v>
      </c>
      <c r="Z498" s="10">
        <v>44.0687</v>
      </c>
      <c r="AA498" s="2">
        <v>500.47910000000002</v>
      </c>
      <c r="AB498" s="2">
        <v>500.47910000000002</v>
      </c>
      <c r="AC498" s="2">
        <v>3.2873000000000001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0.92259999999999998</v>
      </c>
      <c r="AL498" s="2">
        <v>0</v>
      </c>
      <c r="AM498" s="2">
        <v>0</v>
      </c>
      <c r="AN498" s="2">
        <v>0.1313</v>
      </c>
      <c r="AO498" s="2">
        <v>0</v>
      </c>
      <c r="AP498" s="2">
        <v>0</v>
      </c>
      <c r="AQ498" s="2">
        <v>0.10540000000000001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0.5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8" t="s">
        <v>12</v>
      </c>
      <c r="BF498" s="8" t="s">
        <v>12</v>
      </c>
      <c r="BG498" s="8" t="s">
        <v>654</v>
      </c>
      <c r="BH498" s="10">
        <v>1307.8462</v>
      </c>
      <c r="BI498" s="10">
        <v>647.25580000000014</v>
      </c>
      <c r="BJ498" s="13">
        <v>1.1579999999999999</v>
      </c>
      <c r="BK498" s="13">
        <v>1.268</v>
      </c>
      <c r="BL498" s="10">
        <v>18.987750000000002</v>
      </c>
      <c r="BM498" s="10">
        <v>1514.2823984700001</v>
      </c>
      <c r="BN498" s="10">
        <v>816.97312910000005</v>
      </c>
      <c r="BO498" s="10">
        <v>308.27283678000003</v>
      </c>
      <c r="BP498">
        <v>4359.55</v>
      </c>
      <c r="BQ498" s="5">
        <v>1.0590999999999999</v>
      </c>
      <c r="BR498" s="12">
        <v>12274899.021359731</v>
      </c>
      <c r="BS498" s="2">
        <v>2594.9431967999999</v>
      </c>
      <c r="BT498" s="2">
        <v>55.5648494</v>
      </c>
      <c r="BU498" s="2">
        <v>12.689777200000002</v>
      </c>
      <c r="BV498" s="50">
        <v>2.0571300709156647E-2</v>
      </c>
    </row>
    <row r="499" spans="1:74" x14ac:dyDescent="0.25">
      <c r="A499" t="s">
        <v>1207</v>
      </c>
      <c r="B499">
        <v>4369</v>
      </c>
      <c r="C499" t="s">
        <v>473</v>
      </c>
      <c r="D499" t="s">
        <v>658</v>
      </c>
      <c r="E499" s="7">
        <v>0</v>
      </c>
      <c r="F499" s="2">
        <v>0.47499999999999998</v>
      </c>
      <c r="G499" s="2">
        <v>148.69159999999999</v>
      </c>
      <c r="H499" s="2">
        <v>48.227400000000003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32.774999999999999</v>
      </c>
      <c r="P499" s="2">
        <v>0</v>
      </c>
      <c r="Q499" s="2">
        <v>0</v>
      </c>
      <c r="R499" s="2">
        <v>2</v>
      </c>
      <c r="S499" s="2">
        <v>0.9</v>
      </c>
      <c r="T499" s="2">
        <v>0</v>
      </c>
      <c r="U499" s="2">
        <v>0</v>
      </c>
      <c r="V499" s="2">
        <v>0</v>
      </c>
      <c r="W499" s="2">
        <v>1</v>
      </c>
      <c r="X499" s="2">
        <v>0</v>
      </c>
      <c r="Y499" s="2">
        <v>0</v>
      </c>
      <c r="Z499" s="10">
        <v>4.5</v>
      </c>
      <c r="AA499" s="2">
        <v>51.691600000000001</v>
      </c>
      <c r="AB499" s="2">
        <v>51.691600000000001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8" t="s">
        <v>12</v>
      </c>
      <c r="BF499" s="8" t="s">
        <v>13</v>
      </c>
      <c r="BG499" s="8" t="s">
        <v>653</v>
      </c>
      <c r="BH499" s="10">
        <v>148.69159999999999</v>
      </c>
      <c r="BI499" s="10">
        <v>48.227400000000003</v>
      </c>
      <c r="BJ499" s="13">
        <v>1.383</v>
      </c>
      <c r="BK499" s="13">
        <v>1.669</v>
      </c>
      <c r="BL499" s="10">
        <v>0.69112499999999999</v>
      </c>
      <c r="BM499" s="10">
        <v>205.6404828</v>
      </c>
      <c r="BN499" s="10">
        <v>80.491530600000004</v>
      </c>
      <c r="BO499" s="10">
        <v>22.877221000000002</v>
      </c>
      <c r="BP499">
        <v>4359.55</v>
      </c>
      <c r="BQ499" s="5">
        <v>1</v>
      </c>
      <c r="BR499" s="12">
        <v>1350154.2018222702</v>
      </c>
      <c r="BS499" s="2">
        <v>309.70035940000002</v>
      </c>
      <c r="BT499" s="2">
        <v>0</v>
      </c>
      <c r="BU499" s="2">
        <v>0</v>
      </c>
      <c r="BV499" s="50">
        <v>2.4063548030841876E-3</v>
      </c>
    </row>
    <row r="500" spans="1:74" x14ac:dyDescent="0.25">
      <c r="A500" t="s">
        <v>1208</v>
      </c>
      <c r="B500">
        <v>79866</v>
      </c>
      <c r="C500" t="s">
        <v>474</v>
      </c>
      <c r="D500" t="s">
        <v>663</v>
      </c>
      <c r="E500" s="7">
        <v>0</v>
      </c>
      <c r="F500" s="2">
        <v>0</v>
      </c>
      <c r="G500" s="2">
        <v>111.1032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14.45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1</v>
      </c>
      <c r="X500" s="2">
        <v>0</v>
      </c>
      <c r="Y500" s="2">
        <v>0</v>
      </c>
      <c r="Z500" s="10">
        <v>10.5</v>
      </c>
      <c r="AA500" s="2">
        <v>50.128199999999993</v>
      </c>
      <c r="AB500" s="2">
        <v>50.128199999999993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8" t="s">
        <v>12</v>
      </c>
      <c r="BF500" s="8" t="s">
        <v>12</v>
      </c>
      <c r="BG500" s="8" t="s">
        <v>653</v>
      </c>
      <c r="BH500" s="10">
        <v>111.1032</v>
      </c>
      <c r="BI500" s="10">
        <v>0</v>
      </c>
      <c r="BJ500" s="13">
        <v>1.395</v>
      </c>
      <c r="BK500" s="13">
        <v>0</v>
      </c>
      <c r="BL500" s="10">
        <v>0</v>
      </c>
      <c r="BM500" s="10">
        <v>154.98896400000001</v>
      </c>
      <c r="BN500" s="10">
        <v>0</v>
      </c>
      <c r="BO500" s="10">
        <v>10.282541999999999</v>
      </c>
      <c r="BP500">
        <v>4305.7299999999996</v>
      </c>
      <c r="BQ500" s="5">
        <v>1</v>
      </c>
      <c r="BR500" s="12">
        <v>711614.48152937996</v>
      </c>
      <c r="BS500" s="2">
        <v>165.27150600000002</v>
      </c>
      <c r="BT500" s="2">
        <v>0</v>
      </c>
      <c r="BU500" s="2">
        <v>0</v>
      </c>
      <c r="BV500" s="50">
        <v>0</v>
      </c>
    </row>
    <row r="501" spans="1:74" x14ac:dyDescent="0.25">
      <c r="A501" t="s">
        <v>1209</v>
      </c>
      <c r="B501">
        <v>4186</v>
      </c>
      <c r="C501" t="s">
        <v>475</v>
      </c>
      <c r="D501" t="s">
        <v>661</v>
      </c>
      <c r="E501" s="7">
        <v>0</v>
      </c>
      <c r="F501" s="2">
        <v>0</v>
      </c>
      <c r="G501" s="2">
        <v>81.554900000000004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7.4673999999999996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1</v>
      </c>
      <c r="X501" s="2">
        <v>0</v>
      </c>
      <c r="Y501" s="2">
        <v>0</v>
      </c>
      <c r="Z501" s="10">
        <v>6</v>
      </c>
      <c r="AA501" s="2">
        <v>41.954900000000009</v>
      </c>
      <c r="AB501" s="2">
        <v>41.954900000000009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8" t="s">
        <v>12</v>
      </c>
      <c r="BF501" s="8" t="s">
        <v>12</v>
      </c>
      <c r="BG501" s="8" t="s">
        <v>654</v>
      </c>
      <c r="BH501" s="10">
        <v>81.554900000000004</v>
      </c>
      <c r="BI501" s="10">
        <v>0</v>
      </c>
      <c r="BJ501" s="13">
        <v>1.399</v>
      </c>
      <c r="BK501" s="13">
        <v>0</v>
      </c>
      <c r="BL501" s="10">
        <v>0</v>
      </c>
      <c r="BM501" s="10">
        <v>114.0953051</v>
      </c>
      <c r="BN501" s="10">
        <v>0</v>
      </c>
      <c r="BO501" s="10">
        <v>10.9318922</v>
      </c>
      <c r="BP501">
        <v>4359.55</v>
      </c>
      <c r="BQ501" s="5">
        <v>1.0146999999999999</v>
      </c>
      <c r="BR501" s="12">
        <v>553074.73406365642</v>
      </c>
      <c r="BS501" s="2">
        <v>125.0271973</v>
      </c>
      <c r="BT501" s="2">
        <v>0</v>
      </c>
      <c r="BU501" s="2">
        <v>0</v>
      </c>
      <c r="BV501" s="50">
        <v>0</v>
      </c>
    </row>
    <row r="502" spans="1:74" x14ac:dyDescent="0.25">
      <c r="A502" t="s">
        <v>1210</v>
      </c>
      <c r="B502">
        <v>4283</v>
      </c>
      <c r="C502" t="s">
        <v>476</v>
      </c>
      <c r="D502" t="s">
        <v>661</v>
      </c>
      <c r="E502" s="7">
        <v>0</v>
      </c>
      <c r="F502" s="2">
        <v>43.262499999999996</v>
      </c>
      <c r="G502" s="2">
        <v>7749.0969000000014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845.25549999999998</v>
      </c>
      <c r="P502" s="2">
        <v>1</v>
      </c>
      <c r="Q502" s="2">
        <v>17.087499999999999</v>
      </c>
      <c r="R502" s="2">
        <v>14.225</v>
      </c>
      <c r="S502" s="2">
        <v>6.7249999999999996</v>
      </c>
      <c r="T502" s="2">
        <v>4</v>
      </c>
      <c r="U502" s="2">
        <v>10.6</v>
      </c>
      <c r="V502" s="2">
        <v>53.524999999999999</v>
      </c>
      <c r="W502" s="2">
        <v>48.075000000000003</v>
      </c>
      <c r="X502" s="2">
        <v>2</v>
      </c>
      <c r="Y502" s="2">
        <v>6</v>
      </c>
      <c r="Z502" s="10">
        <v>832.11719999999991</v>
      </c>
      <c r="AA502" s="2">
        <v>2757.6962000000003</v>
      </c>
      <c r="AB502" s="2">
        <v>2757.6962000000003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8" t="s">
        <v>12</v>
      </c>
      <c r="BF502" s="8" t="s">
        <v>12</v>
      </c>
      <c r="BG502" s="8" t="s">
        <v>653</v>
      </c>
      <c r="BH502" s="10">
        <v>7749.0969000000014</v>
      </c>
      <c r="BI502" s="10">
        <v>0</v>
      </c>
      <c r="BJ502" s="13">
        <v>1.1579999999999999</v>
      </c>
      <c r="BK502" s="13">
        <v>0</v>
      </c>
      <c r="BL502" s="10">
        <v>62.946937499999997</v>
      </c>
      <c r="BM502" s="10">
        <v>8973.4542102000014</v>
      </c>
      <c r="BN502" s="10">
        <v>0</v>
      </c>
      <c r="BO502" s="10">
        <v>1156.6326040000001</v>
      </c>
      <c r="BP502">
        <v>4359.55</v>
      </c>
      <c r="BQ502" s="5">
        <v>1</v>
      </c>
      <c r="BR502" s="12">
        <v>44437040.292223752</v>
      </c>
      <c r="BS502" s="2">
        <v>10193.033751700003</v>
      </c>
      <c r="BT502" s="2">
        <v>0</v>
      </c>
      <c r="BU502" s="2">
        <v>0</v>
      </c>
      <c r="BV502" s="50">
        <v>5.5519128134669943E-3</v>
      </c>
    </row>
    <row r="503" spans="1:74" x14ac:dyDescent="0.25">
      <c r="A503" t="s">
        <v>1211</v>
      </c>
      <c r="B503">
        <v>92972</v>
      </c>
      <c r="C503" t="s">
        <v>477</v>
      </c>
      <c r="D503" t="s">
        <v>663</v>
      </c>
      <c r="E503" s="7">
        <v>0</v>
      </c>
      <c r="F503" s="2">
        <v>0</v>
      </c>
      <c r="G503" s="2">
        <v>212.8494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22.3</v>
      </c>
      <c r="P503" s="2">
        <v>0</v>
      </c>
      <c r="Q503" s="2">
        <v>0</v>
      </c>
      <c r="R503" s="2">
        <v>0</v>
      </c>
      <c r="S503" s="2">
        <v>0</v>
      </c>
      <c r="T503" s="2">
        <v>1</v>
      </c>
      <c r="U503" s="2">
        <v>0</v>
      </c>
      <c r="V503" s="2">
        <v>0</v>
      </c>
      <c r="W503" s="2">
        <v>3</v>
      </c>
      <c r="X503" s="2">
        <v>0</v>
      </c>
      <c r="Y503" s="2">
        <v>0</v>
      </c>
      <c r="Z503" s="10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8" t="s">
        <v>12</v>
      </c>
      <c r="BF503" s="8" t="s">
        <v>12</v>
      </c>
      <c r="BG503" s="8" t="s">
        <v>653</v>
      </c>
      <c r="BH503" s="10">
        <v>212.8494</v>
      </c>
      <c r="BI503" s="10">
        <v>0</v>
      </c>
      <c r="BJ503" s="13">
        <v>1.3640000000000001</v>
      </c>
      <c r="BK503" s="13">
        <v>0</v>
      </c>
      <c r="BL503" s="10">
        <v>0</v>
      </c>
      <c r="BM503" s="10">
        <v>290.3265816</v>
      </c>
      <c r="BN503" s="10">
        <v>0</v>
      </c>
      <c r="BO503" s="10">
        <v>22.944900000000001</v>
      </c>
      <c r="BP503">
        <v>4305.7299999999996</v>
      </c>
      <c r="BQ503" s="5">
        <v>1</v>
      </c>
      <c r="BR503" s="12">
        <v>1348862.4164695679</v>
      </c>
      <c r="BS503" s="2">
        <v>313.27148160000002</v>
      </c>
      <c r="BT503" s="2">
        <v>0</v>
      </c>
      <c r="BU503" s="2">
        <v>0</v>
      </c>
      <c r="BV503" s="50">
        <v>0</v>
      </c>
    </row>
    <row r="504" spans="1:74" x14ac:dyDescent="0.25">
      <c r="A504" t="s">
        <v>1212</v>
      </c>
      <c r="B504">
        <v>4237</v>
      </c>
      <c r="C504" t="s">
        <v>478</v>
      </c>
      <c r="D504" t="s">
        <v>658</v>
      </c>
      <c r="E504" s="7">
        <v>0</v>
      </c>
      <c r="F504" s="2">
        <v>142.92499999999995</v>
      </c>
      <c r="G504" s="2">
        <v>21007.777399999992</v>
      </c>
      <c r="H504" s="2">
        <v>13001.180999999999</v>
      </c>
      <c r="I504" s="2">
        <v>0</v>
      </c>
      <c r="J504" s="2">
        <v>0</v>
      </c>
      <c r="K504" s="2">
        <v>3.6665999999999999</v>
      </c>
      <c r="L504" s="2">
        <v>0</v>
      </c>
      <c r="M504" s="2">
        <v>0</v>
      </c>
      <c r="N504" s="2">
        <v>34.919400000000003</v>
      </c>
      <c r="O504" s="2">
        <v>3659.5456999999988</v>
      </c>
      <c r="P504" s="2">
        <v>23</v>
      </c>
      <c r="Q504" s="2">
        <v>25.862499999999997</v>
      </c>
      <c r="R504" s="2">
        <v>53.1</v>
      </c>
      <c r="S504" s="2">
        <v>31.125</v>
      </c>
      <c r="T504" s="2">
        <v>11.925000000000001</v>
      </c>
      <c r="U504" s="2">
        <v>44.043800000000005</v>
      </c>
      <c r="V504" s="2">
        <v>332.9375</v>
      </c>
      <c r="W504" s="2">
        <v>263.77950000000004</v>
      </c>
      <c r="X504" s="2">
        <v>26.424999999999997</v>
      </c>
      <c r="Y504" s="2">
        <v>27.337500000000002</v>
      </c>
      <c r="Z504" s="10">
        <v>1200.9374000000003</v>
      </c>
      <c r="AA504" s="2">
        <v>7957.5468999999985</v>
      </c>
      <c r="AB504" s="2">
        <v>7957.5468999999985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8" t="s">
        <v>12</v>
      </c>
      <c r="BF504" s="8" t="s">
        <v>12</v>
      </c>
      <c r="BG504" s="8" t="s">
        <v>653</v>
      </c>
      <c r="BH504" s="10">
        <v>21007.777399999992</v>
      </c>
      <c r="BI504" s="10">
        <v>13039.767</v>
      </c>
      <c r="BJ504" s="13">
        <v>1.1579999999999999</v>
      </c>
      <c r="BK504" s="13">
        <v>1.268</v>
      </c>
      <c r="BL504" s="10">
        <v>207.95587499999993</v>
      </c>
      <c r="BM504" s="10">
        <v>24327.006229199989</v>
      </c>
      <c r="BN504" s="10">
        <v>16527.550423679997</v>
      </c>
      <c r="BO504" s="10">
        <v>5372.3519512000012</v>
      </c>
      <c r="BP504">
        <v>4359.55</v>
      </c>
      <c r="BQ504" s="5">
        <v>1.0118</v>
      </c>
      <c r="BR504" s="12">
        <v>204823847.77836248</v>
      </c>
      <c r="BS504" s="2">
        <v>46392.811563399984</v>
      </c>
      <c r="BT504" s="2">
        <v>4.6492487999999996</v>
      </c>
      <c r="BU504" s="2">
        <v>44.277799200000004</v>
      </c>
      <c r="BV504" s="50">
        <v>1.633758798789996E-2</v>
      </c>
    </row>
    <row r="505" spans="1:74" x14ac:dyDescent="0.25">
      <c r="A505" t="s">
        <v>1213</v>
      </c>
      <c r="B505">
        <v>4338</v>
      </c>
      <c r="C505" t="s">
        <v>479</v>
      </c>
      <c r="D505" t="s">
        <v>663</v>
      </c>
      <c r="E505" s="7">
        <v>0</v>
      </c>
      <c r="F505" s="2">
        <v>0</v>
      </c>
      <c r="G505" s="2">
        <v>175.04929999999999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13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10">
        <v>60.412500000000001</v>
      </c>
      <c r="AA505" s="2">
        <v>67.433400000000006</v>
      </c>
      <c r="AB505" s="2">
        <v>67.433400000000006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8" t="s">
        <v>12</v>
      </c>
      <c r="BF505" s="8" t="s">
        <v>12</v>
      </c>
      <c r="BG505" s="8" t="s">
        <v>653</v>
      </c>
      <c r="BH505" s="10">
        <v>175.04929999999999</v>
      </c>
      <c r="BI505" s="10">
        <v>0</v>
      </c>
      <c r="BJ505" s="13">
        <v>1.375</v>
      </c>
      <c r="BK505" s="13">
        <v>0</v>
      </c>
      <c r="BL505" s="10">
        <v>0</v>
      </c>
      <c r="BM505" s="10">
        <v>240.69278749999998</v>
      </c>
      <c r="BN505" s="10">
        <v>0</v>
      </c>
      <c r="BO505" s="10">
        <v>11.032441500000001</v>
      </c>
      <c r="BP505">
        <v>4305.7299999999996</v>
      </c>
      <c r="BQ505" s="5">
        <v>1</v>
      </c>
      <c r="BR505" s="12">
        <v>1083860.8702621697</v>
      </c>
      <c r="BS505" s="2">
        <v>251.72522899999998</v>
      </c>
      <c r="BT505" s="2">
        <v>0</v>
      </c>
      <c r="BU505" s="2">
        <v>0</v>
      </c>
      <c r="BV505" s="50">
        <v>0</v>
      </c>
    </row>
    <row r="506" spans="1:74" x14ac:dyDescent="0.25">
      <c r="A506" t="s">
        <v>1214</v>
      </c>
      <c r="B506">
        <v>4340</v>
      </c>
      <c r="C506" t="s">
        <v>480</v>
      </c>
      <c r="D506" t="s">
        <v>663</v>
      </c>
      <c r="E506" s="7">
        <v>0</v>
      </c>
      <c r="F506" s="2">
        <v>0</v>
      </c>
      <c r="G506" s="2">
        <v>484.71849999999995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48.262500000000003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1</v>
      </c>
      <c r="V506" s="2">
        <v>0</v>
      </c>
      <c r="W506" s="2">
        <v>1</v>
      </c>
      <c r="X506" s="2">
        <v>0</v>
      </c>
      <c r="Y506" s="2">
        <v>0</v>
      </c>
      <c r="Z506" s="10">
        <v>96.774999999999991</v>
      </c>
      <c r="AA506" s="2">
        <v>176.09350000000001</v>
      </c>
      <c r="AB506" s="2">
        <v>176.09350000000001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8" t="s">
        <v>12</v>
      </c>
      <c r="BF506" s="8" t="s">
        <v>12</v>
      </c>
      <c r="BG506" s="8" t="s">
        <v>653</v>
      </c>
      <c r="BH506" s="10">
        <v>484.71849999999995</v>
      </c>
      <c r="BI506" s="10">
        <v>0</v>
      </c>
      <c r="BJ506" s="13">
        <v>1.2829999999999999</v>
      </c>
      <c r="BK506" s="13">
        <v>0</v>
      </c>
      <c r="BL506" s="10">
        <v>0</v>
      </c>
      <c r="BM506" s="10">
        <v>621.89383549999991</v>
      </c>
      <c r="BN506" s="10">
        <v>0</v>
      </c>
      <c r="BO506" s="10">
        <v>32.685522499999998</v>
      </c>
      <c r="BP506">
        <v>4305.7299999999996</v>
      </c>
      <c r="BQ506" s="5">
        <v>1</v>
      </c>
      <c r="BR506" s="12">
        <v>2818441.9791213395</v>
      </c>
      <c r="BS506" s="2">
        <v>654.57935799999996</v>
      </c>
      <c r="BT506" s="2">
        <v>0</v>
      </c>
      <c r="BU506" s="2">
        <v>0</v>
      </c>
      <c r="BV506" s="50">
        <v>0</v>
      </c>
    </row>
    <row r="507" spans="1:74" x14ac:dyDescent="0.25">
      <c r="A507" t="s">
        <v>1215</v>
      </c>
      <c r="B507">
        <v>4256</v>
      </c>
      <c r="C507" t="s">
        <v>481</v>
      </c>
      <c r="D507" t="s">
        <v>661</v>
      </c>
      <c r="E507" s="7">
        <v>0</v>
      </c>
      <c r="F507" s="2">
        <v>23.412500000000001</v>
      </c>
      <c r="G507" s="2">
        <v>5267.9700000000012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551.78750000000002</v>
      </c>
      <c r="P507" s="2">
        <v>1</v>
      </c>
      <c r="Q507" s="2">
        <v>4.875</v>
      </c>
      <c r="R507" s="2">
        <v>8</v>
      </c>
      <c r="S507" s="2">
        <v>11.025</v>
      </c>
      <c r="T507" s="2">
        <v>3</v>
      </c>
      <c r="U507" s="2">
        <v>13.824999999999999</v>
      </c>
      <c r="V507" s="2">
        <v>40.799999999999997</v>
      </c>
      <c r="W507" s="2">
        <v>14.324999999999999</v>
      </c>
      <c r="X507" s="2">
        <v>8</v>
      </c>
      <c r="Y507" s="2">
        <v>2</v>
      </c>
      <c r="Z507" s="10">
        <v>847.31130000000019</v>
      </c>
      <c r="AA507" s="2">
        <v>2050.4204</v>
      </c>
      <c r="AB507" s="2">
        <v>2050.4204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8" t="s">
        <v>12</v>
      </c>
      <c r="BF507" s="8" t="s">
        <v>12</v>
      </c>
      <c r="BG507" s="8" t="s">
        <v>653</v>
      </c>
      <c r="BH507" s="10">
        <v>5267.9700000000012</v>
      </c>
      <c r="BI507" s="10">
        <v>0</v>
      </c>
      <c r="BJ507" s="13">
        <v>1.1579999999999999</v>
      </c>
      <c r="BK507" s="13">
        <v>0</v>
      </c>
      <c r="BL507" s="10">
        <v>34.0651875</v>
      </c>
      <c r="BM507" s="10">
        <v>6100.3092600000009</v>
      </c>
      <c r="BN507" s="10">
        <v>0</v>
      </c>
      <c r="BO507" s="10">
        <v>806.21363599999995</v>
      </c>
      <c r="BP507">
        <v>4359.55</v>
      </c>
      <c r="BQ507" s="5">
        <v>1</v>
      </c>
      <c r="BR507" s="12">
        <v>30257840.779422428</v>
      </c>
      <c r="BS507" s="2">
        <v>6940.5880835000007</v>
      </c>
      <c r="BT507" s="2">
        <v>0</v>
      </c>
      <c r="BU507" s="2">
        <v>0</v>
      </c>
      <c r="BV507" s="50">
        <v>4.5404013034400737E-3</v>
      </c>
    </row>
    <row r="508" spans="1:74" x14ac:dyDescent="0.25">
      <c r="A508" t="s">
        <v>1216</v>
      </c>
      <c r="B508">
        <v>903484</v>
      </c>
      <c r="C508" t="s">
        <v>482</v>
      </c>
      <c r="D508" t="s">
        <v>663</v>
      </c>
      <c r="E508" s="7">
        <v>0</v>
      </c>
      <c r="F508" s="2">
        <v>0</v>
      </c>
      <c r="G508" s="2">
        <v>101.52710000000002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14.249999999999998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2.95</v>
      </c>
      <c r="X508" s="2">
        <v>0</v>
      </c>
      <c r="Y508" s="2">
        <v>0</v>
      </c>
      <c r="Z508" s="10">
        <v>0</v>
      </c>
      <c r="AA508" s="2">
        <v>4</v>
      </c>
      <c r="AB508" s="2">
        <v>4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8" t="s">
        <v>12</v>
      </c>
      <c r="BF508" s="8" t="s">
        <v>12</v>
      </c>
      <c r="BG508" s="8" t="s">
        <v>653</v>
      </c>
      <c r="BH508" s="10">
        <v>101.52710000000002</v>
      </c>
      <c r="BI508" s="10">
        <v>0</v>
      </c>
      <c r="BJ508" s="13">
        <v>1.3979999999999999</v>
      </c>
      <c r="BK508" s="13">
        <v>0</v>
      </c>
      <c r="BL508" s="10">
        <v>0</v>
      </c>
      <c r="BM508" s="10">
        <v>141.93488580000002</v>
      </c>
      <c r="BN508" s="10">
        <v>0</v>
      </c>
      <c r="BO508" s="10">
        <v>18.053550000000001</v>
      </c>
      <c r="BP508">
        <v>4521.0200000000004</v>
      </c>
      <c r="BQ508" s="5">
        <v>1</v>
      </c>
      <c r="BR508" s="12">
        <v>723310.91802051617</v>
      </c>
      <c r="BS508" s="2">
        <v>159.98843580000002</v>
      </c>
      <c r="BT508" s="2">
        <v>0</v>
      </c>
      <c r="BU508" s="2">
        <v>0</v>
      </c>
      <c r="BV508" s="50">
        <v>0</v>
      </c>
    </row>
    <row r="509" spans="1:74" x14ac:dyDescent="0.25">
      <c r="A509" t="s">
        <v>1217</v>
      </c>
      <c r="B509">
        <v>6379</v>
      </c>
      <c r="C509" t="s">
        <v>483</v>
      </c>
      <c r="D509" t="s">
        <v>663</v>
      </c>
      <c r="E509" s="7">
        <v>0</v>
      </c>
      <c r="F509" s="2">
        <v>0</v>
      </c>
      <c r="G509" s="2">
        <v>11.9542</v>
      </c>
      <c r="H509" s="2">
        <v>67.085999999999984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4.55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2</v>
      </c>
      <c r="X509" s="2">
        <v>0</v>
      </c>
      <c r="Y509" s="2">
        <v>0</v>
      </c>
      <c r="Z509" s="10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8" t="s">
        <v>12</v>
      </c>
      <c r="BF509" s="8" t="s">
        <v>12</v>
      </c>
      <c r="BG509" s="8" t="s">
        <v>653</v>
      </c>
      <c r="BH509" s="10">
        <v>11.9542</v>
      </c>
      <c r="BI509" s="10">
        <v>67.085999999999984</v>
      </c>
      <c r="BJ509" s="13">
        <v>1.399</v>
      </c>
      <c r="BK509" s="13">
        <v>1.5589999999999999</v>
      </c>
      <c r="BL509" s="10">
        <v>0</v>
      </c>
      <c r="BM509" s="10">
        <v>16.7239258</v>
      </c>
      <c r="BN509" s="10">
        <v>104.58707399999997</v>
      </c>
      <c r="BO509" s="10">
        <v>12.06165</v>
      </c>
      <c r="BP509">
        <v>4305.7299999999996</v>
      </c>
      <c r="BQ509" s="5">
        <v>1</v>
      </c>
      <c r="BR509" s="12">
        <v>574266.61942335381</v>
      </c>
      <c r="BS509" s="2">
        <v>133.37264979999998</v>
      </c>
      <c r="BT509" s="2">
        <v>0</v>
      </c>
      <c r="BU509" s="2">
        <v>0</v>
      </c>
      <c r="BV509" s="50">
        <v>0</v>
      </c>
    </row>
    <row r="510" spans="1:74" x14ac:dyDescent="0.25">
      <c r="A510" t="s">
        <v>1218</v>
      </c>
      <c r="B510">
        <v>4286</v>
      </c>
      <c r="C510" t="s">
        <v>484</v>
      </c>
      <c r="D510" t="s">
        <v>662</v>
      </c>
      <c r="E510" s="7">
        <v>0</v>
      </c>
      <c r="F510" s="2">
        <v>0</v>
      </c>
      <c r="G510" s="2">
        <v>0</v>
      </c>
      <c r="H510" s="2">
        <v>26588.504900000007</v>
      </c>
      <c r="I510" s="2">
        <v>0</v>
      </c>
      <c r="J510" s="2">
        <v>0</v>
      </c>
      <c r="K510" s="2">
        <v>149.90990000000002</v>
      </c>
      <c r="L510" s="2">
        <v>0</v>
      </c>
      <c r="M510" s="2">
        <v>0</v>
      </c>
      <c r="N510" s="2">
        <v>22.866200000000003</v>
      </c>
      <c r="O510" s="2">
        <v>2433.3208</v>
      </c>
      <c r="P510" s="2">
        <v>5.9</v>
      </c>
      <c r="Q510" s="2">
        <v>0</v>
      </c>
      <c r="R510" s="2">
        <v>80.675000000000011</v>
      </c>
      <c r="S510" s="2">
        <v>23.4</v>
      </c>
      <c r="T510" s="2">
        <v>10.074999999999999</v>
      </c>
      <c r="U510" s="2">
        <v>81.241099999999989</v>
      </c>
      <c r="V510" s="2">
        <v>183.64999999999998</v>
      </c>
      <c r="W510" s="2">
        <v>189.39379999999997</v>
      </c>
      <c r="X510" s="2">
        <v>27.974999999999998</v>
      </c>
      <c r="Y510" s="2">
        <v>23.6</v>
      </c>
      <c r="Z510" s="10">
        <v>2571.3977999999997</v>
      </c>
      <c r="AA510" s="2">
        <v>0</v>
      </c>
      <c r="AB510" s="2">
        <v>0</v>
      </c>
      <c r="AC510" s="2">
        <v>13.094200000000001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0.9889</v>
      </c>
      <c r="AL510" s="2">
        <v>0</v>
      </c>
      <c r="AM510" s="2">
        <v>0</v>
      </c>
      <c r="AN510" s="2">
        <v>11.187899999999999</v>
      </c>
      <c r="AO510" s="2">
        <v>0</v>
      </c>
      <c r="AP510" s="2">
        <v>0</v>
      </c>
      <c r="AQ510" s="2">
        <v>0.39659999999999995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8.8999999999999999E-3</v>
      </c>
      <c r="AX510" s="2">
        <v>0</v>
      </c>
      <c r="AY510" s="2">
        <v>0</v>
      </c>
      <c r="AZ510" s="2">
        <v>0</v>
      </c>
      <c r="BA510" s="2">
        <v>0</v>
      </c>
      <c r="BB510" s="2">
        <v>4.9099999999999998E-2</v>
      </c>
      <c r="BC510" s="2">
        <v>0</v>
      </c>
      <c r="BD510" s="2">
        <v>0</v>
      </c>
      <c r="BE510" s="8" t="s">
        <v>12</v>
      </c>
      <c r="BF510" s="8" t="s">
        <v>12</v>
      </c>
      <c r="BG510" s="8" t="s">
        <v>653</v>
      </c>
      <c r="BH510" s="10">
        <v>0</v>
      </c>
      <c r="BI510" s="10">
        <v>26761.281000000006</v>
      </c>
      <c r="BJ510" s="13">
        <v>0</v>
      </c>
      <c r="BK510" s="13">
        <v>1.268</v>
      </c>
      <c r="BL510" s="10">
        <v>0</v>
      </c>
      <c r="BM510" s="10">
        <v>0</v>
      </c>
      <c r="BN510" s="10">
        <v>33919.450869100016</v>
      </c>
      <c r="BO510" s="10">
        <v>3826.2372575499999</v>
      </c>
      <c r="BP510">
        <v>4359.55</v>
      </c>
      <c r="BQ510" s="5">
        <v>1.0346</v>
      </c>
      <c r="BR510" s="12">
        <v>170247790.50020683</v>
      </c>
      <c r="BS510" s="2">
        <v>37533.50030800001</v>
      </c>
      <c r="BT510" s="2">
        <v>197.36877790000003</v>
      </c>
      <c r="BU510" s="2">
        <v>29.044093700000005</v>
      </c>
      <c r="BV510" s="50">
        <v>1.3871408015875256E-3</v>
      </c>
    </row>
    <row r="511" spans="1:74" x14ac:dyDescent="0.25">
      <c r="A511" t="s">
        <v>1219</v>
      </c>
      <c r="B511">
        <v>4452</v>
      </c>
      <c r="C511" t="s">
        <v>485</v>
      </c>
      <c r="D511" t="s">
        <v>661</v>
      </c>
      <c r="E511" s="7">
        <v>0</v>
      </c>
      <c r="F511" s="2">
        <v>0</v>
      </c>
      <c r="G511" s="2">
        <v>152.36090000000002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23.425000000000001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1</v>
      </c>
      <c r="Y511" s="2">
        <v>0</v>
      </c>
      <c r="Z511" s="10">
        <v>14</v>
      </c>
      <c r="AA511" s="2">
        <v>55.074499999999993</v>
      </c>
      <c r="AB511" s="2">
        <v>55.074499999999993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8" t="s">
        <v>12</v>
      </c>
      <c r="BF511" s="8" t="s">
        <v>12</v>
      </c>
      <c r="BG511" s="8" t="s">
        <v>653</v>
      </c>
      <c r="BH511" s="10">
        <v>152.36090000000002</v>
      </c>
      <c r="BI511" s="10">
        <v>0</v>
      </c>
      <c r="BJ511" s="13">
        <v>1.3819999999999999</v>
      </c>
      <c r="BK511" s="13">
        <v>0</v>
      </c>
      <c r="BL511" s="10">
        <v>0</v>
      </c>
      <c r="BM511" s="10">
        <v>210.5627638</v>
      </c>
      <c r="BN511" s="10">
        <v>0</v>
      </c>
      <c r="BO511" s="10">
        <v>11.757745</v>
      </c>
      <c r="BP511">
        <v>4359.55</v>
      </c>
      <c r="BQ511" s="5">
        <v>1.0203</v>
      </c>
      <c r="BR511" s="12">
        <v>988892.4868340625</v>
      </c>
      <c r="BS511" s="2">
        <v>222.3205088</v>
      </c>
      <c r="BT511" s="2">
        <v>0</v>
      </c>
      <c r="BU511" s="2">
        <v>0</v>
      </c>
      <c r="BV511" s="50">
        <v>3.281681848820793E-3</v>
      </c>
    </row>
    <row r="512" spans="1:74" x14ac:dyDescent="0.25">
      <c r="A512" t="s">
        <v>1220</v>
      </c>
      <c r="B512">
        <v>87334</v>
      </c>
      <c r="C512" t="s">
        <v>486</v>
      </c>
      <c r="D512" t="s">
        <v>663</v>
      </c>
      <c r="E512" s="7">
        <v>0</v>
      </c>
      <c r="F512" s="2">
        <v>0</v>
      </c>
      <c r="G512" s="2">
        <v>0</v>
      </c>
      <c r="H512" s="2">
        <v>15.074999999999999</v>
      </c>
      <c r="I512" s="2">
        <v>0</v>
      </c>
      <c r="J512" s="2">
        <v>0</v>
      </c>
      <c r="K512" s="2">
        <v>15.557200000000002</v>
      </c>
      <c r="L512" s="2">
        <v>0</v>
      </c>
      <c r="M512" s="2">
        <v>0</v>
      </c>
      <c r="N512" s="2">
        <v>0</v>
      </c>
      <c r="O512" s="2">
        <v>2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10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8" t="s">
        <v>12</v>
      </c>
      <c r="BF512" s="8" t="s">
        <v>12</v>
      </c>
      <c r="BG512" s="8" t="s">
        <v>653</v>
      </c>
      <c r="BH512" s="10">
        <v>0</v>
      </c>
      <c r="BI512" s="10">
        <v>30.632200000000001</v>
      </c>
      <c r="BJ512" s="13">
        <v>0</v>
      </c>
      <c r="BK512" s="13">
        <v>1.5589999999999999</v>
      </c>
      <c r="BL512" s="10">
        <v>0</v>
      </c>
      <c r="BM512" s="10">
        <v>0</v>
      </c>
      <c r="BN512" s="10">
        <v>46.542916059999996</v>
      </c>
      <c r="BO512" s="10">
        <v>6.0000000000000001E-3</v>
      </c>
      <c r="BP512">
        <v>4305.7299999999996</v>
      </c>
      <c r="BQ512" s="5">
        <v>1</v>
      </c>
      <c r="BR512" s="12">
        <v>200427.06434702376</v>
      </c>
      <c r="BS512" s="2">
        <v>23.507924999999997</v>
      </c>
      <c r="BT512" s="2">
        <v>24.253674800000002</v>
      </c>
      <c r="BU512" s="2">
        <v>0</v>
      </c>
      <c r="BV512" s="50">
        <v>0</v>
      </c>
    </row>
    <row r="513" spans="1:74" x14ac:dyDescent="0.25">
      <c r="A513" t="s">
        <v>1221</v>
      </c>
      <c r="B513">
        <v>4401</v>
      </c>
      <c r="C513" t="s">
        <v>487</v>
      </c>
      <c r="D513" t="s">
        <v>660</v>
      </c>
      <c r="E513" s="7">
        <v>0</v>
      </c>
      <c r="F513" s="2">
        <v>0</v>
      </c>
      <c r="G513" s="2">
        <v>5.2766999999999999</v>
      </c>
      <c r="H513" s="2">
        <v>57.996600000000001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22.342600000000001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1</v>
      </c>
      <c r="X513" s="2">
        <v>0</v>
      </c>
      <c r="Y513" s="2">
        <v>0</v>
      </c>
      <c r="Z513" s="10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8" t="s">
        <v>12</v>
      </c>
      <c r="BF513" s="8" t="s">
        <v>12</v>
      </c>
      <c r="BG513" s="8" t="s">
        <v>653</v>
      </c>
      <c r="BH513" s="10">
        <v>5.2766999999999999</v>
      </c>
      <c r="BI513" s="10">
        <v>57.996600000000001</v>
      </c>
      <c r="BJ513" s="13">
        <v>1.399</v>
      </c>
      <c r="BK513" s="13">
        <v>1.5589999999999999</v>
      </c>
      <c r="BL513" s="10">
        <v>0</v>
      </c>
      <c r="BM513" s="10">
        <v>7.3821032999999998</v>
      </c>
      <c r="BN513" s="10">
        <v>90.416699399999999</v>
      </c>
      <c r="BO513" s="10">
        <v>6.0910278</v>
      </c>
      <c r="BP513">
        <v>4577.53</v>
      </c>
      <c r="BQ513" s="5">
        <v>1.0528999999999999</v>
      </c>
      <c r="BR513" s="12">
        <v>500715.87716494338</v>
      </c>
      <c r="BS513" s="2">
        <v>103.8898305</v>
      </c>
      <c r="BT513" s="2">
        <v>0</v>
      </c>
      <c r="BU513" s="2">
        <v>0</v>
      </c>
      <c r="BV513" s="50">
        <v>0</v>
      </c>
    </row>
    <row r="514" spans="1:74" x14ac:dyDescent="0.25">
      <c r="A514" t="s">
        <v>1222</v>
      </c>
      <c r="B514">
        <v>4420</v>
      </c>
      <c r="C514" t="s">
        <v>488</v>
      </c>
      <c r="D514" t="s">
        <v>663</v>
      </c>
      <c r="E514" s="7">
        <v>0</v>
      </c>
      <c r="F514" s="2">
        <v>0</v>
      </c>
      <c r="G514" s="2">
        <v>0</v>
      </c>
      <c r="H514" s="2">
        <v>58.818699999999993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7.8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1</v>
      </c>
      <c r="X514" s="2">
        <v>0</v>
      </c>
      <c r="Y514" s="2">
        <v>0</v>
      </c>
      <c r="Z514" s="10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8" t="s">
        <v>12</v>
      </c>
      <c r="BF514" s="8" t="s">
        <v>12</v>
      </c>
      <c r="BG514" s="8" t="s">
        <v>653</v>
      </c>
      <c r="BH514" s="10">
        <v>0</v>
      </c>
      <c r="BI514" s="10">
        <v>58.818699999999993</v>
      </c>
      <c r="BJ514" s="13">
        <v>0</v>
      </c>
      <c r="BK514" s="13">
        <v>1.5589999999999999</v>
      </c>
      <c r="BL514" s="10">
        <v>0</v>
      </c>
      <c r="BM514" s="10">
        <v>0</v>
      </c>
      <c r="BN514" s="10">
        <v>91.69835329999998</v>
      </c>
      <c r="BO514" s="10">
        <v>6.0473999999999997</v>
      </c>
      <c r="BP514">
        <v>4305.7299999999996</v>
      </c>
      <c r="BQ514" s="5">
        <v>1</v>
      </c>
      <c r="BR514" s="12">
        <v>420866.82235640887</v>
      </c>
      <c r="BS514" s="2">
        <v>97.745753299999976</v>
      </c>
      <c r="BT514" s="2">
        <v>0</v>
      </c>
      <c r="BU514" s="2">
        <v>0</v>
      </c>
      <c r="BV514" s="50">
        <v>1.9976640082150748E-2</v>
      </c>
    </row>
    <row r="515" spans="1:74" x14ac:dyDescent="0.25">
      <c r="A515" t="s">
        <v>1223</v>
      </c>
      <c r="B515">
        <v>89380</v>
      </c>
      <c r="C515" t="s">
        <v>489</v>
      </c>
      <c r="D515" t="s">
        <v>664</v>
      </c>
      <c r="E515" s="7">
        <v>1</v>
      </c>
      <c r="F515" s="2">
        <v>0</v>
      </c>
      <c r="G515" s="2">
        <v>0</v>
      </c>
      <c r="H515" s="2">
        <v>4565.5209999999997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10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8" t="s">
        <v>12</v>
      </c>
      <c r="BF515" s="8" t="s">
        <v>12</v>
      </c>
      <c r="BG515" s="8" t="s">
        <v>653</v>
      </c>
      <c r="BH515" s="10">
        <v>0</v>
      </c>
      <c r="BI515" s="10">
        <v>4565.5209999999997</v>
      </c>
      <c r="BJ515" s="13">
        <v>0</v>
      </c>
      <c r="BK515" s="13">
        <v>1.339</v>
      </c>
      <c r="BL515" s="10">
        <v>0</v>
      </c>
      <c r="BM515" s="10">
        <v>0</v>
      </c>
      <c r="BN515" s="10">
        <v>6113.2326189999994</v>
      </c>
      <c r="BO515" s="10">
        <v>0</v>
      </c>
      <c r="BP515">
        <v>4359.55</v>
      </c>
      <c r="BQ515" s="5">
        <v>1</v>
      </c>
      <c r="BR515" s="12">
        <v>26650943.264161449</v>
      </c>
      <c r="BS515" s="2">
        <v>6113.2326189999994</v>
      </c>
      <c r="BT515" s="2">
        <v>0</v>
      </c>
      <c r="BU515" s="2">
        <v>0</v>
      </c>
      <c r="BV515" s="50">
        <v>1</v>
      </c>
    </row>
    <row r="516" spans="1:74" x14ac:dyDescent="0.25">
      <c r="A516" t="s">
        <v>1224</v>
      </c>
      <c r="B516">
        <v>90536</v>
      </c>
      <c r="C516" t="s">
        <v>490</v>
      </c>
      <c r="D516" t="s">
        <v>663</v>
      </c>
      <c r="E516" s="7">
        <v>0</v>
      </c>
      <c r="F516" s="2">
        <v>0</v>
      </c>
      <c r="G516" s="2">
        <v>0</v>
      </c>
      <c r="H516" s="2">
        <v>122.5172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8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2</v>
      </c>
      <c r="X516" s="2">
        <v>0</v>
      </c>
      <c r="Y516" s="2">
        <v>0</v>
      </c>
      <c r="Z516" s="10">
        <v>29.225000000000001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8" t="s">
        <v>12</v>
      </c>
      <c r="BF516" s="8" t="s">
        <v>12</v>
      </c>
      <c r="BG516" s="8" t="s">
        <v>653</v>
      </c>
      <c r="BH516" s="10">
        <v>0</v>
      </c>
      <c r="BI516" s="10">
        <v>122.5172</v>
      </c>
      <c r="BJ516" s="13">
        <v>0</v>
      </c>
      <c r="BK516" s="13">
        <v>1.5489999999999999</v>
      </c>
      <c r="BL516" s="10">
        <v>0</v>
      </c>
      <c r="BM516" s="10">
        <v>0</v>
      </c>
      <c r="BN516" s="10">
        <v>189.77914279999999</v>
      </c>
      <c r="BO516" s="10">
        <v>15.432874999999999</v>
      </c>
      <c r="BP516">
        <v>4305.7299999999996</v>
      </c>
      <c r="BQ516" s="5">
        <v>1.1237999999999999</v>
      </c>
      <c r="BR516" s="12">
        <v>992975.67902756063</v>
      </c>
      <c r="BS516" s="2">
        <v>205.21201779999998</v>
      </c>
      <c r="BT516" s="2">
        <v>0</v>
      </c>
      <c r="BU516" s="2">
        <v>0</v>
      </c>
      <c r="BV516" s="50">
        <v>0</v>
      </c>
    </row>
    <row r="517" spans="1:74" x14ac:dyDescent="0.25">
      <c r="A517" t="s">
        <v>1225</v>
      </c>
      <c r="B517">
        <v>89864</v>
      </c>
      <c r="C517" t="s">
        <v>491</v>
      </c>
      <c r="D517" t="s">
        <v>663</v>
      </c>
      <c r="E517" s="7">
        <v>0</v>
      </c>
      <c r="F517" s="2">
        <v>0</v>
      </c>
      <c r="G517" s="2">
        <v>52.399999999999991</v>
      </c>
      <c r="H517" s="2">
        <v>14.8157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8.4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10">
        <v>5.1499999999999995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8" t="s">
        <v>12</v>
      </c>
      <c r="BF517" s="8" t="s">
        <v>12</v>
      </c>
      <c r="BG517" s="8" t="s">
        <v>653</v>
      </c>
      <c r="BH517" s="10">
        <v>52.399999999999991</v>
      </c>
      <c r="BI517" s="10">
        <v>14.8157</v>
      </c>
      <c r="BJ517" s="13">
        <v>1.399</v>
      </c>
      <c r="BK517" s="13">
        <v>1.5589999999999999</v>
      </c>
      <c r="BL517" s="10">
        <v>0</v>
      </c>
      <c r="BM517" s="10">
        <v>73.307599999999994</v>
      </c>
      <c r="BN517" s="10">
        <v>23.0976763</v>
      </c>
      <c r="BO517" s="10">
        <v>0.61744999999999994</v>
      </c>
      <c r="BP517">
        <v>4305.7299999999996</v>
      </c>
      <c r="BQ517" s="5">
        <v>1</v>
      </c>
      <c r="BR517" s="12">
        <v>417753.66331169894</v>
      </c>
      <c r="BS517" s="2">
        <v>97.022726300000002</v>
      </c>
      <c r="BT517" s="2">
        <v>0</v>
      </c>
      <c r="BU517" s="2">
        <v>0</v>
      </c>
      <c r="BV517" s="50">
        <v>0</v>
      </c>
    </row>
    <row r="518" spans="1:74" x14ac:dyDescent="0.25">
      <c r="A518" t="s">
        <v>1226</v>
      </c>
      <c r="B518">
        <v>79959</v>
      </c>
      <c r="C518" t="s">
        <v>492</v>
      </c>
      <c r="D518" t="s">
        <v>663</v>
      </c>
      <c r="E518" s="7">
        <v>0</v>
      </c>
      <c r="F518" s="2">
        <v>0</v>
      </c>
      <c r="G518" s="2">
        <v>0</v>
      </c>
      <c r="H518" s="2">
        <v>118.83060000000002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20.650000000000002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1</v>
      </c>
      <c r="X518" s="2">
        <v>0</v>
      </c>
      <c r="Y518" s="2">
        <v>0</v>
      </c>
      <c r="Z518" s="10">
        <v>4.0999999999999996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8" t="s">
        <v>12</v>
      </c>
      <c r="BF518" s="8" t="s">
        <v>12</v>
      </c>
      <c r="BG518" s="8" t="s">
        <v>653</v>
      </c>
      <c r="BH518" s="10">
        <v>0</v>
      </c>
      <c r="BI518" s="10">
        <v>118.83060000000002</v>
      </c>
      <c r="BJ518" s="13">
        <v>0</v>
      </c>
      <c r="BK518" s="13">
        <v>1.55</v>
      </c>
      <c r="BL518" s="10">
        <v>0</v>
      </c>
      <c r="BM518" s="10">
        <v>0</v>
      </c>
      <c r="BN518" s="10">
        <v>184.18743000000003</v>
      </c>
      <c r="BO518" s="10">
        <v>6.5574500000000002</v>
      </c>
      <c r="BP518">
        <v>4305.7299999999996</v>
      </c>
      <c r="BQ518" s="5">
        <v>1</v>
      </c>
      <c r="BR518" s="12">
        <v>821295.9521624</v>
      </c>
      <c r="BS518" s="2">
        <v>190.74488000000002</v>
      </c>
      <c r="BT518" s="2">
        <v>0</v>
      </c>
      <c r="BU518" s="2">
        <v>0</v>
      </c>
      <c r="BV518" s="50">
        <v>0</v>
      </c>
    </row>
    <row r="519" spans="1:74" x14ac:dyDescent="0.25">
      <c r="A519" t="s">
        <v>1227</v>
      </c>
      <c r="B519">
        <v>90997</v>
      </c>
      <c r="C519" t="s">
        <v>493</v>
      </c>
      <c r="D519" t="s">
        <v>663</v>
      </c>
      <c r="E519" s="7">
        <v>0</v>
      </c>
      <c r="F519" s="2">
        <v>0</v>
      </c>
      <c r="G519" s="2">
        <v>0</v>
      </c>
      <c r="H519" s="2">
        <v>467.81510000000003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53.522100000000002</v>
      </c>
      <c r="P519" s="2">
        <v>0</v>
      </c>
      <c r="Q519" s="2">
        <v>0</v>
      </c>
      <c r="R519" s="2">
        <v>0</v>
      </c>
      <c r="S519" s="2">
        <v>1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10">
        <v>30.150000000000002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8" t="s">
        <v>12</v>
      </c>
      <c r="BF519" s="8" t="s">
        <v>12</v>
      </c>
      <c r="BG519" s="8" t="s">
        <v>653</v>
      </c>
      <c r="BH519" s="10">
        <v>0</v>
      </c>
      <c r="BI519" s="10">
        <v>467.81510000000003</v>
      </c>
      <c r="BJ519" s="13">
        <v>0</v>
      </c>
      <c r="BK519" s="13">
        <v>1.411</v>
      </c>
      <c r="BL519" s="10">
        <v>0</v>
      </c>
      <c r="BM519" s="10">
        <v>0</v>
      </c>
      <c r="BN519" s="10">
        <v>660.08710610000003</v>
      </c>
      <c r="BO519" s="10">
        <v>8.3988163</v>
      </c>
      <c r="BP519">
        <v>4305.7299999999996</v>
      </c>
      <c r="BQ519" s="5">
        <v>1.1237999999999999</v>
      </c>
      <c r="BR519" s="12">
        <v>3234655.8931184839</v>
      </c>
      <c r="BS519" s="2">
        <v>668.48592240000005</v>
      </c>
      <c r="BT519" s="2">
        <v>0</v>
      </c>
      <c r="BU519" s="2">
        <v>0</v>
      </c>
      <c r="BV519" s="50">
        <v>0</v>
      </c>
    </row>
    <row r="520" spans="1:74" x14ac:dyDescent="0.25">
      <c r="A520" t="s">
        <v>1228</v>
      </c>
      <c r="B520">
        <v>4220</v>
      </c>
      <c r="C520" t="s">
        <v>494</v>
      </c>
      <c r="D520" t="s">
        <v>658</v>
      </c>
      <c r="E520" s="7">
        <v>0</v>
      </c>
      <c r="F520" s="2">
        <v>9.5499999999999989</v>
      </c>
      <c r="G520" s="2">
        <v>606.89429999999993</v>
      </c>
      <c r="H520" s="2">
        <v>315.87700000000007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150</v>
      </c>
      <c r="P520" s="2">
        <v>0</v>
      </c>
      <c r="Q520" s="2">
        <v>0.625</v>
      </c>
      <c r="R520" s="2">
        <v>3</v>
      </c>
      <c r="S520" s="2">
        <v>0</v>
      </c>
      <c r="T520" s="2">
        <v>0</v>
      </c>
      <c r="U520" s="2">
        <v>0</v>
      </c>
      <c r="V520" s="2">
        <v>5</v>
      </c>
      <c r="W520" s="2">
        <v>20.5</v>
      </c>
      <c r="X520" s="2">
        <v>0</v>
      </c>
      <c r="Y520" s="2">
        <v>0</v>
      </c>
      <c r="Z520" s="10">
        <v>13</v>
      </c>
      <c r="AA520" s="2">
        <v>225.08759999999995</v>
      </c>
      <c r="AB520" s="2">
        <v>225.08759999999995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8" t="s">
        <v>12</v>
      </c>
      <c r="BF520" s="8" t="s">
        <v>12</v>
      </c>
      <c r="BG520" s="8" t="s">
        <v>653</v>
      </c>
      <c r="BH520" s="10">
        <v>606.89429999999993</v>
      </c>
      <c r="BI520" s="10">
        <v>315.87700000000007</v>
      </c>
      <c r="BJ520" s="13">
        <v>1.1579999999999999</v>
      </c>
      <c r="BK520" s="13">
        <v>1.472</v>
      </c>
      <c r="BL520" s="10">
        <v>13.895249999999999</v>
      </c>
      <c r="BM520" s="10">
        <v>702.78359939999984</v>
      </c>
      <c r="BN520" s="10">
        <v>464.97094400000009</v>
      </c>
      <c r="BO520" s="10">
        <v>183.617131</v>
      </c>
      <c r="BP520">
        <v>4359.55</v>
      </c>
      <c r="BQ520" s="5">
        <v>1</v>
      </c>
      <c r="BR520" s="12">
        <v>5951949.4202680197</v>
      </c>
      <c r="BS520" s="2">
        <v>1365.2669243999999</v>
      </c>
      <c r="BT520" s="2">
        <v>0</v>
      </c>
      <c r="BU520" s="2">
        <v>0</v>
      </c>
      <c r="BV520" s="50">
        <v>1.0243249832434374E-2</v>
      </c>
    </row>
    <row r="521" spans="1:74" x14ac:dyDescent="0.25">
      <c r="A521" t="s">
        <v>1229</v>
      </c>
      <c r="B521">
        <v>4201</v>
      </c>
      <c r="C521" t="s">
        <v>495</v>
      </c>
      <c r="D521" t="s">
        <v>663</v>
      </c>
      <c r="E521" s="7">
        <v>0</v>
      </c>
      <c r="F521" s="2">
        <v>0</v>
      </c>
      <c r="G521" s="2">
        <v>185.00399999999999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16.75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3</v>
      </c>
      <c r="X521" s="2">
        <v>0</v>
      </c>
      <c r="Y521" s="2">
        <v>0</v>
      </c>
      <c r="Z521" s="10">
        <v>10</v>
      </c>
      <c r="AA521" s="2">
        <v>73.603999999999999</v>
      </c>
      <c r="AB521" s="2">
        <v>73.603999999999999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8" t="s">
        <v>12</v>
      </c>
      <c r="BF521" s="8" t="s">
        <v>12</v>
      </c>
      <c r="BG521" s="8" t="s">
        <v>654</v>
      </c>
      <c r="BH521" s="10">
        <v>185.00399999999999</v>
      </c>
      <c r="BI521" s="10">
        <v>0</v>
      </c>
      <c r="BJ521" s="13">
        <v>1.3720000000000001</v>
      </c>
      <c r="BK521" s="13">
        <v>0</v>
      </c>
      <c r="BL521" s="10">
        <v>0</v>
      </c>
      <c r="BM521" s="10">
        <v>253.82548800000001</v>
      </c>
      <c r="BN521" s="10">
        <v>0</v>
      </c>
      <c r="BO521" s="10">
        <v>26.632649999999995</v>
      </c>
      <c r="BP521">
        <v>4305.7299999999996</v>
      </c>
      <c r="BQ521" s="5">
        <v>1.0755999999999999</v>
      </c>
      <c r="BR521" s="12">
        <v>1298869.8411316636</v>
      </c>
      <c r="BS521" s="2">
        <v>280.45813800000002</v>
      </c>
      <c r="BT521" s="2">
        <v>0</v>
      </c>
      <c r="BU521" s="2">
        <v>0</v>
      </c>
      <c r="BV521" s="50">
        <v>0</v>
      </c>
    </row>
    <row r="522" spans="1:74" x14ac:dyDescent="0.25">
      <c r="A522" t="s">
        <v>1230</v>
      </c>
      <c r="B522">
        <v>4214</v>
      </c>
      <c r="C522" t="s">
        <v>496</v>
      </c>
      <c r="D522" t="s">
        <v>659</v>
      </c>
      <c r="E522" s="7">
        <v>0</v>
      </c>
      <c r="F522" s="2">
        <v>0</v>
      </c>
      <c r="G522" s="2">
        <v>101.425</v>
      </c>
      <c r="H522" s="2">
        <v>47.414000000000001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21.612499999999997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10">
        <v>101.425</v>
      </c>
      <c r="AA522" s="2">
        <v>39.15</v>
      </c>
      <c r="AB522" s="2">
        <v>39.15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8" t="s">
        <v>13</v>
      </c>
      <c r="BF522" s="8" t="s">
        <v>12</v>
      </c>
      <c r="BG522" s="8" t="s">
        <v>654</v>
      </c>
      <c r="BH522" s="10">
        <v>101.425</v>
      </c>
      <c r="BI522" s="10">
        <v>0</v>
      </c>
      <c r="BJ522" s="13">
        <v>1.5569999999999999</v>
      </c>
      <c r="BK522" s="13">
        <v>0</v>
      </c>
      <c r="BL522" s="10">
        <v>0</v>
      </c>
      <c r="BM522" s="10">
        <v>157.91872499999999</v>
      </c>
      <c r="BN522" s="10">
        <v>0</v>
      </c>
      <c r="BO522" s="10">
        <v>15.643712500000001</v>
      </c>
      <c r="BP522">
        <v>4359.55</v>
      </c>
      <c r="BQ522" s="5">
        <v>1</v>
      </c>
      <c r="BR522" s="12">
        <v>756654.12440312502</v>
      </c>
      <c r="BS522" s="2">
        <v>173.56243749999999</v>
      </c>
      <c r="BT522" s="2">
        <v>0</v>
      </c>
      <c r="BU522" s="2">
        <v>0</v>
      </c>
      <c r="BV522" s="50">
        <v>6.7186691660115977E-3</v>
      </c>
    </row>
    <row r="523" spans="1:74" x14ac:dyDescent="0.25">
      <c r="A523" t="s">
        <v>1231</v>
      </c>
      <c r="B523">
        <v>81011</v>
      </c>
      <c r="C523" t="s">
        <v>497</v>
      </c>
      <c r="D523" t="s">
        <v>663</v>
      </c>
      <c r="E523" s="7">
        <v>0</v>
      </c>
      <c r="F523" s="2">
        <v>0</v>
      </c>
      <c r="G523" s="2">
        <v>0</v>
      </c>
      <c r="H523" s="2">
        <v>13.5593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10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8" t="s">
        <v>12</v>
      </c>
      <c r="BF523" s="8" t="s">
        <v>12</v>
      </c>
      <c r="BG523" s="8" t="s">
        <v>653</v>
      </c>
      <c r="BH523" s="10">
        <v>0</v>
      </c>
      <c r="BI523" s="10">
        <v>13.5593</v>
      </c>
      <c r="BJ523" s="13">
        <v>0</v>
      </c>
      <c r="BK523" s="13">
        <v>1.5589999999999999</v>
      </c>
      <c r="BL523" s="10">
        <v>0</v>
      </c>
      <c r="BM523" s="10">
        <v>0</v>
      </c>
      <c r="BN523" s="10">
        <v>21.1389487</v>
      </c>
      <c r="BO523" s="10">
        <v>0</v>
      </c>
      <c r="BP523">
        <v>4305.7299999999996</v>
      </c>
      <c r="BQ523" s="5">
        <v>1</v>
      </c>
      <c r="BR523" s="12">
        <v>91018.605586050995</v>
      </c>
      <c r="BS523" s="2">
        <v>21.1389487</v>
      </c>
      <c r="BT523" s="2">
        <v>0</v>
      </c>
      <c r="BU523" s="2">
        <v>0</v>
      </c>
      <c r="BV523" s="50">
        <v>0</v>
      </c>
    </row>
    <row r="524" spans="1:74" x14ac:dyDescent="0.25">
      <c r="A524" t="s">
        <v>1232</v>
      </c>
      <c r="B524">
        <v>81009</v>
      </c>
      <c r="C524" t="s">
        <v>498</v>
      </c>
      <c r="D524" t="s">
        <v>663</v>
      </c>
      <c r="E524" s="7">
        <v>0</v>
      </c>
      <c r="F524" s="2">
        <v>0</v>
      </c>
      <c r="G524" s="2">
        <v>0</v>
      </c>
      <c r="H524" s="2">
        <v>10.9367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10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8" t="s">
        <v>12</v>
      </c>
      <c r="BF524" s="8" t="s">
        <v>12</v>
      </c>
      <c r="BG524" s="8" t="s">
        <v>653</v>
      </c>
      <c r="BH524" s="10">
        <v>0</v>
      </c>
      <c r="BI524" s="10">
        <v>10.9367</v>
      </c>
      <c r="BJ524" s="13">
        <v>0</v>
      </c>
      <c r="BK524" s="13">
        <v>1.5589999999999999</v>
      </c>
      <c r="BL524" s="10">
        <v>0</v>
      </c>
      <c r="BM524" s="10">
        <v>0</v>
      </c>
      <c r="BN524" s="10">
        <v>17.050315300000001</v>
      </c>
      <c r="BO524" s="10">
        <v>0</v>
      </c>
      <c r="BP524">
        <v>4305.7299999999996</v>
      </c>
      <c r="BQ524" s="5">
        <v>1</v>
      </c>
      <c r="BR524" s="12">
        <v>73414.054096669002</v>
      </c>
      <c r="BS524" s="2">
        <v>17.050315300000001</v>
      </c>
      <c r="BT524" s="2">
        <v>0</v>
      </c>
      <c r="BU524" s="2">
        <v>0</v>
      </c>
      <c r="BV524" s="50">
        <v>0</v>
      </c>
    </row>
    <row r="525" spans="1:74" x14ac:dyDescent="0.25">
      <c r="A525" t="s">
        <v>1233</v>
      </c>
      <c r="B525">
        <v>81001</v>
      </c>
      <c r="C525" t="s">
        <v>499</v>
      </c>
      <c r="D525" t="s">
        <v>663</v>
      </c>
      <c r="E525" s="7">
        <v>0</v>
      </c>
      <c r="F525" s="2">
        <v>0</v>
      </c>
      <c r="G525" s="2">
        <v>0</v>
      </c>
      <c r="H525" s="2">
        <v>16.174700000000001</v>
      </c>
      <c r="I525" s="2">
        <v>0</v>
      </c>
      <c r="J525" s="2">
        <v>16.895600000000002</v>
      </c>
      <c r="K525" s="2">
        <v>98.477800000000002</v>
      </c>
      <c r="L525" s="2">
        <v>0</v>
      </c>
      <c r="M525" s="2">
        <v>25.885100000000001</v>
      </c>
      <c r="N525" s="2">
        <v>98.971299999999999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10">
        <v>0</v>
      </c>
      <c r="AA525" s="2">
        <v>0</v>
      </c>
      <c r="AB525" s="2">
        <v>0</v>
      </c>
      <c r="AC525" s="2">
        <v>14.103400000000001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12.3215</v>
      </c>
      <c r="AR525" s="2">
        <v>0</v>
      </c>
      <c r="AS525" s="2">
        <v>0</v>
      </c>
      <c r="AT525" s="2">
        <v>0</v>
      </c>
      <c r="AU525" s="2">
        <v>0.47699999999999998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8" t="s">
        <v>12</v>
      </c>
      <c r="BF525" s="8" t="s">
        <v>12</v>
      </c>
      <c r="BG525" s="8" t="s">
        <v>653</v>
      </c>
      <c r="BH525" s="10">
        <v>42.780700000000003</v>
      </c>
      <c r="BI525" s="10">
        <v>213.62380000000002</v>
      </c>
      <c r="BJ525" s="13">
        <v>1.399</v>
      </c>
      <c r="BK525" s="13">
        <v>1.5129999999999999</v>
      </c>
      <c r="BL525" s="10">
        <v>0</v>
      </c>
      <c r="BM525" s="10">
        <v>53.236363845</v>
      </c>
      <c r="BN525" s="10">
        <v>293.301427295</v>
      </c>
      <c r="BO525" s="10">
        <v>2.0060164649999996</v>
      </c>
      <c r="BP525">
        <v>4305.7299999999996</v>
      </c>
      <c r="BQ525" s="5">
        <v>1</v>
      </c>
      <c r="BR525" s="12">
        <v>1500735.5287190764</v>
      </c>
      <c r="BS525" s="2">
        <v>24.472321100000002</v>
      </c>
      <c r="BT525" s="2">
        <v>172.67616599999999</v>
      </c>
      <c r="BU525" s="2">
        <v>188.26956330000002</v>
      </c>
      <c r="BV525" s="50">
        <v>0</v>
      </c>
    </row>
    <row r="526" spans="1:74" x14ac:dyDescent="0.25">
      <c r="A526" t="s">
        <v>1234</v>
      </c>
      <c r="B526">
        <v>79439</v>
      </c>
      <c r="C526" t="s">
        <v>500</v>
      </c>
      <c r="D526" t="s">
        <v>663</v>
      </c>
      <c r="E526" s="7">
        <v>0</v>
      </c>
      <c r="F526" s="2">
        <v>0</v>
      </c>
      <c r="G526" s="2">
        <v>0</v>
      </c>
      <c r="H526" s="2">
        <v>6.7359</v>
      </c>
      <c r="I526" s="2">
        <v>0</v>
      </c>
      <c r="J526" s="2">
        <v>0</v>
      </c>
      <c r="K526" s="2">
        <v>43.569299999999998</v>
      </c>
      <c r="L526" s="2">
        <v>0</v>
      </c>
      <c r="M526" s="2">
        <v>0</v>
      </c>
      <c r="N526" s="2">
        <v>58.2729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10">
        <v>0</v>
      </c>
      <c r="AA526" s="2">
        <v>0</v>
      </c>
      <c r="AB526" s="2">
        <v>0</v>
      </c>
      <c r="AC526" s="2">
        <v>2.0278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0.44700000000000001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5.4032999999999998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8" t="s">
        <v>12</v>
      </c>
      <c r="BF526" s="8" t="s">
        <v>12</v>
      </c>
      <c r="BG526" s="8" t="s">
        <v>653</v>
      </c>
      <c r="BH526" s="10">
        <v>0</v>
      </c>
      <c r="BI526" s="10">
        <v>108.57810000000001</v>
      </c>
      <c r="BJ526" s="13">
        <v>0</v>
      </c>
      <c r="BK526" s="13">
        <v>1.5549999999999999</v>
      </c>
      <c r="BL526" s="10">
        <v>0</v>
      </c>
      <c r="BM526" s="10">
        <v>0</v>
      </c>
      <c r="BN526" s="10">
        <v>151.85927849999996</v>
      </c>
      <c r="BO526" s="10">
        <v>2.496541095</v>
      </c>
      <c r="BP526">
        <v>4305.7299999999996</v>
      </c>
      <c r="BQ526" s="5">
        <v>1</v>
      </c>
      <c r="BR526" s="12">
        <v>664614.48310477915</v>
      </c>
      <c r="BS526" s="2">
        <v>10.4743245</v>
      </c>
      <c r="BT526" s="2">
        <v>70.363695899999996</v>
      </c>
      <c r="BU526" s="2">
        <v>90.630569399999999</v>
      </c>
      <c r="BV526" s="50">
        <v>0</v>
      </c>
    </row>
    <row r="527" spans="1:74" x14ac:dyDescent="0.25">
      <c r="A527" t="s">
        <v>1235</v>
      </c>
      <c r="B527">
        <v>4390</v>
      </c>
      <c r="C527" t="s">
        <v>501</v>
      </c>
      <c r="D527" t="s">
        <v>658</v>
      </c>
      <c r="E527" s="7">
        <v>0</v>
      </c>
      <c r="F527" s="2">
        <v>7.3125</v>
      </c>
      <c r="G527" s="2">
        <v>638.04050000000007</v>
      </c>
      <c r="H527" s="2">
        <v>297.42959999999988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116.85</v>
      </c>
      <c r="P527" s="2">
        <v>0</v>
      </c>
      <c r="Q527" s="2">
        <v>0</v>
      </c>
      <c r="R527" s="2">
        <v>1</v>
      </c>
      <c r="S527" s="2">
        <v>0</v>
      </c>
      <c r="T527" s="2">
        <v>1.0249999999999999</v>
      </c>
      <c r="U527" s="2">
        <v>0</v>
      </c>
      <c r="V527" s="2">
        <v>3</v>
      </c>
      <c r="W527" s="2">
        <v>1.875</v>
      </c>
      <c r="X527" s="2">
        <v>0</v>
      </c>
      <c r="Y527" s="2">
        <v>1</v>
      </c>
      <c r="Z527" s="10">
        <v>71.097700000000003</v>
      </c>
      <c r="AA527" s="2">
        <v>210.86019999999996</v>
      </c>
      <c r="AB527" s="2">
        <v>210.86019999999996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8" t="s">
        <v>12</v>
      </c>
      <c r="BF527" s="8" t="s">
        <v>13</v>
      </c>
      <c r="BG527" s="8" t="s">
        <v>653</v>
      </c>
      <c r="BH527" s="10">
        <v>638.04050000000007</v>
      </c>
      <c r="BI527" s="10">
        <v>297.42959999999988</v>
      </c>
      <c r="BJ527" s="13">
        <v>1.1579999999999999</v>
      </c>
      <c r="BK527" s="13">
        <v>1.569</v>
      </c>
      <c r="BL527" s="10">
        <v>10.639687500000001</v>
      </c>
      <c r="BM527" s="10">
        <v>738.85089900000003</v>
      </c>
      <c r="BN527" s="10">
        <v>466.66704239999979</v>
      </c>
      <c r="BO527" s="10">
        <v>67.266547500000001</v>
      </c>
      <c r="BP527">
        <v>4359.55</v>
      </c>
      <c r="BQ527" s="5">
        <v>1</v>
      </c>
      <c r="BR527" s="12">
        <v>5595151.8682246199</v>
      </c>
      <c r="BS527" s="2">
        <v>1283.4241763999999</v>
      </c>
      <c r="BT527" s="2">
        <v>0</v>
      </c>
      <c r="BU527" s="2">
        <v>0</v>
      </c>
      <c r="BV527" s="50">
        <v>7.7562950355681151E-3</v>
      </c>
    </row>
    <row r="528" spans="1:74" x14ac:dyDescent="0.25">
      <c r="A528" t="s">
        <v>1236</v>
      </c>
      <c r="B528">
        <v>90140</v>
      </c>
      <c r="C528" t="s">
        <v>502</v>
      </c>
      <c r="D528" t="s">
        <v>663</v>
      </c>
      <c r="E528" s="7">
        <v>0</v>
      </c>
      <c r="F528" s="2">
        <v>0</v>
      </c>
      <c r="G528" s="2">
        <v>406.5299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41.712499999999999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4</v>
      </c>
      <c r="X528" s="2">
        <v>0</v>
      </c>
      <c r="Y528" s="2">
        <v>0</v>
      </c>
      <c r="Z528" s="10">
        <v>109.875</v>
      </c>
      <c r="AA528" s="2">
        <v>186.17989999999998</v>
      </c>
      <c r="AB528" s="2">
        <v>186.17989999999998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8" t="s">
        <v>12</v>
      </c>
      <c r="BF528" s="8" t="s">
        <v>12</v>
      </c>
      <c r="BG528" s="8" t="s">
        <v>654</v>
      </c>
      <c r="BH528" s="10">
        <v>406.5299</v>
      </c>
      <c r="BI528" s="10">
        <v>0</v>
      </c>
      <c r="BJ528" s="13">
        <v>1.306</v>
      </c>
      <c r="BK528" s="13">
        <v>0</v>
      </c>
      <c r="BL528" s="10">
        <v>0</v>
      </c>
      <c r="BM528" s="10">
        <v>530.92804939999996</v>
      </c>
      <c r="BN528" s="10">
        <v>0</v>
      </c>
      <c r="BO528" s="10">
        <v>55.474752500000001</v>
      </c>
      <c r="BP528">
        <v>4305.7299999999996</v>
      </c>
      <c r="BQ528" s="5">
        <v>1.1237999999999999</v>
      </c>
      <c r="BR528" s="12">
        <v>2837473.7826895276</v>
      </c>
      <c r="BS528" s="2">
        <v>586.40280189999987</v>
      </c>
      <c r="BT528" s="2">
        <v>0</v>
      </c>
      <c r="BU528" s="2">
        <v>0</v>
      </c>
      <c r="BV528" s="50">
        <v>0</v>
      </c>
    </row>
    <row r="529" spans="1:74" x14ac:dyDescent="0.25">
      <c r="A529" t="s">
        <v>1237</v>
      </c>
      <c r="B529">
        <v>79455</v>
      </c>
      <c r="C529" t="s">
        <v>503</v>
      </c>
      <c r="D529" t="s">
        <v>663</v>
      </c>
      <c r="E529" s="7">
        <v>0</v>
      </c>
      <c r="F529" s="2">
        <v>0</v>
      </c>
      <c r="G529" s="2">
        <v>358.50190000000003</v>
      </c>
      <c r="H529" s="2">
        <v>361.81429999999995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58.478200000000001</v>
      </c>
      <c r="P529" s="2">
        <v>0</v>
      </c>
      <c r="Q529" s="2">
        <v>0</v>
      </c>
      <c r="R529" s="2">
        <v>1</v>
      </c>
      <c r="S529" s="2">
        <v>0.85</v>
      </c>
      <c r="T529" s="2">
        <v>0</v>
      </c>
      <c r="U529" s="2">
        <v>1</v>
      </c>
      <c r="V529" s="2">
        <v>1</v>
      </c>
      <c r="W529" s="2">
        <v>10.6</v>
      </c>
      <c r="X529" s="2">
        <v>0</v>
      </c>
      <c r="Y529" s="2">
        <v>0</v>
      </c>
      <c r="Z529" s="10">
        <v>0</v>
      </c>
      <c r="AA529" s="2">
        <v>98.556900000000013</v>
      </c>
      <c r="AB529" s="2">
        <v>98.556900000000013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8" t="s">
        <v>12</v>
      </c>
      <c r="BF529" s="8" t="s">
        <v>12</v>
      </c>
      <c r="BG529" s="8" t="s">
        <v>654</v>
      </c>
      <c r="BH529" s="10">
        <v>358.50190000000003</v>
      </c>
      <c r="BI529" s="10">
        <v>361.81429999999995</v>
      </c>
      <c r="BJ529" s="13">
        <v>1.32</v>
      </c>
      <c r="BK529" s="13">
        <v>1.4530000000000001</v>
      </c>
      <c r="BL529" s="10">
        <v>0</v>
      </c>
      <c r="BM529" s="10">
        <v>473.22250800000006</v>
      </c>
      <c r="BN529" s="10">
        <v>525.71617789999993</v>
      </c>
      <c r="BO529" s="10">
        <v>93.016874600000008</v>
      </c>
      <c r="BP529">
        <v>4305.7299999999996</v>
      </c>
      <c r="BQ529" s="5">
        <v>1</v>
      </c>
      <c r="BR529" s="12">
        <v>4701665.8155116644</v>
      </c>
      <c r="BS529" s="2">
        <v>1091.9555605</v>
      </c>
      <c r="BT529" s="2">
        <v>0</v>
      </c>
      <c r="BU529" s="2">
        <v>0</v>
      </c>
      <c r="BV529" s="50">
        <v>0</v>
      </c>
    </row>
    <row r="530" spans="1:74" x14ac:dyDescent="0.25">
      <c r="A530" t="s">
        <v>1238</v>
      </c>
      <c r="B530">
        <v>4188</v>
      </c>
      <c r="C530" t="s">
        <v>504</v>
      </c>
      <c r="D530" t="s">
        <v>659</v>
      </c>
      <c r="E530" s="7">
        <v>0</v>
      </c>
      <c r="F530" s="2">
        <v>0</v>
      </c>
      <c r="G530" s="2">
        <v>103.63040000000001</v>
      </c>
      <c r="H530" s="2">
        <v>24.516300000000001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12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2</v>
      </c>
      <c r="X530" s="2">
        <v>0</v>
      </c>
      <c r="Y530" s="2">
        <v>0</v>
      </c>
      <c r="Z530" s="10">
        <v>103.63040000000001</v>
      </c>
      <c r="AA530" s="2">
        <v>41.8018</v>
      </c>
      <c r="AB530" s="2">
        <v>41.8018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8" t="s">
        <v>12</v>
      </c>
      <c r="BF530" s="8" t="s">
        <v>12</v>
      </c>
      <c r="BG530" s="8" t="s">
        <v>653</v>
      </c>
      <c r="BH530" s="10">
        <v>103.63040000000001</v>
      </c>
      <c r="BI530" s="10">
        <v>0</v>
      </c>
      <c r="BJ530" s="13">
        <v>1.397</v>
      </c>
      <c r="BK530" s="13">
        <v>0</v>
      </c>
      <c r="BL530" s="10">
        <v>0</v>
      </c>
      <c r="BM530" s="10">
        <v>144.77166880000001</v>
      </c>
      <c r="BN530" s="10">
        <v>0</v>
      </c>
      <c r="BO530" s="10">
        <v>26.509604000000003</v>
      </c>
      <c r="BP530">
        <v>4359.55</v>
      </c>
      <c r="BQ530" s="5">
        <v>1.0178</v>
      </c>
      <c r="BR530" s="12">
        <v>760000.69789170742</v>
      </c>
      <c r="BS530" s="2">
        <v>171.28127280000001</v>
      </c>
      <c r="BT530" s="2">
        <v>0</v>
      </c>
      <c r="BU530" s="2">
        <v>0</v>
      </c>
      <c r="BV530" s="50">
        <v>0</v>
      </c>
    </row>
    <row r="531" spans="1:74" x14ac:dyDescent="0.25">
      <c r="A531" t="s">
        <v>1239</v>
      </c>
      <c r="B531">
        <v>4431</v>
      </c>
      <c r="C531" t="s">
        <v>505</v>
      </c>
      <c r="D531" t="s">
        <v>663</v>
      </c>
      <c r="E531" s="7">
        <v>0</v>
      </c>
      <c r="F531" s="2">
        <v>0</v>
      </c>
      <c r="G531" s="2">
        <v>0</v>
      </c>
      <c r="H531" s="2">
        <v>624.73119999999994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63.449999999999996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10">
        <v>166.10000000000002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8" t="s">
        <v>12</v>
      </c>
      <c r="BF531" s="8" t="s">
        <v>12</v>
      </c>
      <c r="BG531" s="8" t="s">
        <v>653</v>
      </c>
      <c r="BH531" s="10">
        <v>0</v>
      </c>
      <c r="BI531" s="10">
        <v>624.73119999999994</v>
      </c>
      <c r="BJ531" s="13">
        <v>0</v>
      </c>
      <c r="BK531" s="13">
        <v>1.268</v>
      </c>
      <c r="BL531" s="10">
        <v>0</v>
      </c>
      <c r="BM531" s="10">
        <v>0</v>
      </c>
      <c r="BN531" s="10">
        <v>792.15916159999995</v>
      </c>
      <c r="BO531" s="10">
        <v>19.291850000000004</v>
      </c>
      <c r="BP531">
        <v>4305.7299999999996</v>
      </c>
      <c r="BQ531" s="5">
        <v>1</v>
      </c>
      <c r="BR531" s="12">
        <v>3493888.9641764672</v>
      </c>
      <c r="BS531" s="2">
        <v>811.4510115999999</v>
      </c>
      <c r="BT531" s="2">
        <v>0</v>
      </c>
      <c r="BU531" s="2">
        <v>0</v>
      </c>
      <c r="BV531" s="50">
        <v>0</v>
      </c>
    </row>
    <row r="532" spans="1:74" x14ac:dyDescent="0.25">
      <c r="A532" t="s">
        <v>1240</v>
      </c>
      <c r="B532">
        <v>87405</v>
      </c>
      <c r="C532" t="s">
        <v>505</v>
      </c>
      <c r="D532" t="s">
        <v>663</v>
      </c>
      <c r="E532" s="7">
        <v>0</v>
      </c>
      <c r="F532" s="2">
        <v>0</v>
      </c>
      <c r="G532" s="2">
        <v>0</v>
      </c>
      <c r="H532" s="2">
        <v>0</v>
      </c>
      <c r="I532" s="2">
        <v>0</v>
      </c>
      <c r="J532" s="2">
        <v>5901.9442999999974</v>
      </c>
      <c r="K532" s="2">
        <v>2366.0889000000006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10">
        <v>0</v>
      </c>
      <c r="AA532" s="2">
        <v>0</v>
      </c>
      <c r="AB532" s="2">
        <v>0</v>
      </c>
      <c r="AC532" s="2">
        <v>898.99789999999996</v>
      </c>
      <c r="AD532" s="2">
        <v>3.1252</v>
      </c>
      <c r="AE532" s="2">
        <v>0</v>
      </c>
      <c r="AF532" s="2">
        <v>4.6120000000000001</v>
      </c>
      <c r="AG532" s="2">
        <v>4.9702999999999999</v>
      </c>
      <c r="AH532" s="2">
        <v>3.2165999999999997</v>
      </c>
      <c r="AI532" s="2">
        <v>0</v>
      </c>
      <c r="AJ532" s="2">
        <v>52.975200000000001</v>
      </c>
      <c r="AK532" s="2">
        <v>173.17990000000003</v>
      </c>
      <c r="AL532" s="2">
        <v>3.2782</v>
      </c>
      <c r="AM532" s="2">
        <v>0</v>
      </c>
      <c r="AN532" s="2">
        <v>103.81139999999999</v>
      </c>
      <c r="AO532" s="2">
        <v>2175.0704999999998</v>
      </c>
      <c r="AP532" s="2">
        <v>2175.0704999999998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8" t="s">
        <v>12</v>
      </c>
      <c r="BF532" s="8" t="s">
        <v>12</v>
      </c>
      <c r="BG532" s="8" t="s">
        <v>653</v>
      </c>
      <c r="BH532" s="10">
        <v>5901.9442999999974</v>
      </c>
      <c r="BI532" s="10">
        <v>2366.0889000000006</v>
      </c>
      <c r="BJ532" s="13">
        <v>1.1579999999999999</v>
      </c>
      <c r="BK532" s="13">
        <v>1.268</v>
      </c>
      <c r="BL532" s="10">
        <v>0</v>
      </c>
      <c r="BM532" s="10">
        <v>6492.7289244299964</v>
      </c>
      <c r="BN532" s="10">
        <v>2850.1906889400007</v>
      </c>
      <c r="BO532" s="10">
        <v>1509.5634491500005</v>
      </c>
      <c r="BP532">
        <v>4305.7299999999996</v>
      </c>
      <c r="BQ532" s="5">
        <v>1</v>
      </c>
      <c r="BR532" s="12">
        <v>46727861.896784224</v>
      </c>
      <c r="BS532" s="2">
        <v>0</v>
      </c>
      <c r="BT532" s="2">
        <v>11423.666381599996</v>
      </c>
      <c r="BU532" s="2">
        <v>0</v>
      </c>
      <c r="BV532" s="50">
        <v>0</v>
      </c>
    </row>
    <row r="533" spans="1:74" x14ac:dyDescent="0.25">
      <c r="A533" t="s">
        <v>1241</v>
      </c>
      <c r="B533">
        <v>79569</v>
      </c>
      <c r="C533" t="s">
        <v>506</v>
      </c>
      <c r="D533" t="s">
        <v>663</v>
      </c>
      <c r="E533" s="7">
        <v>0</v>
      </c>
      <c r="F533" s="2">
        <v>0</v>
      </c>
      <c r="G533" s="2">
        <v>0</v>
      </c>
      <c r="H533" s="2">
        <v>164.13560000000001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9.0944000000000003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1</v>
      </c>
      <c r="X533" s="2">
        <v>0</v>
      </c>
      <c r="Y533" s="2">
        <v>0</v>
      </c>
      <c r="Z533" s="10">
        <v>29.587500000000002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8" t="s">
        <v>12</v>
      </c>
      <c r="BF533" s="8" t="s">
        <v>12</v>
      </c>
      <c r="BG533" s="8" t="s">
        <v>653</v>
      </c>
      <c r="BH533" s="10">
        <v>0</v>
      </c>
      <c r="BI533" s="10">
        <v>164.13560000000001</v>
      </c>
      <c r="BJ533" s="13">
        <v>0</v>
      </c>
      <c r="BK533" s="13">
        <v>1.532</v>
      </c>
      <c r="BL533" s="10">
        <v>0</v>
      </c>
      <c r="BM533" s="10">
        <v>0</v>
      </c>
      <c r="BN533" s="10">
        <v>251.45573920000001</v>
      </c>
      <c r="BO533" s="10">
        <v>9.4538457000000005</v>
      </c>
      <c r="BP533">
        <v>4305.7299999999996</v>
      </c>
      <c r="BQ533" s="5">
        <v>1</v>
      </c>
      <c r="BR533" s="12">
        <v>1123406.226991477</v>
      </c>
      <c r="BS533" s="2">
        <v>260.90958490000003</v>
      </c>
      <c r="BT533" s="2">
        <v>0</v>
      </c>
      <c r="BU533" s="2">
        <v>0</v>
      </c>
      <c r="BV533" s="50">
        <v>5.3693409595480801E-3</v>
      </c>
    </row>
    <row r="534" spans="1:74" x14ac:dyDescent="0.25">
      <c r="A534" t="s">
        <v>1242</v>
      </c>
      <c r="B534">
        <v>4466</v>
      </c>
      <c r="C534" t="s">
        <v>507</v>
      </c>
      <c r="D534" t="s">
        <v>658</v>
      </c>
      <c r="E534" s="7">
        <v>0</v>
      </c>
      <c r="F534" s="2">
        <v>9.3625000000000007</v>
      </c>
      <c r="G534" s="2">
        <v>2116.7309999999998</v>
      </c>
      <c r="H534" s="2">
        <v>1389.9965000000002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327.92279999999994</v>
      </c>
      <c r="P534" s="2">
        <v>1</v>
      </c>
      <c r="Q534" s="2">
        <v>2.7749999999999999</v>
      </c>
      <c r="R534" s="2">
        <v>8</v>
      </c>
      <c r="S534" s="2">
        <v>0</v>
      </c>
      <c r="T534" s="2">
        <v>0</v>
      </c>
      <c r="U534" s="2">
        <v>10.675000000000001</v>
      </c>
      <c r="V534" s="2">
        <v>35.9375</v>
      </c>
      <c r="W534" s="2">
        <v>32.774999999999999</v>
      </c>
      <c r="X534" s="2">
        <v>2.875</v>
      </c>
      <c r="Y534" s="2">
        <v>0.45</v>
      </c>
      <c r="Z534" s="10">
        <v>29.913399999999999</v>
      </c>
      <c r="AA534" s="2">
        <v>796.23249999999985</v>
      </c>
      <c r="AB534" s="2">
        <v>796.23249999999985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8" t="s">
        <v>12</v>
      </c>
      <c r="BF534" s="8" t="s">
        <v>12</v>
      </c>
      <c r="BG534" s="8" t="s">
        <v>653</v>
      </c>
      <c r="BH534" s="10">
        <v>2116.7309999999998</v>
      </c>
      <c r="BI534" s="10">
        <v>1389.9965000000002</v>
      </c>
      <c r="BJ534" s="13">
        <v>1.1579999999999999</v>
      </c>
      <c r="BK534" s="13">
        <v>1.268</v>
      </c>
      <c r="BL534" s="10">
        <v>13.622437500000002</v>
      </c>
      <c r="BM534" s="10">
        <v>2451.1744979999994</v>
      </c>
      <c r="BN534" s="10">
        <v>1762.5155620000003</v>
      </c>
      <c r="BO534" s="10">
        <v>582.28329689999987</v>
      </c>
      <c r="BP534">
        <v>4359.55</v>
      </c>
      <c r="BQ534" s="5">
        <v>1.0003</v>
      </c>
      <c r="BR534" s="12">
        <v>20973963.647480164</v>
      </c>
      <c r="BS534" s="2">
        <v>4809.5957944000002</v>
      </c>
      <c r="BT534" s="2">
        <v>0</v>
      </c>
      <c r="BU534" s="2">
        <v>0</v>
      </c>
      <c r="BV534" s="50">
        <v>2.7338606235904075E-3</v>
      </c>
    </row>
    <row r="535" spans="1:74" x14ac:dyDescent="0.25">
      <c r="A535" t="s">
        <v>1243</v>
      </c>
      <c r="B535">
        <v>88317</v>
      </c>
      <c r="C535" t="s">
        <v>508</v>
      </c>
      <c r="D535" t="s">
        <v>663</v>
      </c>
      <c r="E535" s="7">
        <v>0</v>
      </c>
      <c r="F535" s="2">
        <v>0</v>
      </c>
      <c r="G535" s="2">
        <v>341.05499999999995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48.335099999999997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12.192299999999999</v>
      </c>
      <c r="V535" s="2">
        <v>3</v>
      </c>
      <c r="W535" s="2">
        <v>0.22500000000000001</v>
      </c>
      <c r="X535" s="2">
        <v>1</v>
      </c>
      <c r="Y535" s="2">
        <v>0</v>
      </c>
      <c r="Z535" s="10">
        <v>40.450000000000003</v>
      </c>
      <c r="AA535" s="2">
        <v>175.09580000000003</v>
      </c>
      <c r="AB535" s="2">
        <v>175.09580000000003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8" t="s">
        <v>12</v>
      </c>
      <c r="BF535" s="8" t="s">
        <v>12</v>
      </c>
      <c r="BG535" s="8" t="s">
        <v>654</v>
      </c>
      <c r="BH535" s="10">
        <v>341.05499999999995</v>
      </c>
      <c r="BI535" s="10">
        <v>0</v>
      </c>
      <c r="BJ535" s="13">
        <v>1.3260000000000001</v>
      </c>
      <c r="BK535" s="13">
        <v>0</v>
      </c>
      <c r="BL535" s="10">
        <v>0</v>
      </c>
      <c r="BM535" s="10">
        <v>452.23892999999998</v>
      </c>
      <c r="BN535" s="10">
        <v>0</v>
      </c>
      <c r="BO535" s="10">
        <v>106.7250059</v>
      </c>
      <c r="BP535">
        <v>4305.7299999999996</v>
      </c>
      <c r="BQ535" s="5">
        <v>1.1237999999999999</v>
      </c>
      <c r="BR535" s="12">
        <v>2704703.1638427777</v>
      </c>
      <c r="BS535" s="2">
        <v>558.96393589999991</v>
      </c>
      <c r="BT535" s="2">
        <v>0</v>
      </c>
      <c r="BU535" s="2">
        <v>0</v>
      </c>
      <c r="BV535" s="50">
        <v>0</v>
      </c>
    </row>
    <row r="536" spans="1:74" x14ac:dyDescent="0.25">
      <c r="A536" t="s">
        <v>1244</v>
      </c>
      <c r="B536">
        <v>4425</v>
      </c>
      <c r="C536" t="s">
        <v>509</v>
      </c>
      <c r="D536" t="s">
        <v>663</v>
      </c>
      <c r="E536" s="7">
        <v>0</v>
      </c>
      <c r="F536" s="2">
        <v>0</v>
      </c>
      <c r="G536" s="2">
        <v>299.72579999999999</v>
      </c>
      <c r="H536" s="2">
        <v>68.847200000000001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32.575000000000003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4.7249999999999996</v>
      </c>
      <c r="X536" s="2">
        <v>0</v>
      </c>
      <c r="Y536" s="2">
        <v>0</v>
      </c>
      <c r="Z536" s="10">
        <v>7.5499999999999989</v>
      </c>
      <c r="AA536" s="2">
        <v>109.952</v>
      </c>
      <c r="AB536" s="2">
        <v>109.952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8" t="s">
        <v>12</v>
      </c>
      <c r="BF536" s="8" t="s">
        <v>12</v>
      </c>
      <c r="BG536" s="8" t="s">
        <v>654</v>
      </c>
      <c r="BH536" s="10">
        <v>299.72579999999999</v>
      </c>
      <c r="BI536" s="10">
        <v>68.847200000000001</v>
      </c>
      <c r="BJ536" s="13">
        <v>1.3380000000000001</v>
      </c>
      <c r="BK536" s="13">
        <v>1.5589999999999999</v>
      </c>
      <c r="BL536" s="10">
        <v>0</v>
      </c>
      <c r="BM536" s="10">
        <v>401.03312040000003</v>
      </c>
      <c r="BN536" s="10">
        <v>107.3327848</v>
      </c>
      <c r="BO536" s="10">
        <v>40.424574999999997</v>
      </c>
      <c r="BP536">
        <v>4305.7299999999996</v>
      </c>
      <c r="BQ536" s="5">
        <v>1</v>
      </c>
      <c r="BR536" s="12">
        <v>2362943.6343115461</v>
      </c>
      <c r="BS536" s="2">
        <v>548.79048020000005</v>
      </c>
      <c r="BT536" s="2">
        <v>0</v>
      </c>
      <c r="BU536" s="2">
        <v>0</v>
      </c>
      <c r="BV536" s="50">
        <v>0</v>
      </c>
    </row>
    <row r="537" spans="1:74" x14ac:dyDescent="0.25">
      <c r="A537" t="s">
        <v>1245</v>
      </c>
      <c r="B537">
        <v>4511</v>
      </c>
      <c r="C537" t="s">
        <v>510</v>
      </c>
      <c r="D537" t="s">
        <v>661</v>
      </c>
      <c r="E537" s="7">
        <v>0</v>
      </c>
      <c r="F537" s="2">
        <v>0</v>
      </c>
      <c r="G537" s="2">
        <v>166.2756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11.45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2</v>
      </c>
      <c r="W537" s="2">
        <v>1</v>
      </c>
      <c r="X537" s="2">
        <v>0</v>
      </c>
      <c r="Y537" s="2">
        <v>0</v>
      </c>
      <c r="Z537" s="10">
        <v>7</v>
      </c>
      <c r="AA537" s="2">
        <v>72.098199999999991</v>
      </c>
      <c r="AB537" s="2">
        <v>72.098199999999991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8" t="s">
        <v>12</v>
      </c>
      <c r="BF537" s="8" t="s">
        <v>12</v>
      </c>
      <c r="BG537" s="8" t="s">
        <v>653</v>
      </c>
      <c r="BH537" s="10">
        <v>166.2756</v>
      </c>
      <c r="BI537" s="10">
        <v>0</v>
      </c>
      <c r="BJ537" s="13">
        <v>1.3779999999999999</v>
      </c>
      <c r="BK537" s="13">
        <v>0</v>
      </c>
      <c r="BL537" s="10">
        <v>0</v>
      </c>
      <c r="BM537" s="10">
        <v>229.12777679999996</v>
      </c>
      <c r="BN537" s="10">
        <v>0</v>
      </c>
      <c r="BO537" s="10">
        <v>22.855242000000001</v>
      </c>
      <c r="BP537">
        <v>4359.55</v>
      </c>
      <c r="BQ537" s="5">
        <v>1</v>
      </c>
      <c r="BR537" s="12">
        <v>1098532.5696095398</v>
      </c>
      <c r="BS537" s="2">
        <v>251.98301879999997</v>
      </c>
      <c r="BT537" s="2">
        <v>0</v>
      </c>
      <c r="BU537" s="2">
        <v>0</v>
      </c>
      <c r="BV537" s="50">
        <v>0</v>
      </c>
    </row>
    <row r="538" spans="1:74" x14ac:dyDescent="0.25">
      <c r="A538" t="s">
        <v>1246</v>
      </c>
      <c r="B538">
        <v>4245</v>
      </c>
      <c r="C538" t="s">
        <v>511</v>
      </c>
      <c r="D538" t="s">
        <v>658</v>
      </c>
      <c r="E538" s="7">
        <v>0</v>
      </c>
      <c r="F538" s="2">
        <v>57.698499999999996</v>
      </c>
      <c r="G538" s="2">
        <v>6619.6606999999995</v>
      </c>
      <c r="H538" s="2">
        <v>2965.3386000000019</v>
      </c>
      <c r="I538" s="2">
        <v>0</v>
      </c>
      <c r="J538" s="2">
        <v>0.1082</v>
      </c>
      <c r="K538" s="2">
        <v>2.9578999999999995</v>
      </c>
      <c r="L538" s="2">
        <v>0</v>
      </c>
      <c r="M538" s="2">
        <v>7.8600000000000003E-2</v>
      </c>
      <c r="N538" s="2">
        <v>4.1574999999999989</v>
      </c>
      <c r="O538" s="2">
        <v>824.83459999999991</v>
      </c>
      <c r="P538" s="2">
        <v>7</v>
      </c>
      <c r="Q538" s="2">
        <v>15.762500000000001</v>
      </c>
      <c r="R538" s="2">
        <v>12.074999999999999</v>
      </c>
      <c r="S538" s="2">
        <v>8.9875000000000007</v>
      </c>
      <c r="T538" s="2">
        <v>6.3625000000000007</v>
      </c>
      <c r="U538" s="2">
        <v>45.85</v>
      </c>
      <c r="V538" s="2">
        <v>75.962499999999991</v>
      </c>
      <c r="W538" s="2">
        <v>108.60000000000001</v>
      </c>
      <c r="X538" s="2">
        <v>15.5</v>
      </c>
      <c r="Y538" s="2">
        <v>12.5</v>
      </c>
      <c r="Z538" s="10">
        <v>81.777500000000003</v>
      </c>
      <c r="AA538" s="2">
        <v>2648.2355999999995</v>
      </c>
      <c r="AB538" s="2">
        <v>2648.2355999999995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8" t="s">
        <v>12</v>
      </c>
      <c r="BF538" s="8" t="s">
        <v>12</v>
      </c>
      <c r="BG538" s="8" t="s">
        <v>653</v>
      </c>
      <c r="BH538" s="10">
        <v>6619.8474999999989</v>
      </c>
      <c r="BI538" s="10">
        <v>2972.4540000000015</v>
      </c>
      <c r="BJ538" s="13">
        <v>1.1579999999999999</v>
      </c>
      <c r="BK538" s="13">
        <v>1.268</v>
      </c>
      <c r="BL538" s="10">
        <v>83.951317500000002</v>
      </c>
      <c r="BM538" s="10">
        <v>7665.7634873999987</v>
      </c>
      <c r="BN538" s="10">
        <v>3768.0933846400026</v>
      </c>
      <c r="BO538" s="10">
        <v>1899.0897148000001</v>
      </c>
      <c r="BP538">
        <v>4359.55</v>
      </c>
      <c r="BQ538" s="5">
        <v>1.0078</v>
      </c>
      <c r="BR538" s="12">
        <v>58947872.029484607</v>
      </c>
      <c r="BS538" s="2">
        <v>13408.657467700003</v>
      </c>
      <c r="BT538" s="2">
        <v>3.8759127999999992</v>
      </c>
      <c r="BU538" s="2">
        <v>5.3627287999999984</v>
      </c>
      <c r="BV538" s="50">
        <v>1.3799799885878426E-2</v>
      </c>
    </row>
    <row r="539" spans="1:74" x14ac:dyDescent="0.25">
      <c r="A539" t="s">
        <v>1247</v>
      </c>
      <c r="B539">
        <v>4438</v>
      </c>
      <c r="C539" t="s">
        <v>512</v>
      </c>
      <c r="D539" t="s">
        <v>658</v>
      </c>
      <c r="E539" s="7">
        <v>0</v>
      </c>
      <c r="F539" s="2">
        <v>0.32500000000000001</v>
      </c>
      <c r="G539" s="2">
        <v>208.49340000000001</v>
      </c>
      <c r="H539" s="2">
        <v>112.09010000000001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32.1</v>
      </c>
      <c r="P539" s="2">
        <v>0</v>
      </c>
      <c r="Q539" s="2">
        <v>0</v>
      </c>
      <c r="R539" s="2">
        <v>1</v>
      </c>
      <c r="S539" s="2">
        <v>0</v>
      </c>
      <c r="T539" s="2">
        <v>0</v>
      </c>
      <c r="U539" s="2">
        <v>0</v>
      </c>
      <c r="V539" s="2">
        <v>4</v>
      </c>
      <c r="W539" s="2">
        <v>1</v>
      </c>
      <c r="X539" s="2">
        <v>0</v>
      </c>
      <c r="Y539" s="2">
        <v>1</v>
      </c>
      <c r="Z539" s="10">
        <v>2</v>
      </c>
      <c r="AA539" s="2">
        <v>67.239000000000004</v>
      </c>
      <c r="AB539" s="2">
        <v>67.239000000000004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8" t="s">
        <v>12</v>
      </c>
      <c r="BF539" s="8" t="s">
        <v>12</v>
      </c>
      <c r="BG539" s="8" t="s">
        <v>653</v>
      </c>
      <c r="BH539" s="10">
        <v>208.49340000000001</v>
      </c>
      <c r="BI539" s="10">
        <v>112.09010000000001</v>
      </c>
      <c r="BJ539" s="13">
        <v>1.365</v>
      </c>
      <c r="BK539" s="13">
        <v>1.5529999999999999</v>
      </c>
      <c r="BL539" s="10">
        <v>0.47287500000000005</v>
      </c>
      <c r="BM539" s="10">
        <v>284.59349100000003</v>
      </c>
      <c r="BN539" s="10">
        <v>174.07592529999999</v>
      </c>
      <c r="BO539" s="10">
        <v>46.08464</v>
      </c>
      <c r="BP539">
        <v>4359.55</v>
      </c>
      <c r="BQ539" s="5">
        <v>1.0454000000000001</v>
      </c>
      <c r="BR539" s="12">
        <v>2302558.3862519558</v>
      </c>
      <c r="BS539" s="2">
        <v>505.22693129999999</v>
      </c>
      <c r="BT539" s="2">
        <v>0</v>
      </c>
      <c r="BU539" s="2">
        <v>0</v>
      </c>
      <c r="BV539" s="50">
        <v>1.0127497401907397E-3</v>
      </c>
    </row>
    <row r="540" spans="1:74" x14ac:dyDescent="0.25">
      <c r="A540" t="s">
        <v>1248</v>
      </c>
      <c r="B540">
        <v>4159</v>
      </c>
      <c r="C540" t="s">
        <v>513</v>
      </c>
      <c r="D540" t="s">
        <v>658</v>
      </c>
      <c r="E540" s="7">
        <v>0</v>
      </c>
      <c r="F540" s="2">
        <v>0.55000000000000004</v>
      </c>
      <c r="G540" s="2">
        <v>224.11810000000003</v>
      </c>
      <c r="H540" s="2">
        <v>174.10000000000002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55.387500000000003</v>
      </c>
      <c r="P540" s="2">
        <v>0</v>
      </c>
      <c r="Q540" s="2">
        <v>0</v>
      </c>
      <c r="R540" s="2">
        <v>0.72499999999999998</v>
      </c>
      <c r="S540" s="2">
        <v>1.675</v>
      </c>
      <c r="T540" s="2">
        <v>0</v>
      </c>
      <c r="U540" s="2">
        <v>0</v>
      </c>
      <c r="V540" s="2">
        <v>0</v>
      </c>
      <c r="W540" s="2">
        <v>2.85</v>
      </c>
      <c r="X540" s="2">
        <v>0</v>
      </c>
      <c r="Y540" s="2">
        <v>0</v>
      </c>
      <c r="Z540" s="10">
        <v>0</v>
      </c>
      <c r="AA540" s="2">
        <v>95.968099999999993</v>
      </c>
      <c r="AB540" s="2">
        <v>95.968099999999993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8" t="s">
        <v>12</v>
      </c>
      <c r="BF540" s="8" t="s">
        <v>13</v>
      </c>
      <c r="BG540" s="8" t="s">
        <v>653</v>
      </c>
      <c r="BH540" s="10">
        <v>224.11810000000003</v>
      </c>
      <c r="BI540" s="10">
        <v>174.10000000000002</v>
      </c>
      <c r="BJ540" s="13">
        <v>1.361</v>
      </c>
      <c r="BK540" s="13">
        <v>1.631</v>
      </c>
      <c r="BL540" s="10">
        <v>0.80025000000000013</v>
      </c>
      <c r="BM540" s="10">
        <v>305.02473410000005</v>
      </c>
      <c r="BN540" s="10">
        <v>283.95710000000003</v>
      </c>
      <c r="BO540" s="10">
        <v>34.289298500000001</v>
      </c>
      <c r="BP540">
        <v>4359.55</v>
      </c>
      <c r="BQ540" s="5">
        <v>1.0162</v>
      </c>
      <c r="BR540" s="12">
        <v>2764745.2564292541</v>
      </c>
      <c r="BS540" s="2">
        <v>624.07138259999999</v>
      </c>
      <c r="BT540" s="2">
        <v>0</v>
      </c>
      <c r="BU540" s="2">
        <v>0</v>
      </c>
      <c r="BV540" s="50">
        <v>2.633109318423415E-3</v>
      </c>
    </row>
    <row r="541" spans="1:74" x14ac:dyDescent="0.25">
      <c r="A541" t="s">
        <v>1249</v>
      </c>
      <c r="B541">
        <v>4447</v>
      </c>
      <c r="C541" t="s">
        <v>514</v>
      </c>
      <c r="D541" t="s">
        <v>661</v>
      </c>
      <c r="E541" s="7">
        <v>0</v>
      </c>
      <c r="F541" s="2">
        <v>4.1500000000000004</v>
      </c>
      <c r="G541" s="2">
        <v>335.08659999999998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38.75</v>
      </c>
      <c r="P541" s="2">
        <v>1</v>
      </c>
      <c r="Q541" s="2">
        <v>2</v>
      </c>
      <c r="R541" s="2">
        <v>0</v>
      </c>
      <c r="S541" s="2">
        <v>0</v>
      </c>
      <c r="T541" s="2">
        <v>0</v>
      </c>
      <c r="U541" s="2">
        <v>1.2749999999999999</v>
      </c>
      <c r="V541" s="2">
        <v>1.5</v>
      </c>
      <c r="W541" s="2">
        <v>11</v>
      </c>
      <c r="X541" s="2">
        <v>0</v>
      </c>
      <c r="Y541" s="2">
        <v>2</v>
      </c>
      <c r="Z541" s="10">
        <v>12.862500000000001</v>
      </c>
      <c r="AA541" s="2">
        <v>121.44889999999999</v>
      </c>
      <c r="AB541" s="2">
        <v>121.44889999999999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8" t="s">
        <v>12</v>
      </c>
      <c r="BF541" s="8" t="s">
        <v>12</v>
      </c>
      <c r="BG541" s="8" t="s">
        <v>654</v>
      </c>
      <c r="BH541" s="10">
        <v>335.08659999999998</v>
      </c>
      <c r="BI541" s="10">
        <v>0</v>
      </c>
      <c r="BJ541" s="13">
        <v>1.327</v>
      </c>
      <c r="BK541" s="13">
        <v>0</v>
      </c>
      <c r="BL541" s="10">
        <v>6.0382500000000006</v>
      </c>
      <c r="BM541" s="10">
        <v>444.65991819999994</v>
      </c>
      <c r="BN541" s="10">
        <v>0</v>
      </c>
      <c r="BO541" s="10">
        <v>121.1438775</v>
      </c>
      <c r="BP541">
        <v>4359.55</v>
      </c>
      <c r="BQ541" s="5">
        <v>1</v>
      </c>
      <c r="BR541" s="12">
        <v>2492973.9903314351</v>
      </c>
      <c r="BS541" s="2">
        <v>571.84204569999986</v>
      </c>
      <c r="BT541" s="2">
        <v>0</v>
      </c>
      <c r="BU541" s="2">
        <v>0</v>
      </c>
      <c r="BV541" s="50">
        <v>2.8446223078523958E-2</v>
      </c>
    </row>
    <row r="542" spans="1:74" x14ac:dyDescent="0.25">
      <c r="A542" t="s">
        <v>1250</v>
      </c>
      <c r="B542">
        <v>4417</v>
      </c>
      <c r="C542" t="s">
        <v>515</v>
      </c>
      <c r="D542" t="s">
        <v>659</v>
      </c>
      <c r="E542" s="7">
        <v>0</v>
      </c>
      <c r="F542" s="2">
        <v>0</v>
      </c>
      <c r="G542" s="2">
        <v>3.5</v>
      </c>
      <c r="H542" s="2">
        <v>3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1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10">
        <v>3.5</v>
      </c>
      <c r="AA542" s="2">
        <v>2.5</v>
      </c>
      <c r="AB542" s="2">
        <v>2.5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8" t="s">
        <v>12</v>
      </c>
      <c r="BF542" s="8" t="s">
        <v>12</v>
      </c>
      <c r="BG542" s="8" t="s">
        <v>653</v>
      </c>
      <c r="BH542" s="10">
        <v>3.5</v>
      </c>
      <c r="BI542" s="10">
        <v>0</v>
      </c>
      <c r="BJ542" s="13">
        <v>1.399</v>
      </c>
      <c r="BK542" s="13">
        <v>0</v>
      </c>
      <c r="BL542" s="10">
        <v>0</v>
      </c>
      <c r="BM542" s="10">
        <v>4.8964999999999996</v>
      </c>
      <c r="BN542" s="10">
        <v>0</v>
      </c>
      <c r="BO542" s="10">
        <v>0.55549999999999999</v>
      </c>
      <c r="BP542">
        <v>4305.7299999999996</v>
      </c>
      <c r="BQ542" s="5">
        <v>1</v>
      </c>
      <c r="BR542" s="12">
        <v>23474.839959999998</v>
      </c>
      <c r="BS542" s="2">
        <v>5.452</v>
      </c>
      <c r="BT542" s="2">
        <v>0</v>
      </c>
      <c r="BU542" s="2">
        <v>0</v>
      </c>
      <c r="BV542" s="50">
        <v>0</v>
      </c>
    </row>
    <row r="543" spans="1:74" x14ac:dyDescent="0.25">
      <c r="A543" t="s">
        <v>1251</v>
      </c>
      <c r="B543">
        <v>91317</v>
      </c>
      <c r="C543" t="s">
        <v>516</v>
      </c>
      <c r="D543" t="s">
        <v>663</v>
      </c>
      <c r="E543" s="7">
        <v>0</v>
      </c>
      <c r="F543" s="2">
        <v>0</v>
      </c>
      <c r="G543" s="2">
        <v>559.03789999999992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52.6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4.0250000000000004</v>
      </c>
      <c r="X543" s="2">
        <v>0</v>
      </c>
      <c r="Y543" s="2">
        <v>0</v>
      </c>
      <c r="Z543" s="10">
        <v>19.462499999999999</v>
      </c>
      <c r="AA543" s="2">
        <v>266.18189999999993</v>
      </c>
      <c r="AB543" s="2">
        <v>266.18189999999993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8" t="s">
        <v>12</v>
      </c>
      <c r="BF543" s="8" t="s">
        <v>12</v>
      </c>
      <c r="BG543" s="8" t="s">
        <v>654</v>
      </c>
      <c r="BH543" s="10">
        <v>559.03789999999992</v>
      </c>
      <c r="BI543" s="10">
        <v>0</v>
      </c>
      <c r="BJ543" s="13">
        <v>1.2070000000000001</v>
      </c>
      <c r="BK543" s="13">
        <v>0</v>
      </c>
      <c r="BL543" s="10">
        <v>0</v>
      </c>
      <c r="BM543" s="10">
        <v>674.75874529999999</v>
      </c>
      <c r="BN543" s="10">
        <v>0</v>
      </c>
      <c r="BO543" s="10">
        <v>53.260777499999996</v>
      </c>
      <c r="BP543">
        <v>4305.7299999999996</v>
      </c>
      <c r="BQ543" s="5">
        <v>1.1237999999999999</v>
      </c>
      <c r="BR543" s="12">
        <v>3522725.8507939619</v>
      </c>
      <c r="BS543" s="2">
        <v>728.0195228</v>
      </c>
      <c r="BT543" s="2">
        <v>0</v>
      </c>
      <c r="BU543" s="2">
        <v>0</v>
      </c>
      <c r="BV543" s="50">
        <v>0</v>
      </c>
    </row>
    <row r="544" spans="1:74" x14ac:dyDescent="0.25">
      <c r="A544" t="s">
        <v>1252</v>
      </c>
      <c r="B544">
        <v>4306</v>
      </c>
      <c r="C544" t="s">
        <v>517</v>
      </c>
      <c r="D544" t="s">
        <v>663</v>
      </c>
      <c r="E544" s="7">
        <v>0</v>
      </c>
      <c r="F544" s="2">
        <v>0</v>
      </c>
      <c r="G544" s="2">
        <v>696.06630000000007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17.991299999999999</v>
      </c>
      <c r="P544" s="2">
        <v>0</v>
      </c>
      <c r="Q544" s="2">
        <v>0</v>
      </c>
      <c r="R544" s="2">
        <v>0</v>
      </c>
      <c r="S544" s="2">
        <v>1</v>
      </c>
      <c r="T544" s="2">
        <v>0</v>
      </c>
      <c r="U544" s="2">
        <v>0</v>
      </c>
      <c r="V544" s="2">
        <v>0</v>
      </c>
      <c r="W544" s="2">
        <v>2</v>
      </c>
      <c r="X544" s="2">
        <v>0</v>
      </c>
      <c r="Y544" s="2">
        <v>0</v>
      </c>
      <c r="Z544" s="10">
        <v>12.512499999999999</v>
      </c>
      <c r="AA544" s="2">
        <v>362.73020000000002</v>
      </c>
      <c r="AB544" s="2">
        <v>362.73020000000002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8" t="s">
        <v>12</v>
      </c>
      <c r="BF544" s="8" t="s">
        <v>12</v>
      </c>
      <c r="BG544" s="8" t="s">
        <v>654</v>
      </c>
      <c r="BH544" s="10">
        <v>696.06630000000007</v>
      </c>
      <c r="BI544" s="10">
        <v>0</v>
      </c>
      <c r="BJ544" s="13">
        <v>1.1579999999999999</v>
      </c>
      <c r="BK544" s="13">
        <v>0</v>
      </c>
      <c r="BL544" s="10">
        <v>0</v>
      </c>
      <c r="BM544" s="10">
        <v>806.04477540000005</v>
      </c>
      <c r="BN544" s="10">
        <v>0</v>
      </c>
      <c r="BO544" s="10">
        <v>54.584931400000002</v>
      </c>
      <c r="BP544">
        <v>4305.7299999999996</v>
      </c>
      <c r="BQ544" s="5">
        <v>1</v>
      </c>
      <c r="BR544" s="12">
        <v>3705639.1474599638</v>
      </c>
      <c r="BS544" s="2">
        <v>860.62970680000012</v>
      </c>
      <c r="BT544" s="2">
        <v>0</v>
      </c>
      <c r="BU544" s="2">
        <v>0</v>
      </c>
      <c r="BV544" s="50">
        <v>0</v>
      </c>
    </row>
    <row r="545" spans="1:74" x14ac:dyDescent="0.25">
      <c r="A545" t="s">
        <v>1253</v>
      </c>
      <c r="B545">
        <v>90275</v>
      </c>
      <c r="C545" t="s">
        <v>518</v>
      </c>
      <c r="D545" t="s">
        <v>663</v>
      </c>
      <c r="E545" s="7">
        <v>0</v>
      </c>
      <c r="F545" s="2">
        <v>0</v>
      </c>
      <c r="G545" s="2">
        <v>77.453599999999994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6.5333000000000006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10">
        <v>7.9874999999999998</v>
      </c>
      <c r="AA545" s="2">
        <v>31.726699999999997</v>
      </c>
      <c r="AB545" s="2">
        <v>31.726699999999997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8" t="s">
        <v>12</v>
      </c>
      <c r="BF545" s="8" t="s">
        <v>12</v>
      </c>
      <c r="BG545" s="8" t="s">
        <v>653</v>
      </c>
      <c r="BH545" s="10">
        <v>77.453599999999994</v>
      </c>
      <c r="BI545" s="10">
        <v>0</v>
      </c>
      <c r="BJ545" s="13">
        <v>1.399</v>
      </c>
      <c r="BK545" s="13">
        <v>0</v>
      </c>
      <c r="BL545" s="10">
        <v>0</v>
      </c>
      <c r="BM545" s="10">
        <v>108.35758639999999</v>
      </c>
      <c r="BN545" s="10">
        <v>0</v>
      </c>
      <c r="BO545" s="10">
        <v>2.8417643999999997</v>
      </c>
      <c r="BP545">
        <v>4305.7299999999996</v>
      </c>
      <c r="BQ545" s="5">
        <v>1.1237999999999999</v>
      </c>
      <c r="BR545" s="12">
        <v>538069.12505323021</v>
      </c>
      <c r="BS545" s="2">
        <v>111.19935079999999</v>
      </c>
      <c r="BT545" s="2">
        <v>0</v>
      </c>
      <c r="BU545" s="2">
        <v>0</v>
      </c>
      <c r="BV545" s="50">
        <v>0</v>
      </c>
    </row>
    <row r="546" spans="1:74" x14ac:dyDescent="0.25">
      <c r="A546" t="s">
        <v>1254</v>
      </c>
      <c r="B546">
        <v>4301</v>
      </c>
      <c r="C546" t="s">
        <v>519</v>
      </c>
      <c r="D546" t="s">
        <v>663</v>
      </c>
      <c r="E546" s="7">
        <v>0</v>
      </c>
      <c r="F546" s="2">
        <v>0</v>
      </c>
      <c r="G546" s="2">
        <v>752.95120000000031</v>
      </c>
      <c r="H546" s="2">
        <v>102.88050000000001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52.775000000000006</v>
      </c>
      <c r="P546" s="2">
        <v>0</v>
      </c>
      <c r="Q546" s="2">
        <v>0</v>
      </c>
      <c r="R546" s="2">
        <v>1</v>
      </c>
      <c r="S546" s="2">
        <v>3</v>
      </c>
      <c r="T546" s="2">
        <v>0</v>
      </c>
      <c r="U546" s="2">
        <v>0</v>
      </c>
      <c r="V546" s="2">
        <v>0</v>
      </c>
      <c r="W546" s="2">
        <v>7.7750000000000004</v>
      </c>
      <c r="X546" s="2">
        <v>0</v>
      </c>
      <c r="Y546" s="2">
        <v>0</v>
      </c>
      <c r="Z546" s="10">
        <v>31.3</v>
      </c>
      <c r="AA546" s="2">
        <v>335.42199999999997</v>
      </c>
      <c r="AB546" s="2">
        <v>335.42199999999997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8" t="s">
        <v>12</v>
      </c>
      <c r="BF546" s="8" t="s">
        <v>12</v>
      </c>
      <c r="BG546" s="8" t="s">
        <v>654</v>
      </c>
      <c r="BH546" s="10">
        <v>752.95120000000031</v>
      </c>
      <c r="BI546" s="10">
        <v>102.88050000000001</v>
      </c>
      <c r="BJ546" s="13">
        <v>1.1579999999999999</v>
      </c>
      <c r="BK546" s="13">
        <v>1.5569999999999999</v>
      </c>
      <c r="BL546" s="10">
        <v>0</v>
      </c>
      <c r="BM546" s="10">
        <v>871.91748960000029</v>
      </c>
      <c r="BN546" s="10">
        <v>160.18493850000002</v>
      </c>
      <c r="BO546" s="10">
        <v>102.87062500000002</v>
      </c>
      <c r="BP546">
        <v>4305.7299999999996</v>
      </c>
      <c r="BQ546" s="5">
        <v>1</v>
      </c>
      <c r="BR546" s="12">
        <v>4886887.5239242632</v>
      </c>
      <c r="BS546" s="2">
        <v>1134.9730531000002</v>
      </c>
      <c r="BT546" s="2">
        <v>0</v>
      </c>
      <c r="BU546" s="2">
        <v>0</v>
      </c>
      <c r="BV546" s="50">
        <v>0</v>
      </c>
    </row>
    <row r="547" spans="1:74" x14ac:dyDescent="0.25">
      <c r="A547" t="s">
        <v>1255</v>
      </c>
      <c r="B547">
        <v>4257</v>
      </c>
      <c r="C547" t="s">
        <v>520</v>
      </c>
      <c r="D547" t="s">
        <v>661</v>
      </c>
      <c r="E547" s="7">
        <v>0</v>
      </c>
      <c r="F547" s="2">
        <v>2.5</v>
      </c>
      <c r="G547" s="2">
        <v>733.95780000000002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66.678300000000007</v>
      </c>
      <c r="P547" s="2">
        <v>0</v>
      </c>
      <c r="Q547" s="2">
        <v>0.5</v>
      </c>
      <c r="R547" s="2">
        <v>2.875</v>
      </c>
      <c r="S547" s="2">
        <v>0.5</v>
      </c>
      <c r="T547" s="2">
        <v>0</v>
      </c>
      <c r="U547" s="2">
        <v>1</v>
      </c>
      <c r="V547" s="2">
        <v>7</v>
      </c>
      <c r="W547" s="2">
        <v>7</v>
      </c>
      <c r="X547" s="2">
        <v>0</v>
      </c>
      <c r="Y547" s="2">
        <v>0</v>
      </c>
      <c r="Z547" s="10">
        <v>103.175</v>
      </c>
      <c r="AA547" s="2">
        <v>285.02080000000007</v>
      </c>
      <c r="AB547" s="2">
        <v>285.02080000000007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8" t="s">
        <v>12</v>
      </c>
      <c r="BF547" s="8" t="s">
        <v>12</v>
      </c>
      <c r="BG547" s="8" t="s">
        <v>653</v>
      </c>
      <c r="BH547" s="10">
        <v>733.95780000000002</v>
      </c>
      <c r="BI547" s="10">
        <v>0</v>
      </c>
      <c r="BJ547" s="13">
        <v>1.1579999999999999</v>
      </c>
      <c r="BK547" s="13">
        <v>0</v>
      </c>
      <c r="BL547" s="10">
        <v>3.6375000000000002</v>
      </c>
      <c r="BM547" s="10">
        <v>849.92313239999999</v>
      </c>
      <c r="BN547" s="10">
        <v>0</v>
      </c>
      <c r="BO547" s="10">
        <v>133.88078290000001</v>
      </c>
      <c r="BP547">
        <v>4359.55</v>
      </c>
      <c r="BQ547" s="5">
        <v>1</v>
      </c>
      <c r="BR547" s="12">
        <v>4304800.2220711149</v>
      </c>
      <c r="BS547" s="2">
        <v>987.44141530000002</v>
      </c>
      <c r="BT547" s="2">
        <v>0</v>
      </c>
      <c r="BU547" s="2">
        <v>0</v>
      </c>
      <c r="BV547" s="50">
        <v>5.9745446378597685E-3</v>
      </c>
    </row>
    <row r="548" spans="1:74" x14ac:dyDescent="0.25">
      <c r="A548" t="s">
        <v>1256</v>
      </c>
      <c r="B548">
        <v>4279</v>
      </c>
      <c r="C548" t="s">
        <v>521</v>
      </c>
      <c r="D548" t="s">
        <v>661</v>
      </c>
      <c r="E548" s="7">
        <v>0</v>
      </c>
      <c r="F548" s="2">
        <v>35.374999999999993</v>
      </c>
      <c r="G548" s="2">
        <v>7112.9579000000003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864.70770000000005</v>
      </c>
      <c r="P548" s="2">
        <v>2</v>
      </c>
      <c r="Q548" s="2">
        <v>3.5</v>
      </c>
      <c r="R548" s="2">
        <v>19.2</v>
      </c>
      <c r="S548" s="2">
        <v>7.75</v>
      </c>
      <c r="T548" s="2">
        <v>9.4625000000000004</v>
      </c>
      <c r="U548" s="2">
        <v>20.9</v>
      </c>
      <c r="V548" s="2">
        <v>68.689599999999999</v>
      </c>
      <c r="W548" s="2">
        <v>21.45</v>
      </c>
      <c r="X548" s="2">
        <v>8.1750000000000007</v>
      </c>
      <c r="Y548" s="2">
        <v>7.0250000000000004</v>
      </c>
      <c r="Z548" s="10">
        <v>1534.9124000000006</v>
      </c>
      <c r="AA548" s="2">
        <v>2661.6633999999999</v>
      </c>
      <c r="AB548" s="2">
        <v>2661.6633999999999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8" t="s">
        <v>12</v>
      </c>
      <c r="BF548" s="8" t="s">
        <v>12</v>
      </c>
      <c r="BG548" s="8" t="s">
        <v>653</v>
      </c>
      <c r="BH548" s="10">
        <v>7112.9579000000003</v>
      </c>
      <c r="BI548" s="10">
        <v>0</v>
      </c>
      <c r="BJ548" s="13">
        <v>1.1579999999999999</v>
      </c>
      <c r="BK548" s="13">
        <v>0</v>
      </c>
      <c r="BL548" s="10">
        <v>51.470624999999991</v>
      </c>
      <c r="BM548" s="10">
        <v>8236.8052482000003</v>
      </c>
      <c r="BN548" s="10">
        <v>0</v>
      </c>
      <c r="BO548" s="10">
        <v>1266.9005649000001</v>
      </c>
      <c r="BP548">
        <v>4359.55</v>
      </c>
      <c r="BQ548" s="5">
        <v>1</v>
      </c>
      <c r="BR548" s="12">
        <v>41656269.440718852</v>
      </c>
      <c r="BS548" s="2">
        <v>9555.1764380999994</v>
      </c>
      <c r="BT548" s="2">
        <v>0</v>
      </c>
      <c r="BU548" s="2">
        <v>0</v>
      </c>
      <c r="BV548" s="50">
        <v>6.6484032941442972E-3</v>
      </c>
    </row>
    <row r="549" spans="1:74" x14ac:dyDescent="0.25">
      <c r="A549" t="s">
        <v>1257</v>
      </c>
      <c r="B549">
        <v>87399</v>
      </c>
      <c r="C549" t="s">
        <v>522</v>
      </c>
      <c r="D549" t="s">
        <v>663</v>
      </c>
      <c r="E549" s="7">
        <v>0</v>
      </c>
      <c r="F549" s="2">
        <v>0</v>
      </c>
      <c r="G549" s="2">
        <v>580.54910000000007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49.45</v>
      </c>
      <c r="P549" s="2">
        <v>0</v>
      </c>
      <c r="Q549" s="2">
        <v>0</v>
      </c>
      <c r="R549" s="2">
        <v>1</v>
      </c>
      <c r="S549" s="2">
        <v>1</v>
      </c>
      <c r="T549" s="2">
        <v>1</v>
      </c>
      <c r="U549" s="2">
        <v>1</v>
      </c>
      <c r="V549" s="2">
        <v>1</v>
      </c>
      <c r="W549" s="2">
        <v>5</v>
      </c>
      <c r="X549" s="2">
        <v>0</v>
      </c>
      <c r="Y549" s="2">
        <v>0</v>
      </c>
      <c r="Z549" s="10">
        <v>0</v>
      </c>
      <c r="AA549" s="2">
        <v>342.82929999999999</v>
      </c>
      <c r="AB549" s="2">
        <v>342.82929999999999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8" t="s">
        <v>12</v>
      </c>
      <c r="BF549" s="8" t="s">
        <v>12</v>
      </c>
      <c r="BG549" s="8" t="s">
        <v>654</v>
      </c>
      <c r="BH549" s="10">
        <v>580.54910000000007</v>
      </c>
      <c r="BI549" s="10">
        <v>0</v>
      </c>
      <c r="BJ549" s="13">
        <v>1.181</v>
      </c>
      <c r="BK549" s="13">
        <v>0</v>
      </c>
      <c r="BL549" s="10">
        <v>0</v>
      </c>
      <c r="BM549" s="10">
        <v>685.62848710000014</v>
      </c>
      <c r="BN549" s="10">
        <v>0</v>
      </c>
      <c r="BO549" s="10">
        <v>89.204279999999997</v>
      </c>
      <c r="BP549">
        <v>4305.7299999999996</v>
      </c>
      <c r="BQ549" s="5">
        <v>1</v>
      </c>
      <c r="BR549" s="12">
        <v>3336220.6902854834</v>
      </c>
      <c r="BS549" s="2">
        <v>774.83276710000018</v>
      </c>
      <c r="BT549" s="2">
        <v>0</v>
      </c>
      <c r="BU549" s="2">
        <v>0</v>
      </c>
      <c r="BV549" s="50">
        <v>0</v>
      </c>
    </row>
    <row r="550" spans="1:74" x14ac:dyDescent="0.25">
      <c r="A550" t="s">
        <v>1258</v>
      </c>
      <c r="B550">
        <v>4155</v>
      </c>
      <c r="C550" t="s">
        <v>523</v>
      </c>
      <c r="D550" t="s">
        <v>658</v>
      </c>
      <c r="E550" s="7">
        <v>0</v>
      </c>
      <c r="F550" s="2">
        <v>5.5</v>
      </c>
      <c r="G550" s="2">
        <v>856.93819999999994</v>
      </c>
      <c r="H550" s="2">
        <v>400.63900000000012</v>
      </c>
      <c r="I550" s="2">
        <v>0</v>
      </c>
      <c r="J550" s="2">
        <v>0</v>
      </c>
      <c r="K550" s="2">
        <v>4.8290000000000006</v>
      </c>
      <c r="L550" s="2">
        <v>0</v>
      </c>
      <c r="M550" s="2">
        <v>0</v>
      </c>
      <c r="N550" s="2">
        <v>0.90769999999999995</v>
      </c>
      <c r="O550" s="2">
        <v>107.85000000000001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10</v>
      </c>
      <c r="X550" s="2">
        <v>0</v>
      </c>
      <c r="Y550" s="2">
        <v>0</v>
      </c>
      <c r="Z550" s="10">
        <v>48.908700000000003</v>
      </c>
      <c r="AA550" s="2">
        <v>323.05190000000005</v>
      </c>
      <c r="AB550" s="2">
        <v>323.05190000000005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8" t="s">
        <v>12</v>
      </c>
      <c r="BF550" s="8" t="s">
        <v>13</v>
      </c>
      <c r="BG550" s="8" t="s">
        <v>654</v>
      </c>
      <c r="BH550" s="10">
        <v>856.93819999999994</v>
      </c>
      <c r="BI550" s="10">
        <v>406.37570000000011</v>
      </c>
      <c r="BJ550" s="13">
        <v>1.1579999999999999</v>
      </c>
      <c r="BK550" s="13">
        <v>1.5149999999999999</v>
      </c>
      <c r="BL550" s="10">
        <v>8.0025000000000013</v>
      </c>
      <c r="BM550" s="10">
        <v>992.33443559999989</v>
      </c>
      <c r="BN550" s="10">
        <v>615.08711392500015</v>
      </c>
      <c r="BO550" s="10">
        <v>98.493240500000013</v>
      </c>
      <c r="BP550">
        <v>4359.55</v>
      </c>
      <c r="BQ550" s="5">
        <v>1.0351999999999999</v>
      </c>
      <c r="BR550" s="12">
        <v>7734919.2876133313</v>
      </c>
      <c r="BS550" s="2">
        <v>1705.7982611000004</v>
      </c>
      <c r="BT550" s="2">
        <v>7.3159350000000005</v>
      </c>
      <c r="BU550" s="2">
        <v>1.3751654999999998</v>
      </c>
      <c r="BV550" s="50">
        <v>5.7300535549212666E-3</v>
      </c>
    </row>
    <row r="551" spans="1:74" x14ac:dyDescent="0.25">
      <c r="A551" t="s">
        <v>1259</v>
      </c>
      <c r="B551">
        <v>81033</v>
      </c>
      <c r="C551" t="s">
        <v>524</v>
      </c>
      <c r="D551" t="s">
        <v>663</v>
      </c>
      <c r="E551" s="7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43.900800000000004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10">
        <v>0</v>
      </c>
      <c r="AA551" s="2">
        <v>0</v>
      </c>
      <c r="AB551" s="2">
        <v>0</v>
      </c>
      <c r="AC551" s="2">
        <v>2.7044000000000006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8" t="s">
        <v>12</v>
      </c>
      <c r="BF551" s="8" t="s">
        <v>12</v>
      </c>
      <c r="BG551" s="8" t="s">
        <v>653</v>
      </c>
      <c r="BH551" s="10">
        <v>0</v>
      </c>
      <c r="BI551" s="10">
        <v>43.900800000000004</v>
      </c>
      <c r="BJ551" s="13">
        <v>0</v>
      </c>
      <c r="BK551" s="13">
        <v>1.5589999999999999</v>
      </c>
      <c r="BL551" s="10">
        <v>0</v>
      </c>
      <c r="BM551" s="10">
        <v>0</v>
      </c>
      <c r="BN551" s="10">
        <v>65.01927984000001</v>
      </c>
      <c r="BO551" s="10">
        <v>7.7075400000000023E-3</v>
      </c>
      <c r="BP551">
        <v>4305.7299999999996</v>
      </c>
      <c r="BQ551" s="5">
        <v>1</v>
      </c>
      <c r="BR551" s="12">
        <v>279988.65037168743</v>
      </c>
      <c r="BS551" s="2">
        <v>0</v>
      </c>
      <c r="BT551" s="2">
        <v>68.449460400000007</v>
      </c>
      <c r="BU551" s="2">
        <v>0</v>
      </c>
      <c r="BV551" s="50">
        <v>0</v>
      </c>
    </row>
    <row r="552" spans="1:74" x14ac:dyDescent="0.25">
      <c r="A552" t="s">
        <v>1260</v>
      </c>
      <c r="B552">
        <v>4449</v>
      </c>
      <c r="C552" t="s">
        <v>525</v>
      </c>
      <c r="D552" t="s">
        <v>661</v>
      </c>
      <c r="E552" s="7">
        <v>0</v>
      </c>
      <c r="F552" s="2">
        <v>3.5375000000000001</v>
      </c>
      <c r="G552" s="2">
        <v>529.68490000000008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75.575000000000003</v>
      </c>
      <c r="P552" s="2">
        <v>1</v>
      </c>
      <c r="Q552" s="2">
        <v>1.5</v>
      </c>
      <c r="R552" s="2">
        <v>1</v>
      </c>
      <c r="S552" s="2">
        <v>1</v>
      </c>
      <c r="T552" s="2">
        <v>0</v>
      </c>
      <c r="U552" s="2">
        <v>2</v>
      </c>
      <c r="V552" s="2">
        <v>21.987500000000001</v>
      </c>
      <c r="W552" s="2">
        <v>2</v>
      </c>
      <c r="X552" s="2">
        <v>1</v>
      </c>
      <c r="Y552" s="2">
        <v>0</v>
      </c>
      <c r="Z552" s="10">
        <v>2</v>
      </c>
      <c r="AA552" s="2">
        <v>234.52500000000001</v>
      </c>
      <c r="AB552" s="2">
        <v>234.52500000000001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8" t="s">
        <v>12</v>
      </c>
      <c r="BF552" s="8" t="s">
        <v>12</v>
      </c>
      <c r="BG552" s="8" t="s">
        <v>653</v>
      </c>
      <c r="BH552" s="10">
        <v>529.68490000000008</v>
      </c>
      <c r="BI552" s="10">
        <v>0</v>
      </c>
      <c r="BJ552" s="13">
        <v>1.242</v>
      </c>
      <c r="BK552" s="13">
        <v>0</v>
      </c>
      <c r="BL552" s="10">
        <v>5.1470625000000005</v>
      </c>
      <c r="BM552" s="10">
        <v>657.86864580000008</v>
      </c>
      <c r="BN552" s="10">
        <v>0</v>
      </c>
      <c r="BO552" s="10">
        <v>188.98881249999999</v>
      </c>
      <c r="BP552">
        <v>4359.55</v>
      </c>
      <c r="BQ552" s="5">
        <v>1.0262</v>
      </c>
      <c r="BR552" s="12">
        <v>3811672.4439403657</v>
      </c>
      <c r="BS552" s="2">
        <v>852.00452080000002</v>
      </c>
      <c r="BT552" s="2">
        <v>0</v>
      </c>
      <c r="BU552" s="2">
        <v>0</v>
      </c>
      <c r="BV552" s="50">
        <v>7.5718874525901383E-3</v>
      </c>
    </row>
    <row r="553" spans="1:74" x14ac:dyDescent="0.25">
      <c r="A553" t="s">
        <v>1261</v>
      </c>
      <c r="B553">
        <v>4254</v>
      </c>
      <c r="C553" t="s">
        <v>526</v>
      </c>
      <c r="D553" t="s">
        <v>658</v>
      </c>
      <c r="E553" s="7">
        <v>0</v>
      </c>
      <c r="F553" s="2">
        <v>13.912500000000001</v>
      </c>
      <c r="G553" s="2">
        <v>1532.2834</v>
      </c>
      <c r="H553" s="2">
        <v>639.49489999999992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267.88280000000003</v>
      </c>
      <c r="P553" s="2">
        <v>2</v>
      </c>
      <c r="Q553" s="2">
        <v>2.5</v>
      </c>
      <c r="R553" s="2">
        <v>5.2249999999999996</v>
      </c>
      <c r="S553" s="2">
        <v>0.15</v>
      </c>
      <c r="T553" s="2">
        <v>1</v>
      </c>
      <c r="U553" s="2">
        <v>11.95</v>
      </c>
      <c r="V553" s="2">
        <v>34.024999999999991</v>
      </c>
      <c r="W553" s="2">
        <v>22.924999999999997</v>
      </c>
      <c r="X553" s="2">
        <v>2.5249999999999999</v>
      </c>
      <c r="Y553" s="2">
        <v>0.5</v>
      </c>
      <c r="Z553" s="10">
        <v>139.7611</v>
      </c>
      <c r="AA553" s="2">
        <v>593.12969999999996</v>
      </c>
      <c r="AB553" s="2">
        <v>593.12969999999996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8" t="s">
        <v>12</v>
      </c>
      <c r="BF553" s="8" t="s">
        <v>12</v>
      </c>
      <c r="BG553" s="8" t="s">
        <v>654</v>
      </c>
      <c r="BH553" s="10">
        <v>1532.2834</v>
      </c>
      <c r="BI553" s="10">
        <v>639.49489999999992</v>
      </c>
      <c r="BJ553" s="13">
        <v>1.1579999999999999</v>
      </c>
      <c r="BK553" s="13">
        <v>1.268</v>
      </c>
      <c r="BL553" s="10">
        <v>20.242687500000002</v>
      </c>
      <c r="BM553" s="10">
        <v>1774.3841771999998</v>
      </c>
      <c r="BN553" s="10">
        <v>810.87953319999986</v>
      </c>
      <c r="BO553" s="10">
        <v>535.38026989999992</v>
      </c>
      <c r="BP553">
        <v>4359.55</v>
      </c>
      <c r="BQ553" s="5">
        <v>1</v>
      </c>
      <c r="BR553" s="12">
        <v>13692852.472607488</v>
      </c>
      <c r="BS553" s="2">
        <v>3140.8866677999995</v>
      </c>
      <c r="BT553" s="2">
        <v>0</v>
      </c>
      <c r="BU553" s="2">
        <v>0</v>
      </c>
      <c r="BV553" s="50">
        <v>6.4624877407179456E-3</v>
      </c>
    </row>
    <row r="554" spans="1:74" x14ac:dyDescent="0.25">
      <c r="A554" t="s">
        <v>1262</v>
      </c>
      <c r="B554">
        <v>4218</v>
      </c>
      <c r="C554" t="s">
        <v>527</v>
      </c>
      <c r="D554" t="s">
        <v>658</v>
      </c>
      <c r="E554" s="7">
        <v>0</v>
      </c>
      <c r="F554" s="2">
        <v>17.899999999999999</v>
      </c>
      <c r="G554" s="2">
        <v>1615.2874999999999</v>
      </c>
      <c r="H554" s="2">
        <v>757.79570000000001</v>
      </c>
      <c r="I554" s="2">
        <v>0</v>
      </c>
      <c r="J554" s="2">
        <v>51.356000000000009</v>
      </c>
      <c r="K554" s="2">
        <v>29.3703</v>
      </c>
      <c r="L554" s="2">
        <v>0</v>
      </c>
      <c r="M554" s="2">
        <v>2E-3</v>
      </c>
      <c r="N554" s="2">
        <v>0</v>
      </c>
      <c r="O554" s="2">
        <v>311.00180000000006</v>
      </c>
      <c r="P554" s="2">
        <v>2</v>
      </c>
      <c r="Q554" s="2">
        <v>2.4375</v>
      </c>
      <c r="R554" s="2">
        <v>4</v>
      </c>
      <c r="S554" s="2">
        <v>0</v>
      </c>
      <c r="T554" s="2">
        <v>0</v>
      </c>
      <c r="U554" s="2">
        <v>0</v>
      </c>
      <c r="V554" s="2">
        <v>11.2</v>
      </c>
      <c r="W554" s="2">
        <v>36.475000000000001</v>
      </c>
      <c r="X554" s="2">
        <v>0.5</v>
      </c>
      <c r="Y554" s="2">
        <v>0</v>
      </c>
      <c r="Z554" s="10">
        <v>17.774999999999999</v>
      </c>
      <c r="AA554" s="2">
        <v>638.41380000000004</v>
      </c>
      <c r="AB554" s="2">
        <v>638.41380000000004</v>
      </c>
      <c r="AC554" s="2">
        <v>7.1054999999999993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2.1562000000000001</v>
      </c>
      <c r="AL554" s="2">
        <v>0</v>
      </c>
      <c r="AM554" s="2">
        <v>0</v>
      </c>
      <c r="AN554" s="2">
        <v>0.1691</v>
      </c>
      <c r="AO554" s="2">
        <v>27.162399999999998</v>
      </c>
      <c r="AP554" s="2">
        <v>27.162399999999998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2E-3</v>
      </c>
      <c r="BD554" s="2">
        <v>2E-3</v>
      </c>
      <c r="BE554" s="8" t="s">
        <v>12</v>
      </c>
      <c r="BF554" s="8" t="s">
        <v>12</v>
      </c>
      <c r="BG554" s="8" t="s">
        <v>654</v>
      </c>
      <c r="BH554" s="10">
        <v>1666.6454999999999</v>
      </c>
      <c r="BI554" s="10">
        <v>787.16600000000005</v>
      </c>
      <c r="BJ554" s="13">
        <v>1.1579999999999999</v>
      </c>
      <c r="BK554" s="13">
        <v>1.268</v>
      </c>
      <c r="BL554" s="10">
        <v>26.044499999999999</v>
      </c>
      <c r="BM554" s="10">
        <v>1927.0016291999998</v>
      </c>
      <c r="BN554" s="10">
        <v>996.26441097999998</v>
      </c>
      <c r="BO554" s="10">
        <v>402.9816471100001</v>
      </c>
      <c r="BP554">
        <v>4359.55</v>
      </c>
      <c r="BQ554" s="5">
        <v>1.0319</v>
      </c>
      <c r="BR554" s="12">
        <v>15080687.489522815</v>
      </c>
      <c r="BS554" s="2">
        <v>3245.4551954999997</v>
      </c>
      <c r="BT554" s="2">
        <v>112.4577402</v>
      </c>
      <c r="BU554" s="2">
        <v>2.516E-3</v>
      </c>
      <c r="BV554" s="50">
        <v>7.6694390826334488E-3</v>
      </c>
    </row>
    <row r="555" spans="1:74" x14ac:dyDescent="0.25">
      <c r="A555" t="s">
        <v>1263</v>
      </c>
      <c r="B555">
        <v>89414</v>
      </c>
      <c r="C555" t="s">
        <v>528</v>
      </c>
      <c r="D555" t="s">
        <v>663</v>
      </c>
      <c r="E555" s="7">
        <v>0</v>
      </c>
      <c r="F555" s="2">
        <v>0</v>
      </c>
      <c r="G555" s="2">
        <v>159.5333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20.45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1</v>
      </c>
      <c r="V555" s="2">
        <v>0</v>
      </c>
      <c r="W555" s="2">
        <v>2</v>
      </c>
      <c r="X555" s="2">
        <v>0</v>
      </c>
      <c r="Y555" s="2">
        <v>0</v>
      </c>
      <c r="Z555" s="10">
        <v>20.975000000000001</v>
      </c>
      <c r="AA555" s="2">
        <v>89.745799999999988</v>
      </c>
      <c r="AB555" s="2">
        <v>89.745799999999988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8" t="s">
        <v>12</v>
      </c>
      <c r="BF555" s="8" t="s">
        <v>12</v>
      </c>
      <c r="BG555" s="8" t="s">
        <v>653</v>
      </c>
      <c r="BH555" s="10">
        <v>159.5333</v>
      </c>
      <c r="BI555" s="10">
        <v>0</v>
      </c>
      <c r="BJ555" s="13">
        <v>1.38</v>
      </c>
      <c r="BK555" s="13">
        <v>0</v>
      </c>
      <c r="BL555" s="10">
        <v>0</v>
      </c>
      <c r="BM555" s="10">
        <v>220.15595399999998</v>
      </c>
      <c r="BN555" s="10">
        <v>0</v>
      </c>
      <c r="BO555" s="10">
        <v>24.728223</v>
      </c>
      <c r="BP555">
        <v>4305.7299999999996</v>
      </c>
      <c r="BQ555" s="5">
        <v>1</v>
      </c>
      <c r="BR555" s="12">
        <v>1054405.1474342097</v>
      </c>
      <c r="BS555" s="2">
        <v>244.88417699999997</v>
      </c>
      <c r="BT555" s="2">
        <v>0</v>
      </c>
      <c r="BU555" s="2">
        <v>0</v>
      </c>
      <c r="BV555" s="50">
        <v>0</v>
      </c>
    </row>
    <row r="556" spans="1:74" x14ac:dyDescent="0.25">
      <c r="A556" t="s">
        <v>1264</v>
      </c>
      <c r="B556">
        <v>4411</v>
      </c>
      <c r="C556" t="s">
        <v>529</v>
      </c>
      <c r="D556" t="s">
        <v>658</v>
      </c>
      <c r="E556" s="7">
        <v>0</v>
      </c>
      <c r="F556" s="2">
        <v>17.237499999999997</v>
      </c>
      <c r="G556" s="2">
        <v>3575.1439000000005</v>
      </c>
      <c r="H556" s="2">
        <v>1844.5915999999997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615.1875</v>
      </c>
      <c r="P556" s="2">
        <v>2</v>
      </c>
      <c r="Q556" s="2">
        <v>0</v>
      </c>
      <c r="R556" s="2">
        <v>8</v>
      </c>
      <c r="S556" s="2">
        <v>5</v>
      </c>
      <c r="T556" s="2">
        <v>2</v>
      </c>
      <c r="U556" s="2">
        <v>0</v>
      </c>
      <c r="V556" s="2">
        <v>1</v>
      </c>
      <c r="W556" s="2">
        <v>61.975000000000001</v>
      </c>
      <c r="X556" s="2">
        <v>0</v>
      </c>
      <c r="Y556" s="2">
        <v>2</v>
      </c>
      <c r="Z556" s="10">
        <v>134.32499999999999</v>
      </c>
      <c r="AA556" s="2">
        <v>1299.3211000000001</v>
      </c>
      <c r="AB556" s="2">
        <v>1299.3211000000001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8" t="s">
        <v>12</v>
      </c>
      <c r="BF556" s="8" t="s">
        <v>12</v>
      </c>
      <c r="BG556" s="8" t="s">
        <v>653</v>
      </c>
      <c r="BH556" s="10">
        <v>3575.1439000000005</v>
      </c>
      <c r="BI556" s="10">
        <v>1844.5915999999997</v>
      </c>
      <c r="BJ556" s="13">
        <v>1.1579999999999999</v>
      </c>
      <c r="BK556" s="13">
        <v>1.268</v>
      </c>
      <c r="BL556" s="10">
        <v>25.080562499999996</v>
      </c>
      <c r="BM556" s="10">
        <v>4140.0166362</v>
      </c>
      <c r="BN556" s="10">
        <v>2338.9421487999998</v>
      </c>
      <c r="BO556" s="10">
        <v>565.4676035</v>
      </c>
      <c r="BP556">
        <v>4359.55</v>
      </c>
      <c r="BQ556" s="5">
        <v>1</v>
      </c>
      <c r="BR556" s="12">
        <v>30819869.028232053</v>
      </c>
      <c r="BS556" s="2">
        <v>7069.5069510000003</v>
      </c>
      <c r="BT556" s="2">
        <v>0</v>
      </c>
      <c r="BU556" s="2">
        <v>0</v>
      </c>
      <c r="BV556" s="50">
        <v>3.2497494469808843E-3</v>
      </c>
    </row>
    <row r="557" spans="1:74" x14ac:dyDescent="0.25">
      <c r="A557" t="s">
        <v>1265</v>
      </c>
      <c r="B557">
        <v>4514</v>
      </c>
      <c r="C557" t="s">
        <v>530</v>
      </c>
      <c r="D557" t="s">
        <v>661</v>
      </c>
      <c r="E557" s="7">
        <v>0</v>
      </c>
      <c r="F557" s="2">
        <v>0</v>
      </c>
      <c r="G557" s="2">
        <v>93.908100000000005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11.156299999999998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1</v>
      </c>
      <c r="W557" s="2">
        <v>1</v>
      </c>
      <c r="X557" s="2">
        <v>0</v>
      </c>
      <c r="Y557" s="2">
        <v>0</v>
      </c>
      <c r="Z557" s="10">
        <v>24.049999999999997</v>
      </c>
      <c r="AA557" s="2">
        <v>31.583099999999998</v>
      </c>
      <c r="AB557" s="2">
        <v>31.583099999999998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8" t="s">
        <v>12</v>
      </c>
      <c r="BF557" s="8" t="s">
        <v>12</v>
      </c>
      <c r="BG557" s="8" t="s">
        <v>653</v>
      </c>
      <c r="BH557" s="10">
        <v>93.908100000000005</v>
      </c>
      <c r="BI557" s="10">
        <v>0</v>
      </c>
      <c r="BJ557" s="13">
        <v>1.399</v>
      </c>
      <c r="BK557" s="13">
        <v>0</v>
      </c>
      <c r="BL557" s="10">
        <v>0</v>
      </c>
      <c r="BM557" s="10">
        <v>131.3774319</v>
      </c>
      <c r="BN557" s="10">
        <v>0</v>
      </c>
      <c r="BO557" s="10">
        <v>16.551204899999998</v>
      </c>
      <c r="BP557">
        <v>4359.55</v>
      </c>
      <c r="BQ557" s="5">
        <v>1.0012999999999999</v>
      </c>
      <c r="BR557" s="12">
        <v>645740.66153656971</v>
      </c>
      <c r="BS557" s="2">
        <v>147.92863679999999</v>
      </c>
      <c r="BT557" s="2">
        <v>0</v>
      </c>
      <c r="BU557" s="2">
        <v>0</v>
      </c>
      <c r="BV557" s="50">
        <v>0</v>
      </c>
    </row>
    <row r="558" spans="1:74" x14ac:dyDescent="0.25">
      <c r="A558" t="s">
        <v>1266</v>
      </c>
      <c r="B558">
        <v>4320</v>
      </c>
      <c r="C558" t="s">
        <v>531</v>
      </c>
      <c r="D558" t="s">
        <v>663</v>
      </c>
      <c r="E558" s="7">
        <v>0</v>
      </c>
      <c r="F558" s="2">
        <v>0</v>
      </c>
      <c r="G558" s="2">
        <v>0</v>
      </c>
      <c r="H558" s="2">
        <v>49.6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6.75</v>
      </c>
      <c r="P558" s="2">
        <v>0</v>
      </c>
      <c r="Q558" s="2">
        <v>0</v>
      </c>
      <c r="R558" s="2">
        <v>0</v>
      </c>
      <c r="S558" s="2">
        <v>1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10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8" t="s">
        <v>12</v>
      </c>
      <c r="BF558" s="8" t="s">
        <v>12</v>
      </c>
      <c r="BG558" s="8" t="s">
        <v>653</v>
      </c>
      <c r="BH558" s="10">
        <v>0</v>
      </c>
      <c r="BI558" s="10">
        <v>49.6</v>
      </c>
      <c r="BJ558" s="13">
        <v>0</v>
      </c>
      <c r="BK558" s="13">
        <v>1.5589999999999999</v>
      </c>
      <c r="BL558" s="10">
        <v>0</v>
      </c>
      <c r="BM558" s="10">
        <v>0</v>
      </c>
      <c r="BN558" s="10">
        <v>77.326399999999992</v>
      </c>
      <c r="BO558" s="10">
        <v>4.7912499999999998</v>
      </c>
      <c r="BP558">
        <v>4305.7299999999996</v>
      </c>
      <c r="BQ558" s="5">
        <v>1</v>
      </c>
      <c r="BR558" s="12">
        <v>353576.42913449998</v>
      </c>
      <c r="BS558" s="2">
        <v>82.117649999999998</v>
      </c>
      <c r="BT558" s="2">
        <v>0</v>
      </c>
      <c r="BU558" s="2">
        <v>0</v>
      </c>
      <c r="BV558" s="50">
        <v>1.0080645161290321E-2</v>
      </c>
    </row>
    <row r="559" spans="1:74" x14ac:dyDescent="0.25">
      <c r="A559" t="s">
        <v>1267</v>
      </c>
      <c r="B559">
        <v>4210</v>
      </c>
      <c r="C559" t="s">
        <v>532</v>
      </c>
      <c r="D559" t="s">
        <v>658</v>
      </c>
      <c r="E559" s="7">
        <v>0</v>
      </c>
      <c r="F559" s="2">
        <v>1</v>
      </c>
      <c r="G559" s="2">
        <v>981.84909999999991</v>
      </c>
      <c r="H559" s="2">
        <v>378.29060000000004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162.4179</v>
      </c>
      <c r="P559" s="2">
        <v>2</v>
      </c>
      <c r="Q559" s="2">
        <v>0</v>
      </c>
      <c r="R559" s="2">
        <v>4</v>
      </c>
      <c r="S559" s="2">
        <v>1</v>
      </c>
      <c r="T559" s="2">
        <v>0</v>
      </c>
      <c r="U559" s="2">
        <v>0</v>
      </c>
      <c r="V559" s="2">
        <v>10.225</v>
      </c>
      <c r="W559" s="2">
        <v>2</v>
      </c>
      <c r="X559" s="2">
        <v>0</v>
      </c>
      <c r="Y559" s="2">
        <v>0</v>
      </c>
      <c r="Z559" s="10">
        <v>29.65</v>
      </c>
      <c r="AA559" s="2">
        <v>359.31790000000001</v>
      </c>
      <c r="AB559" s="2">
        <v>359.31790000000001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8" t="s">
        <v>12</v>
      </c>
      <c r="BF559" s="8" t="s">
        <v>12</v>
      </c>
      <c r="BG559" s="8" t="s">
        <v>653</v>
      </c>
      <c r="BH559" s="10">
        <v>981.84909999999991</v>
      </c>
      <c r="BI559" s="10">
        <v>378.29060000000004</v>
      </c>
      <c r="BJ559" s="13">
        <v>1.1579999999999999</v>
      </c>
      <c r="BK559" s="13">
        <v>1.4470000000000001</v>
      </c>
      <c r="BL559" s="10">
        <v>1.4550000000000001</v>
      </c>
      <c r="BM559" s="10">
        <v>1136.9812577999999</v>
      </c>
      <c r="BN559" s="10">
        <v>547.38649820000012</v>
      </c>
      <c r="BO559" s="10">
        <v>125.9175027</v>
      </c>
      <c r="BP559">
        <v>4359.55</v>
      </c>
      <c r="BQ559" s="5">
        <v>1.0372000000000001</v>
      </c>
      <c r="BR559" s="12">
        <v>8192191.6923227273</v>
      </c>
      <c r="BS559" s="2">
        <v>1811.7402587000001</v>
      </c>
      <c r="BT559" s="2">
        <v>0</v>
      </c>
      <c r="BU559" s="2">
        <v>0</v>
      </c>
      <c r="BV559" s="50">
        <v>7.3467844630496066E-4</v>
      </c>
    </row>
    <row r="560" spans="1:74" x14ac:dyDescent="0.25">
      <c r="A560" t="s">
        <v>1268</v>
      </c>
      <c r="B560">
        <v>4414</v>
      </c>
      <c r="C560" t="s">
        <v>533</v>
      </c>
      <c r="D560" t="s">
        <v>659</v>
      </c>
      <c r="E560" s="7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10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8" t="s">
        <v>13</v>
      </c>
      <c r="BF560" s="8" t="s">
        <v>12</v>
      </c>
      <c r="BG560" s="8" t="s">
        <v>654</v>
      </c>
      <c r="BH560" s="10">
        <v>0</v>
      </c>
      <c r="BI560" s="10">
        <v>0</v>
      </c>
      <c r="BJ560" s="13">
        <v>0</v>
      </c>
      <c r="BK560" s="13">
        <v>0</v>
      </c>
      <c r="BL560" s="10">
        <v>0</v>
      </c>
      <c r="BM560" s="10">
        <v>0</v>
      </c>
      <c r="BN560" s="10">
        <v>0</v>
      </c>
      <c r="BO560" s="10">
        <v>0</v>
      </c>
      <c r="BP560">
        <v>4359.55</v>
      </c>
      <c r="BQ560" s="5">
        <v>1.0001</v>
      </c>
      <c r="BR560" s="12">
        <v>0</v>
      </c>
      <c r="BS560" s="2">
        <v>0</v>
      </c>
      <c r="BT560" s="2">
        <v>0</v>
      </c>
      <c r="BU560" s="2">
        <v>0</v>
      </c>
      <c r="BV560" s="50">
        <v>0</v>
      </c>
    </row>
    <row r="561" spans="1:74" x14ac:dyDescent="0.25">
      <c r="A561" t="s">
        <v>1269</v>
      </c>
      <c r="B561">
        <v>4172</v>
      </c>
      <c r="C561" t="s">
        <v>534</v>
      </c>
      <c r="D561" t="s">
        <v>658</v>
      </c>
      <c r="E561" s="7">
        <v>0</v>
      </c>
      <c r="F561" s="2">
        <v>0</v>
      </c>
      <c r="G561" s="2">
        <v>77.700600000000009</v>
      </c>
      <c r="H561" s="2">
        <v>33.075000000000003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9.85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1</v>
      </c>
      <c r="W561" s="2">
        <v>1</v>
      </c>
      <c r="X561" s="2">
        <v>0</v>
      </c>
      <c r="Y561" s="2">
        <v>0</v>
      </c>
      <c r="Z561" s="10">
        <v>12</v>
      </c>
      <c r="AA561" s="2">
        <v>27.7</v>
      </c>
      <c r="AB561" s="2">
        <v>27.7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8" t="s">
        <v>12</v>
      </c>
      <c r="BF561" s="8" t="s">
        <v>12</v>
      </c>
      <c r="BG561" s="8" t="s">
        <v>653</v>
      </c>
      <c r="BH561" s="10">
        <v>77.700600000000009</v>
      </c>
      <c r="BI561" s="10">
        <v>33.075000000000003</v>
      </c>
      <c r="BJ561" s="13">
        <v>1.399</v>
      </c>
      <c r="BK561" s="13">
        <v>1.5589999999999999</v>
      </c>
      <c r="BL561" s="10">
        <v>0</v>
      </c>
      <c r="BM561" s="10">
        <v>108.70313940000001</v>
      </c>
      <c r="BN561" s="10">
        <v>51.563925000000005</v>
      </c>
      <c r="BO561" s="10">
        <v>14.928550000000001</v>
      </c>
      <c r="BP561">
        <v>4359.55</v>
      </c>
      <c r="BQ561" s="5">
        <v>1.0544</v>
      </c>
      <c r="BR561" s="12">
        <v>805323.34857472917</v>
      </c>
      <c r="BS561" s="2">
        <v>175.19561440000001</v>
      </c>
      <c r="BT561" s="2">
        <v>0</v>
      </c>
      <c r="BU561" s="2">
        <v>0</v>
      </c>
      <c r="BV561" s="50">
        <v>6.7704440328014478E-3</v>
      </c>
    </row>
    <row r="562" spans="1:74" x14ac:dyDescent="0.25">
      <c r="A562" t="s">
        <v>1270</v>
      </c>
      <c r="B562">
        <v>89798</v>
      </c>
      <c r="C562" t="s">
        <v>535</v>
      </c>
      <c r="D562" t="s">
        <v>663</v>
      </c>
      <c r="E562" s="7">
        <v>0</v>
      </c>
      <c r="F562" s="2">
        <v>0</v>
      </c>
      <c r="G562" s="2">
        <v>566.06209999999987</v>
      </c>
      <c r="H562" s="2">
        <v>241.92400000000001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90.441700000000012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21.324999999999999</v>
      </c>
      <c r="X562" s="2">
        <v>0</v>
      </c>
      <c r="Y562" s="2">
        <v>0</v>
      </c>
      <c r="Z562" s="10">
        <v>0</v>
      </c>
      <c r="AA562" s="2">
        <v>229.64790000000002</v>
      </c>
      <c r="AB562" s="2">
        <v>229.64790000000002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8" t="s">
        <v>12</v>
      </c>
      <c r="BF562" s="8" t="s">
        <v>12</v>
      </c>
      <c r="BG562" s="8" t="s">
        <v>654</v>
      </c>
      <c r="BH562" s="10">
        <v>566.06209999999987</v>
      </c>
      <c r="BI562" s="10">
        <v>241.92400000000001</v>
      </c>
      <c r="BJ562" s="13">
        <v>1.1990000000000001</v>
      </c>
      <c r="BK562" s="13">
        <v>1.5009999999999999</v>
      </c>
      <c r="BL562" s="10">
        <v>0</v>
      </c>
      <c r="BM562" s="10">
        <v>678.70845789999987</v>
      </c>
      <c r="BN562" s="10">
        <v>363.12792400000001</v>
      </c>
      <c r="BO562" s="10">
        <v>151.69791509999999</v>
      </c>
      <c r="BP562">
        <v>4305.7299999999996</v>
      </c>
      <c r="BQ562" s="5">
        <v>1</v>
      </c>
      <c r="BR562" s="12">
        <v>5139036.428621809</v>
      </c>
      <c r="BS562" s="2">
        <v>1193.5342969999997</v>
      </c>
      <c r="BT562" s="2">
        <v>0</v>
      </c>
      <c r="BU562" s="2">
        <v>0</v>
      </c>
      <c r="BV562" s="50">
        <v>0</v>
      </c>
    </row>
    <row r="563" spans="1:74" x14ac:dyDescent="0.25">
      <c r="A563" t="s">
        <v>1271</v>
      </c>
      <c r="B563">
        <v>4156</v>
      </c>
      <c r="C563" t="s">
        <v>536</v>
      </c>
      <c r="D563" t="s">
        <v>658</v>
      </c>
      <c r="E563" s="7">
        <v>0</v>
      </c>
      <c r="F563" s="2">
        <v>0</v>
      </c>
      <c r="G563" s="2">
        <v>393.22920000000005</v>
      </c>
      <c r="H563" s="2">
        <v>209.39999999999998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66.349999999999994</v>
      </c>
      <c r="P563" s="2">
        <v>0</v>
      </c>
      <c r="Q563" s="2">
        <v>0</v>
      </c>
      <c r="R563" s="2">
        <v>0</v>
      </c>
      <c r="S563" s="2">
        <v>0</v>
      </c>
      <c r="T563" s="2">
        <v>1</v>
      </c>
      <c r="U563" s="2">
        <v>0</v>
      </c>
      <c r="V563" s="2">
        <v>1</v>
      </c>
      <c r="W563" s="2">
        <v>5.5</v>
      </c>
      <c r="X563" s="2">
        <v>1</v>
      </c>
      <c r="Y563" s="2">
        <v>0</v>
      </c>
      <c r="Z563" s="10">
        <v>39.775000000000006</v>
      </c>
      <c r="AA563" s="2">
        <v>137.5744</v>
      </c>
      <c r="AB563" s="2">
        <v>137.5744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8" t="s">
        <v>13</v>
      </c>
      <c r="BF563" s="8" t="s">
        <v>13</v>
      </c>
      <c r="BG563" s="8" t="s">
        <v>653</v>
      </c>
      <c r="BH563" s="10">
        <v>393.22920000000005</v>
      </c>
      <c r="BI563" s="10">
        <v>209.39999999999998</v>
      </c>
      <c r="BJ563" s="13">
        <v>1.411</v>
      </c>
      <c r="BK563" s="13">
        <v>1.613</v>
      </c>
      <c r="BL563" s="10">
        <v>0</v>
      </c>
      <c r="BM563" s="10">
        <v>554.84640120000006</v>
      </c>
      <c r="BN563" s="10">
        <v>337.76219999999995</v>
      </c>
      <c r="BO563" s="10">
        <v>63.571638999999998</v>
      </c>
      <c r="BP563">
        <v>4359.55</v>
      </c>
      <c r="BQ563" s="5">
        <v>1.0034000000000001</v>
      </c>
      <c r="BR563" s="12">
        <v>4182688.5190888681</v>
      </c>
      <c r="BS563" s="2">
        <v>956.18024020000007</v>
      </c>
      <c r="BT563" s="2">
        <v>0</v>
      </c>
      <c r="BU563" s="2">
        <v>0</v>
      </c>
      <c r="BV563" s="50">
        <v>0</v>
      </c>
    </row>
    <row r="564" spans="1:74" x14ac:dyDescent="0.25">
      <c r="A564" t="s">
        <v>1272</v>
      </c>
      <c r="B564">
        <v>4459</v>
      </c>
      <c r="C564" t="s">
        <v>537</v>
      </c>
      <c r="D564" t="s">
        <v>659</v>
      </c>
      <c r="E564" s="7">
        <v>0</v>
      </c>
      <c r="F564" s="2">
        <v>0</v>
      </c>
      <c r="G564" s="2">
        <v>178.1832</v>
      </c>
      <c r="H564" s="2">
        <v>68.55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12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10">
        <v>178.1832</v>
      </c>
      <c r="AA564" s="2">
        <v>60.183199999999999</v>
      </c>
      <c r="AB564" s="2">
        <v>60.183199999999999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8" t="s">
        <v>12</v>
      </c>
      <c r="BF564" s="8" t="s">
        <v>12</v>
      </c>
      <c r="BG564" s="8" t="s">
        <v>653</v>
      </c>
      <c r="BH564" s="10">
        <v>178.1832</v>
      </c>
      <c r="BI564" s="10">
        <v>0</v>
      </c>
      <c r="BJ564" s="13">
        <v>1.375</v>
      </c>
      <c r="BK564" s="13">
        <v>0</v>
      </c>
      <c r="BL564" s="10">
        <v>0</v>
      </c>
      <c r="BM564" s="10">
        <v>245.00190000000001</v>
      </c>
      <c r="BN564" s="10">
        <v>0</v>
      </c>
      <c r="BO564" s="10">
        <v>24.138060000000003</v>
      </c>
      <c r="BP564">
        <v>4359.55</v>
      </c>
      <c r="BQ564" s="5">
        <v>1.1012999999999999</v>
      </c>
      <c r="BR564" s="12">
        <v>1292187.3517262037</v>
      </c>
      <c r="BS564" s="2">
        <v>269.13996000000003</v>
      </c>
      <c r="BT564" s="2">
        <v>0</v>
      </c>
      <c r="BU564" s="2">
        <v>0</v>
      </c>
      <c r="BV564" s="50">
        <v>0</v>
      </c>
    </row>
    <row r="565" spans="1:74" x14ac:dyDescent="0.25">
      <c r="A565" t="s">
        <v>1273</v>
      </c>
      <c r="B565">
        <v>79066</v>
      </c>
      <c r="C565" t="s">
        <v>538</v>
      </c>
      <c r="D565" t="s">
        <v>663</v>
      </c>
      <c r="E565" s="7">
        <v>0</v>
      </c>
      <c r="F565" s="2">
        <v>0</v>
      </c>
      <c r="G565" s="2">
        <v>57.803800000000003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11.6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3</v>
      </c>
      <c r="X565" s="2">
        <v>0</v>
      </c>
      <c r="Y565" s="2">
        <v>0</v>
      </c>
      <c r="Z565" s="10">
        <v>0</v>
      </c>
      <c r="AA565" s="2">
        <v>27.045099999999998</v>
      </c>
      <c r="AB565" s="2">
        <v>27.045099999999998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8" t="s">
        <v>12</v>
      </c>
      <c r="BF565" s="8" t="s">
        <v>12</v>
      </c>
      <c r="BG565" s="8" t="s">
        <v>653</v>
      </c>
      <c r="BH565" s="10">
        <v>57.803800000000003</v>
      </c>
      <c r="BI565" s="10">
        <v>0</v>
      </c>
      <c r="BJ565" s="13">
        <v>1.399</v>
      </c>
      <c r="BK565" s="13">
        <v>0</v>
      </c>
      <c r="BL565" s="10">
        <v>0</v>
      </c>
      <c r="BM565" s="10">
        <v>80.867516200000011</v>
      </c>
      <c r="BN565" s="10">
        <v>0</v>
      </c>
      <c r="BO565" s="10">
        <v>19.729506000000001</v>
      </c>
      <c r="BP565">
        <v>4305.7299999999996</v>
      </c>
      <c r="BQ565" s="5">
        <v>1</v>
      </c>
      <c r="BR565" s="12">
        <v>433143.61639720603</v>
      </c>
      <c r="BS565" s="2">
        <v>100.59702220000001</v>
      </c>
      <c r="BT565" s="2">
        <v>0</v>
      </c>
      <c r="BU565" s="2">
        <v>0</v>
      </c>
      <c r="BV565" s="50">
        <v>0</v>
      </c>
    </row>
    <row r="566" spans="1:74" x14ac:dyDescent="0.25">
      <c r="A566" t="s">
        <v>1274</v>
      </c>
      <c r="B566">
        <v>4458</v>
      </c>
      <c r="C566" t="s">
        <v>539</v>
      </c>
      <c r="D566" t="s">
        <v>658</v>
      </c>
      <c r="E566" s="7">
        <v>0</v>
      </c>
      <c r="F566" s="2">
        <v>10.987499999999999</v>
      </c>
      <c r="G566" s="2">
        <v>2050.6668</v>
      </c>
      <c r="H566" s="2">
        <v>1235.2981000000004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305.07279999999997</v>
      </c>
      <c r="P566" s="2">
        <v>1</v>
      </c>
      <c r="Q566" s="2">
        <v>3.2749999999999999</v>
      </c>
      <c r="R566" s="2">
        <v>4</v>
      </c>
      <c r="S566" s="2">
        <v>0</v>
      </c>
      <c r="T566" s="2">
        <v>0</v>
      </c>
      <c r="U566" s="2">
        <v>0</v>
      </c>
      <c r="V566" s="2">
        <v>20.5</v>
      </c>
      <c r="W566" s="2">
        <v>13</v>
      </c>
      <c r="X566" s="2">
        <v>5</v>
      </c>
      <c r="Y566" s="2">
        <v>3</v>
      </c>
      <c r="Z566" s="10">
        <v>504.62680000000006</v>
      </c>
      <c r="AA566" s="2">
        <v>747.59590000000003</v>
      </c>
      <c r="AB566" s="2">
        <v>747.59590000000003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8" t="s">
        <v>12</v>
      </c>
      <c r="BF566" s="8" t="s">
        <v>12</v>
      </c>
      <c r="BG566" s="8" t="s">
        <v>653</v>
      </c>
      <c r="BH566" s="10">
        <v>2050.6668</v>
      </c>
      <c r="BI566" s="10">
        <v>1235.2981000000004</v>
      </c>
      <c r="BJ566" s="13">
        <v>1.1579999999999999</v>
      </c>
      <c r="BK566" s="13">
        <v>1.268</v>
      </c>
      <c r="BL566" s="10">
        <v>15.986812499999999</v>
      </c>
      <c r="BM566" s="10">
        <v>2374.6721543999997</v>
      </c>
      <c r="BN566" s="10">
        <v>1566.3579908000006</v>
      </c>
      <c r="BO566" s="10">
        <v>392.01317940000001</v>
      </c>
      <c r="BP566">
        <v>4359.55</v>
      </c>
      <c r="BQ566" s="5">
        <v>1.0124</v>
      </c>
      <c r="BR566" s="12">
        <v>19194916.031938314</v>
      </c>
      <c r="BS566" s="2">
        <v>4349.0301371000005</v>
      </c>
      <c r="BT566" s="2">
        <v>0</v>
      </c>
      <c r="BU566" s="2">
        <v>0</v>
      </c>
      <c r="BV566" s="50">
        <v>3.3326231825488292E-3</v>
      </c>
    </row>
    <row r="567" spans="1:74" x14ac:dyDescent="0.25">
      <c r="A567" t="s">
        <v>1275</v>
      </c>
      <c r="B567">
        <v>4454</v>
      </c>
      <c r="C567" t="s">
        <v>540</v>
      </c>
      <c r="D567" t="s">
        <v>662</v>
      </c>
      <c r="E567" s="7">
        <v>0</v>
      </c>
      <c r="F567" s="2">
        <v>0</v>
      </c>
      <c r="G567" s="2">
        <v>0</v>
      </c>
      <c r="H567" s="2">
        <v>328.58220000000006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42.174999999999997</v>
      </c>
      <c r="P567" s="2">
        <v>0</v>
      </c>
      <c r="Q567" s="2">
        <v>0</v>
      </c>
      <c r="R567" s="2">
        <v>1.95</v>
      </c>
      <c r="S567" s="2">
        <v>0</v>
      </c>
      <c r="T567" s="2">
        <v>0</v>
      </c>
      <c r="U567" s="2">
        <v>0</v>
      </c>
      <c r="V567" s="2">
        <v>1.8</v>
      </c>
      <c r="W567" s="2">
        <v>0</v>
      </c>
      <c r="X567" s="2">
        <v>0</v>
      </c>
      <c r="Y567" s="2">
        <v>0</v>
      </c>
      <c r="Z567" s="10">
        <v>39.924999999999997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8" t="s">
        <v>12</v>
      </c>
      <c r="BF567" s="8" t="s">
        <v>12</v>
      </c>
      <c r="BG567" s="8" t="s">
        <v>653</v>
      </c>
      <c r="BH567" s="10">
        <v>0</v>
      </c>
      <c r="BI567" s="10">
        <v>328.58220000000006</v>
      </c>
      <c r="BJ567" s="13">
        <v>0</v>
      </c>
      <c r="BK567" s="13">
        <v>1.4670000000000001</v>
      </c>
      <c r="BL567" s="10">
        <v>0</v>
      </c>
      <c r="BM567" s="10">
        <v>0</v>
      </c>
      <c r="BN567" s="10">
        <v>482.03008740000013</v>
      </c>
      <c r="BO567" s="10">
        <v>23.838250000000002</v>
      </c>
      <c r="BP567">
        <v>4359.55</v>
      </c>
      <c r="BQ567" s="5">
        <v>1</v>
      </c>
      <c r="BR567" s="12">
        <v>2205358.3103121705</v>
      </c>
      <c r="BS567" s="2">
        <v>505.86833740000014</v>
      </c>
      <c r="BT567" s="2">
        <v>0</v>
      </c>
      <c r="BU567" s="2">
        <v>0</v>
      </c>
      <c r="BV567" s="50">
        <v>0</v>
      </c>
    </row>
    <row r="568" spans="1:74" x14ac:dyDescent="0.25">
      <c r="A568" t="s">
        <v>1276</v>
      </c>
      <c r="B568">
        <v>85454</v>
      </c>
      <c r="C568" t="s">
        <v>541</v>
      </c>
      <c r="D568" t="s">
        <v>663</v>
      </c>
      <c r="E568" s="7">
        <v>0</v>
      </c>
      <c r="F568" s="2">
        <v>0</v>
      </c>
      <c r="G568" s="2">
        <v>128.905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20.274999999999999</v>
      </c>
      <c r="P568" s="2">
        <v>0</v>
      </c>
      <c r="Q568" s="2">
        <v>0</v>
      </c>
      <c r="R568" s="2">
        <v>0</v>
      </c>
      <c r="S568" s="2">
        <v>1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10">
        <v>0</v>
      </c>
      <c r="AA568" s="2">
        <v>30.304999999999996</v>
      </c>
      <c r="AB568" s="2">
        <v>30.304999999999996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8" t="s">
        <v>12</v>
      </c>
      <c r="BF568" s="8" t="s">
        <v>12</v>
      </c>
      <c r="BG568" s="8" t="s">
        <v>654</v>
      </c>
      <c r="BH568" s="10">
        <v>128.905</v>
      </c>
      <c r="BI568" s="10">
        <v>0</v>
      </c>
      <c r="BJ568" s="13">
        <v>1.389</v>
      </c>
      <c r="BK568" s="13">
        <v>0</v>
      </c>
      <c r="BL568" s="10">
        <v>0</v>
      </c>
      <c r="BM568" s="10">
        <v>179.04904500000001</v>
      </c>
      <c r="BN568" s="10">
        <v>0</v>
      </c>
      <c r="BO568" s="10">
        <v>7.8623250000000002</v>
      </c>
      <c r="BP568">
        <v>4305.7299999999996</v>
      </c>
      <c r="BQ568" s="5">
        <v>1</v>
      </c>
      <c r="BR568" s="12">
        <v>804789.8931500999</v>
      </c>
      <c r="BS568" s="2">
        <v>186.91137000000001</v>
      </c>
      <c r="BT568" s="2">
        <v>0</v>
      </c>
      <c r="BU568" s="2">
        <v>0</v>
      </c>
      <c r="BV568" s="50">
        <v>0</v>
      </c>
    </row>
    <row r="569" spans="1:74" x14ac:dyDescent="0.25">
      <c r="A569" t="s">
        <v>1277</v>
      </c>
      <c r="B569">
        <v>79951</v>
      </c>
      <c r="C569" t="s">
        <v>542</v>
      </c>
      <c r="D569" t="s">
        <v>663</v>
      </c>
      <c r="E569" s="7">
        <v>0</v>
      </c>
      <c r="F569" s="2">
        <v>0</v>
      </c>
      <c r="G569" s="2">
        <v>0</v>
      </c>
      <c r="H569" s="2">
        <v>85.677400000000006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15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1</v>
      </c>
      <c r="X569" s="2">
        <v>0</v>
      </c>
      <c r="Y569" s="2">
        <v>0</v>
      </c>
      <c r="Z569" s="10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8" t="s">
        <v>12</v>
      </c>
      <c r="BF569" s="8" t="s">
        <v>12</v>
      </c>
      <c r="BG569" s="8" t="s">
        <v>653</v>
      </c>
      <c r="BH569" s="10">
        <v>0</v>
      </c>
      <c r="BI569" s="10">
        <v>85.677400000000006</v>
      </c>
      <c r="BJ569" s="13">
        <v>0</v>
      </c>
      <c r="BK569" s="13">
        <v>1.5589999999999999</v>
      </c>
      <c r="BL569" s="10">
        <v>0</v>
      </c>
      <c r="BM569" s="10">
        <v>0</v>
      </c>
      <c r="BN569" s="10">
        <v>133.57106659999999</v>
      </c>
      <c r="BO569" s="10">
        <v>6.069</v>
      </c>
      <c r="BP569">
        <v>4305.7299999999996</v>
      </c>
      <c r="BQ569" s="5">
        <v>1</v>
      </c>
      <c r="BR569" s="12">
        <v>601252.42396161787</v>
      </c>
      <c r="BS569" s="2">
        <v>139.64006659999998</v>
      </c>
      <c r="BT569" s="2">
        <v>0</v>
      </c>
      <c r="BU569" s="2">
        <v>0</v>
      </c>
      <c r="BV569" s="50">
        <v>0</v>
      </c>
    </row>
    <row r="570" spans="1:74" x14ac:dyDescent="0.25">
      <c r="A570" t="s">
        <v>1278</v>
      </c>
      <c r="B570">
        <v>1000050</v>
      </c>
      <c r="C570" t="s">
        <v>543</v>
      </c>
      <c r="D570" t="s">
        <v>663</v>
      </c>
      <c r="E570" s="7">
        <v>0</v>
      </c>
      <c r="F570" s="2">
        <v>0</v>
      </c>
      <c r="G570" s="2">
        <v>170.99179999999998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20.2636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2.2999999999999998</v>
      </c>
      <c r="X570" s="2">
        <v>0</v>
      </c>
      <c r="Y570" s="2">
        <v>0</v>
      </c>
      <c r="Z570" s="10">
        <v>0</v>
      </c>
      <c r="AA570" s="2">
        <v>91.908500000000004</v>
      </c>
      <c r="AB570" s="2">
        <v>91.908500000000004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8" t="s">
        <v>12</v>
      </c>
      <c r="BF570" s="8" t="s">
        <v>12</v>
      </c>
      <c r="BG570" s="8" t="s">
        <v>653</v>
      </c>
      <c r="BH570" s="10">
        <v>170.99179999999998</v>
      </c>
      <c r="BI570" s="10">
        <v>0</v>
      </c>
      <c r="BJ570" s="13">
        <v>1.377</v>
      </c>
      <c r="BK570" s="13">
        <v>0</v>
      </c>
      <c r="BL570" s="10">
        <v>0</v>
      </c>
      <c r="BM570" s="10">
        <v>235.45570859999998</v>
      </c>
      <c r="BN570" s="10">
        <v>0</v>
      </c>
      <c r="BO570" s="10">
        <v>19.430500799999997</v>
      </c>
      <c r="BP570">
        <v>4521.0200000000004</v>
      </c>
      <c r="BQ570" s="5">
        <v>1</v>
      </c>
      <c r="BR570" s="12">
        <v>1152345.650421588</v>
      </c>
      <c r="BS570" s="2">
        <v>254.88620939999998</v>
      </c>
      <c r="BT570" s="2">
        <v>0</v>
      </c>
      <c r="BU570" s="2">
        <v>0</v>
      </c>
      <c r="BV570" s="50">
        <v>0</v>
      </c>
    </row>
    <row r="571" spans="1:74" x14ac:dyDescent="0.25">
      <c r="A571" t="s">
        <v>1279</v>
      </c>
      <c r="B571">
        <v>91110</v>
      </c>
      <c r="C571" t="s">
        <v>544</v>
      </c>
      <c r="D571" t="s">
        <v>663</v>
      </c>
      <c r="E571" s="7">
        <v>0</v>
      </c>
      <c r="F571" s="2">
        <v>0</v>
      </c>
      <c r="G571" s="2">
        <v>139.03969999999998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5.05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1</v>
      </c>
      <c r="X571" s="2">
        <v>0</v>
      </c>
      <c r="Y571" s="2">
        <v>0</v>
      </c>
      <c r="Z571" s="10">
        <v>0</v>
      </c>
      <c r="AA571" s="2">
        <v>81.325900000000004</v>
      </c>
      <c r="AB571" s="2">
        <v>81.325900000000004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8" t="s">
        <v>12</v>
      </c>
      <c r="BF571" s="8" t="s">
        <v>12</v>
      </c>
      <c r="BG571" s="8" t="s">
        <v>654</v>
      </c>
      <c r="BH571" s="10">
        <v>139.03969999999998</v>
      </c>
      <c r="BI571" s="10">
        <v>0</v>
      </c>
      <c r="BJ571" s="13">
        <v>1.3859999999999999</v>
      </c>
      <c r="BK571" s="13">
        <v>0</v>
      </c>
      <c r="BL571" s="10">
        <v>0</v>
      </c>
      <c r="BM571" s="10">
        <v>192.70902419999996</v>
      </c>
      <c r="BN571" s="10">
        <v>0</v>
      </c>
      <c r="BO571" s="10">
        <v>14.17174</v>
      </c>
      <c r="BP571">
        <v>4305.7299999999996</v>
      </c>
      <c r="BQ571" s="5">
        <v>1.1237999999999999</v>
      </c>
      <c r="BR571" s="12">
        <v>1001050.3746883172</v>
      </c>
      <c r="BS571" s="2">
        <v>206.88076419999996</v>
      </c>
      <c r="BT571" s="2">
        <v>0</v>
      </c>
      <c r="BU571" s="2">
        <v>0</v>
      </c>
      <c r="BV571" s="50">
        <v>0</v>
      </c>
    </row>
    <row r="572" spans="1:74" x14ac:dyDescent="0.25">
      <c r="A572" t="s">
        <v>1280</v>
      </c>
      <c r="B572">
        <v>89756</v>
      </c>
      <c r="C572" t="s">
        <v>545</v>
      </c>
      <c r="D572" t="s">
        <v>663</v>
      </c>
      <c r="E572" s="7">
        <v>0</v>
      </c>
      <c r="F572" s="2">
        <v>0</v>
      </c>
      <c r="G572" s="2">
        <v>515.0249</v>
      </c>
      <c r="H572" s="2">
        <v>349.95420000000001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12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3</v>
      </c>
      <c r="X572" s="2">
        <v>0</v>
      </c>
      <c r="Y572" s="2">
        <v>0</v>
      </c>
      <c r="Z572" s="10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8" t="s">
        <v>12</v>
      </c>
      <c r="BF572" s="8" t="s">
        <v>12</v>
      </c>
      <c r="BG572" s="8" t="s">
        <v>653</v>
      </c>
      <c r="BH572" s="10">
        <v>515.0249</v>
      </c>
      <c r="BI572" s="10">
        <v>349.95420000000001</v>
      </c>
      <c r="BJ572" s="13">
        <v>1.26</v>
      </c>
      <c r="BK572" s="13">
        <v>1.458</v>
      </c>
      <c r="BL572" s="10">
        <v>0</v>
      </c>
      <c r="BM572" s="10">
        <v>648.93137400000001</v>
      </c>
      <c r="BN572" s="10">
        <v>510.23322360000003</v>
      </c>
      <c r="BO572" s="10">
        <v>18.108000000000001</v>
      </c>
      <c r="BP572">
        <v>4305.7299999999996</v>
      </c>
      <c r="BQ572" s="5">
        <v>1</v>
      </c>
      <c r="BR572" s="12">
        <v>5069017.9416642468</v>
      </c>
      <c r="BS572" s="2">
        <v>1177.2725975999999</v>
      </c>
      <c r="BT572" s="2">
        <v>0</v>
      </c>
      <c r="BU572" s="2">
        <v>0</v>
      </c>
      <c r="BV572" s="50">
        <v>0</v>
      </c>
    </row>
    <row r="573" spans="1:74" x14ac:dyDescent="0.25">
      <c r="A573" t="s">
        <v>1281</v>
      </c>
      <c r="B573">
        <v>4240</v>
      </c>
      <c r="C573" t="s">
        <v>546</v>
      </c>
      <c r="D573" t="s">
        <v>658</v>
      </c>
      <c r="E573" s="7">
        <v>0</v>
      </c>
      <c r="F573" s="2">
        <v>39.400000000000006</v>
      </c>
      <c r="G573" s="2">
        <v>10562.156700000003</v>
      </c>
      <c r="H573" s="2">
        <v>7066.0029000000013</v>
      </c>
      <c r="I573" s="2">
        <v>0</v>
      </c>
      <c r="J573" s="2">
        <v>921.89459999999997</v>
      </c>
      <c r="K573" s="2">
        <v>623.80179999999984</v>
      </c>
      <c r="L573" s="2">
        <v>0</v>
      </c>
      <c r="M573" s="2">
        <v>0</v>
      </c>
      <c r="N573" s="2">
        <v>92.460399999999993</v>
      </c>
      <c r="O573" s="2">
        <v>1334.5667999999996</v>
      </c>
      <c r="P573" s="2">
        <v>8.7449000000000012</v>
      </c>
      <c r="Q573" s="2">
        <v>14.45</v>
      </c>
      <c r="R573" s="2">
        <v>27.5</v>
      </c>
      <c r="S573" s="2">
        <v>14.875</v>
      </c>
      <c r="T573" s="2">
        <v>8</v>
      </c>
      <c r="U573" s="2">
        <v>10.4</v>
      </c>
      <c r="V573" s="2">
        <v>135.02930000000001</v>
      </c>
      <c r="W573" s="2">
        <v>152.3869</v>
      </c>
      <c r="X573" s="2">
        <v>15.75</v>
      </c>
      <c r="Y573" s="2">
        <v>16.375</v>
      </c>
      <c r="Z573" s="10">
        <v>371.01350000000002</v>
      </c>
      <c r="AA573" s="2">
        <v>3989.8457999999996</v>
      </c>
      <c r="AB573" s="2">
        <v>3989.8457999999996</v>
      </c>
      <c r="AC573" s="2">
        <v>94.168500000000009</v>
      </c>
      <c r="AD573" s="2">
        <v>0.36699999999999999</v>
      </c>
      <c r="AE573" s="2">
        <v>0</v>
      </c>
      <c r="AF573" s="2">
        <v>1.66E-2</v>
      </c>
      <c r="AG573" s="2">
        <v>0.1197</v>
      </c>
      <c r="AH573" s="2">
        <v>1.9590000000000001</v>
      </c>
      <c r="AI573" s="2">
        <v>0</v>
      </c>
      <c r="AJ573" s="2">
        <v>3.7499999999999999E-2</v>
      </c>
      <c r="AK573" s="2">
        <v>7.9236000000000004</v>
      </c>
      <c r="AL573" s="2">
        <v>0</v>
      </c>
      <c r="AM573" s="2">
        <v>0</v>
      </c>
      <c r="AN573" s="2">
        <v>32.797699999999999</v>
      </c>
      <c r="AO573" s="2">
        <v>269.15380000000005</v>
      </c>
      <c r="AP573" s="2">
        <v>269.15380000000005</v>
      </c>
      <c r="AQ573" s="2">
        <v>3.8846000000000003</v>
      </c>
      <c r="AR573" s="2">
        <v>3.7100000000000001E-2</v>
      </c>
      <c r="AS573" s="2">
        <v>0</v>
      </c>
      <c r="AT573" s="2">
        <v>0</v>
      </c>
      <c r="AU573" s="2">
        <v>0</v>
      </c>
      <c r="AV573" s="2">
        <v>4.1000000000000002E-2</v>
      </c>
      <c r="AW573" s="2">
        <v>0</v>
      </c>
      <c r="AX573" s="2">
        <v>0</v>
      </c>
      <c r="AY573" s="2">
        <v>1.0368999999999999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8" t="s">
        <v>12</v>
      </c>
      <c r="BF573" s="8" t="s">
        <v>12</v>
      </c>
      <c r="BG573" s="8" t="s">
        <v>653</v>
      </c>
      <c r="BH573" s="10">
        <v>11484.051300000003</v>
      </c>
      <c r="BI573" s="10">
        <v>7782.2651000000014</v>
      </c>
      <c r="BJ573" s="13">
        <v>1.1579999999999999</v>
      </c>
      <c r="BK573" s="13">
        <v>1.268</v>
      </c>
      <c r="BL573" s="10">
        <v>57.327000000000012</v>
      </c>
      <c r="BM573" s="10">
        <v>13245.153708060003</v>
      </c>
      <c r="BN573" s="10">
        <v>9810.7771446000024</v>
      </c>
      <c r="BO573" s="10">
        <v>2670.1696334099997</v>
      </c>
      <c r="BP573">
        <v>4359.55</v>
      </c>
      <c r="BQ573" s="5">
        <v>1.0278</v>
      </c>
      <c r="BR573" s="12">
        <v>115528976.42495021</v>
      </c>
      <c r="BS573" s="2">
        <v>23837.175673400005</v>
      </c>
      <c r="BT573" s="2">
        <v>1937.9070193999999</v>
      </c>
      <c r="BU573" s="2">
        <v>123.8119344</v>
      </c>
      <c r="BV573" s="50">
        <v>6.9289705410134827E-3</v>
      </c>
    </row>
    <row r="574" spans="1:74" x14ac:dyDescent="0.25">
      <c r="A574" t="s">
        <v>1282</v>
      </c>
      <c r="B574">
        <v>4492</v>
      </c>
      <c r="C574" t="s">
        <v>547</v>
      </c>
      <c r="D574" t="s">
        <v>663</v>
      </c>
      <c r="E574" s="7">
        <v>0</v>
      </c>
      <c r="F574" s="2">
        <v>0</v>
      </c>
      <c r="G574" s="2">
        <v>140.65729999999999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12.25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10">
        <v>8.6750000000000007</v>
      </c>
      <c r="AA574" s="2">
        <v>51.337499999999999</v>
      </c>
      <c r="AB574" s="2">
        <v>51.337499999999999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8" t="s">
        <v>12</v>
      </c>
      <c r="BF574" s="8" t="s">
        <v>12</v>
      </c>
      <c r="BG574" s="8" t="s">
        <v>654</v>
      </c>
      <c r="BH574" s="10">
        <v>140.65729999999999</v>
      </c>
      <c r="BI574" s="10">
        <v>0</v>
      </c>
      <c r="BJ574" s="13">
        <v>1.3859999999999999</v>
      </c>
      <c r="BK574" s="13">
        <v>0</v>
      </c>
      <c r="BL574" s="10">
        <v>0</v>
      </c>
      <c r="BM574" s="10">
        <v>194.95101779999999</v>
      </c>
      <c r="BN574" s="10">
        <v>0</v>
      </c>
      <c r="BO574" s="10">
        <v>6.1681249999999999</v>
      </c>
      <c r="BP574">
        <v>4305.7299999999996</v>
      </c>
      <c r="BQ574" s="5">
        <v>1</v>
      </c>
      <c r="BR574" s="12">
        <v>865964.72672824387</v>
      </c>
      <c r="BS574" s="2">
        <v>201.11914279999999</v>
      </c>
      <c r="BT574" s="2">
        <v>0</v>
      </c>
      <c r="BU574" s="2">
        <v>0</v>
      </c>
      <c r="BV574" s="50">
        <v>0</v>
      </c>
    </row>
    <row r="575" spans="1:74" x14ac:dyDescent="0.25">
      <c r="A575" t="s">
        <v>1283</v>
      </c>
      <c r="B575">
        <v>4467</v>
      </c>
      <c r="C575" t="s">
        <v>548</v>
      </c>
      <c r="D575" t="s">
        <v>658</v>
      </c>
      <c r="E575" s="7">
        <v>0</v>
      </c>
      <c r="F575" s="2">
        <v>0</v>
      </c>
      <c r="G575" s="2">
        <v>360.12400000000002</v>
      </c>
      <c r="H575" s="2">
        <v>301.6816</v>
      </c>
      <c r="I575" s="2">
        <v>0</v>
      </c>
      <c r="J575" s="2">
        <v>0</v>
      </c>
      <c r="K575" s="2">
        <v>2.1257999999999999</v>
      </c>
      <c r="L575" s="2">
        <v>0</v>
      </c>
      <c r="M575" s="2">
        <v>0</v>
      </c>
      <c r="N575" s="2">
        <v>0</v>
      </c>
      <c r="O575" s="2">
        <v>54.800000000000004</v>
      </c>
      <c r="P575" s="2">
        <v>1</v>
      </c>
      <c r="Q575" s="2">
        <v>0</v>
      </c>
      <c r="R575" s="2">
        <v>1</v>
      </c>
      <c r="S575" s="2">
        <v>0</v>
      </c>
      <c r="T575" s="2">
        <v>0</v>
      </c>
      <c r="U575" s="2">
        <v>0</v>
      </c>
      <c r="V575" s="2">
        <v>1</v>
      </c>
      <c r="W575" s="2">
        <v>9</v>
      </c>
      <c r="X575" s="2">
        <v>1</v>
      </c>
      <c r="Y575" s="2">
        <v>0</v>
      </c>
      <c r="Z575" s="10">
        <v>44.150000000000006</v>
      </c>
      <c r="AA575" s="2">
        <v>119.8073</v>
      </c>
      <c r="AB575" s="2">
        <v>119.8073</v>
      </c>
      <c r="AC575" s="2">
        <v>0.2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8" t="s">
        <v>12</v>
      </c>
      <c r="BF575" s="8" t="s">
        <v>12</v>
      </c>
      <c r="BG575" s="8" t="s">
        <v>653</v>
      </c>
      <c r="BH575" s="10">
        <v>360.12400000000002</v>
      </c>
      <c r="BI575" s="10">
        <v>303.80740000000003</v>
      </c>
      <c r="BJ575" s="13">
        <v>1.32</v>
      </c>
      <c r="BK575" s="13">
        <v>1.476</v>
      </c>
      <c r="BL575" s="10">
        <v>0</v>
      </c>
      <c r="BM575" s="10">
        <v>475.36368000000004</v>
      </c>
      <c r="BN575" s="10">
        <v>448.26283835999999</v>
      </c>
      <c r="BO575" s="10">
        <v>86.831658000000004</v>
      </c>
      <c r="BP575">
        <v>4359.55</v>
      </c>
      <c r="BQ575" s="5">
        <v>1</v>
      </c>
      <c r="BR575" s="12">
        <v>4405142.9427502388</v>
      </c>
      <c r="BS575" s="2">
        <v>1007.4768096000001</v>
      </c>
      <c r="BT575" s="2">
        <v>3.1382807999999995</v>
      </c>
      <c r="BU575" s="2">
        <v>0</v>
      </c>
      <c r="BV575" s="50">
        <v>0</v>
      </c>
    </row>
    <row r="576" spans="1:74" x14ac:dyDescent="0.25">
      <c r="A576" t="s">
        <v>1284</v>
      </c>
      <c r="B576">
        <v>92381</v>
      </c>
      <c r="C576" t="s">
        <v>549</v>
      </c>
      <c r="D576" t="s">
        <v>663</v>
      </c>
      <c r="E576" s="7">
        <v>0</v>
      </c>
      <c r="F576" s="2">
        <v>0</v>
      </c>
      <c r="G576" s="2">
        <v>266.91250000000002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26.85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10">
        <v>80.400000000000006</v>
      </c>
      <c r="AA576" s="2">
        <v>123.8125</v>
      </c>
      <c r="AB576" s="2">
        <v>123.8125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8" t="s">
        <v>12</v>
      </c>
      <c r="BF576" s="8" t="s">
        <v>12</v>
      </c>
      <c r="BG576" s="8" t="s">
        <v>654</v>
      </c>
      <c r="BH576" s="10">
        <v>266.91250000000002</v>
      </c>
      <c r="BI576" s="10">
        <v>0</v>
      </c>
      <c r="BJ576" s="13">
        <v>1.3480000000000001</v>
      </c>
      <c r="BK576" s="13">
        <v>0</v>
      </c>
      <c r="BL576" s="10">
        <v>0</v>
      </c>
      <c r="BM576" s="10">
        <v>359.79805000000005</v>
      </c>
      <c r="BN576" s="10">
        <v>0</v>
      </c>
      <c r="BO576" s="10">
        <v>21.707800000000002</v>
      </c>
      <c r="BP576">
        <v>4305.7299999999996</v>
      </c>
      <c r="BQ576" s="5">
        <v>1.1237999999999999</v>
      </c>
      <c r="BR576" s="12">
        <v>1846022.6380403379</v>
      </c>
      <c r="BS576" s="2">
        <v>381.50585000000001</v>
      </c>
      <c r="BT576" s="2">
        <v>0</v>
      </c>
      <c r="BU576" s="2">
        <v>0</v>
      </c>
      <c r="BV576" s="50">
        <v>0</v>
      </c>
    </row>
    <row r="577" spans="1:74" x14ac:dyDescent="0.25">
      <c r="A577" t="s">
        <v>1285</v>
      </c>
      <c r="B577">
        <v>79072</v>
      </c>
      <c r="C577" t="s">
        <v>550</v>
      </c>
      <c r="D577" t="s">
        <v>663</v>
      </c>
      <c r="E577" s="7">
        <v>0</v>
      </c>
      <c r="F577" s="2">
        <v>0</v>
      </c>
      <c r="G577" s="2">
        <v>468.6964000000001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34.825000000000003</v>
      </c>
      <c r="P577" s="2">
        <v>0</v>
      </c>
      <c r="Q577" s="2">
        <v>0</v>
      </c>
      <c r="R577" s="2">
        <v>0.47499999999999998</v>
      </c>
      <c r="S577" s="2">
        <v>0</v>
      </c>
      <c r="T577" s="2">
        <v>0</v>
      </c>
      <c r="U577" s="2">
        <v>0</v>
      </c>
      <c r="V577" s="2">
        <v>0</v>
      </c>
      <c r="W577" s="2">
        <v>2</v>
      </c>
      <c r="X577" s="2">
        <v>0</v>
      </c>
      <c r="Y577" s="2">
        <v>0</v>
      </c>
      <c r="Z577" s="10">
        <v>0</v>
      </c>
      <c r="AA577" s="2">
        <v>221.54339999999999</v>
      </c>
      <c r="AB577" s="2">
        <v>221.54339999999999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8" t="s">
        <v>12</v>
      </c>
      <c r="BF577" s="8" t="s">
        <v>12</v>
      </c>
      <c r="BG577" s="8" t="s">
        <v>654</v>
      </c>
      <c r="BH577" s="10">
        <v>468.6964000000001</v>
      </c>
      <c r="BI577" s="10">
        <v>0</v>
      </c>
      <c r="BJ577" s="13">
        <v>1.2869999999999999</v>
      </c>
      <c r="BK577" s="13">
        <v>0</v>
      </c>
      <c r="BL577" s="10">
        <v>0</v>
      </c>
      <c r="BM577" s="10">
        <v>603.21226680000007</v>
      </c>
      <c r="BN577" s="10">
        <v>0</v>
      </c>
      <c r="BO577" s="10">
        <v>36.406790000000001</v>
      </c>
      <c r="BP577">
        <v>4305.7299999999996</v>
      </c>
      <c r="BQ577" s="5">
        <v>1</v>
      </c>
      <c r="BR577" s="12">
        <v>2754026.9614354642</v>
      </c>
      <c r="BS577" s="2">
        <v>639.61905680000007</v>
      </c>
      <c r="BT577" s="2">
        <v>0</v>
      </c>
      <c r="BU577" s="2">
        <v>0</v>
      </c>
      <c r="BV577" s="50">
        <v>0</v>
      </c>
    </row>
    <row r="578" spans="1:74" x14ac:dyDescent="0.25">
      <c r="A578" t="s">
        <v>1286</v>
      </c>
      <c r="B578">
        <v>520359</v>
      </c>
      <c r="C578" t="s">
        <v>551</v>
      </c>
      <c r="D578" t="s">
        <v>663</v>
      </c>
      <c r="E578" s="7">
        <v>0</v>
      </c>
      <c r="F578" s="2">
        <v>0</v>
      </c>
      <c r="G578" s="2">
        <v>25.868099999999998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6.5027999999999997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10">
        <v>0</v>
      </c>
      <c r="AA578" s="2">
        <v>25.618099999999998</v>
      </c>
      <c r="AB578" s="2">
        <v>25.618099999999998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8" t="s">
        <v>12</v>
      </c>
      <c r="BF578" s="8" t="s">
        <v>12</v>
      </c>
      <c r="BG578" s="8" t="s">
        <v>654</v>
      </c>
      <c r="BH578" s="10">
        <v>25.868099999999998</v>
      </c>
      <c r="BI578" s="10">
        <v>0</v>
      </c>
      <c r="BJ578" s="13">
        <v>1.399</v>
      </c>
      <c r="BK578" s="13">
        <v>0</v>
      </c>
      <c r="BL578" s="10">
        <v>0</v>
      </c>
      <c r="BM578" s="10">
        <v>36.189471900000001</v>
      </c>
      <c r="BN578" s="10">
        <v>0</v>
      </c>
      <c r="BO578" s="10">
        <v>2.5813183999999998</v>
      </c>
      <c r="BP578">
        <v>4305.7299999999996</v>
      </c>
      <c r="BQ578" s="5">
        <v>1</v>
      </c>
      <c r="BR578" s="12">
        <v>166936.55491841899</v>
      </c>
      <c r="BS578" s="2">
        <v>38.770790300000002</v>
      </c>
      <c r="BT578" s="2">
        <v>0</v>
      </c>
      <c r="BU578" s="2">
        <v>0</v>
      </c>
      <c r="BV578" s="50">
        <v>0</v>
      </c>
    </row>
    <row r="579" spans="1:74" x14ac:dyDescent="0.25">
      <c r="A579" t="s">
        <v>1287</v>
      </c>
      <c r="B579">
        <v>308420</v>
      </c>
      <c r="C579" t="s">
        <v>552</v>
      </c>
      <c r="D579" t="s">
        <v>663</v>
      </c>
      <c r="E579" s="7">
        <v>0</v>
      </c>
      <c r="F579" s="2">
        <v>0</v>
      </c>
      <c r="G579" s="2">
        <v>61.919100000000007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7.7493999999999996</v>
      </c>
      <c r="P579" s="2">
        <v>0</v>
      </c>
      <c r="Q579" s="2">
        <v>0</v>
      </c>
      <c r="R579" s="2">
        <v>1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10">
        <v>6</v>
      </c>
      <c r="AA579" s="2">
        <v>36.441800000000001</v>
      </c>
      <c r="AB579" s="2">
        <v>36.441800000000001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8" t="s">
        <v>12</v>
      </c>
      <c r="BF579" s="8" t="s">
        <v>12</v>
      </c>
      <c r="BG579" s="8" t="s">
        <v>654</v>
      </c>
      <c r="BH579" s="10">
        <v>61.919100000000007</v>
      </c>
      <c r="BI579" s="10">
        <v>0</v>
      </c>
      <c r="BJ579" s="13">
        <v>1.399</v>
      </c>
      <c r="BK579" s="13">
        <v>0</v>
      </c>
      <c r="BL579" s="10">
        <v>0</v>
      </c>
      <c r="BM579" s="10">
        <v>86.624820900000017</v>
      </c>
      <c r="BN579" s="10">
        <v>0</v>
      </c>
      <c r="BO579" s="10">
        <v>8.7784282000000005</v>
      </c>
      <c r="BP579">
        <v>4305.7299999999996</v>
      </c>
      <c r="BQ579" s="5">
        <v>1</v>
      </c>
      <c r="BR579" s="12">
        <v>410780.631747343</v>
      </c>
      <c r="BS579" s="2">
        <v>95.403249100000025</v>
      </c>
      <c r="BT579" s="2">
        <v>0</v>
      </c>
      <c r="BU579" s="2">
        <v>0</v>
      </c>
      <c r="BV579" s="50">
        <v>0</v>
      </c>
    </row>
    <row r="580" spans="1:74" x14ac:dyDescent="0.25">
      <c r="A580" t="s">
        <v>1288</v>
      </c>
      <c r="B580">
        <v>4472</v>
      </c>
      <c r="C580" t="s">
        <v>553</v>
      </c>
      <c r="D580" t="s">
        <v>658</v>
      </c>
      <c r="E580" s="7">
        <v>0</v>
      </c>
      <c r="F580" s="2">
        <v>0</v>
      </c>
      <c r="G580" s="2">
        <v>69.451999999999998</v>
      </c>
      <c r="H580" s="2">
        <v>33.657200000000003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17.725000000000001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2.9750000000000001</v>
      </c>
      <c r="X580" s="2">
        <v>0</v>
      </c>
      <c r="Y580" s="2">
        <v>0</v>
      </c>
      <c r="Z580" s="10">
        <v>0</v>
      </c>
      <c r="AA580" s="2">
        <v>26.15</v>
      </c>
      <c r="AB580" s="2">
        <v>26.15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8" t="s">
        <v>12</v>
      </c>
      <c r="BF580" s="8" t="s">
        <v>12</v>
      </c>
      <c r="BG580" s="8" t="s">
        <v>653</v>
      </c>
      <c r="BH580" s="10">
        <v>69.451999999999998</v>
      </c>
      <c r="BI580" s="10">
        <v>33.657200000000003</v>
      </c>
      <c r="BJ580" s="13">
        <v>1.399</v>
      </c>
      <c r="BK580" s="13">
        <v>1.5589999999999999</v>
      </c>
      <c r="BL580" s="10">
        <v>0</v>
      </c>
      <c r="BM580" s="10">
        <v>97.163347999999999</v>
      </c>
      <c r="BN580" s="10">
        <v>52.471574800000006</v>
      </c>
      <c r="BO580" s="10">
        <v>19.543575000000001</v>
      </c>
      <c r="BP580">
        <v>4359.55</v>
      </c>
      <c r="BQ580" s="5">
        <v>1.0113000000000001</v>
      </c>
      <c r="BR580" s="12">
        <v>745876.34604093921</v>
      </c>
      <c r="BS580" s="2">
        <v>169.1784978</v>
      </c>
      <c r="BT580" s="2">
        <v>0</v>
      </c>
      <c r="BU580" s="2">
        <v>0</v>
      </c>
      <c r="BV580" s="50">
        <v>1.4305222036442918E-2</v>
      </c>
    </row>
    <row r="581" spans="1:74" x14ac:dyDescent="0.25">
      <c r="A581" t="s">
        <v>1289</v>
      </c>
      <c r="B581">
        <v>4250</v>
      </c>
      <c r="C581" t="s">
        <v>554</v>
      </c>
      <c r="D581" t="s">
        <v>659</v>
      </c>
      <c r="E581" s="7">
        <v>0</v>
      </c>
      <c r="F581" s="2">
        <v>0</v>
      </c>
      <c r="G581" s="2">
        <v>34.4</v>
      </c>
      <c r="H581" s="2">
        <v>3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4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1</v>
      </c>
      <c r="X581" s="2">
        <v>0</v>
      </c>
      <c r="Y581" s="2">
        <v>0</v>
      </c>
      <c r="Z581" s="10">
        <v>34.4</v>
      </c>
      <c r="AA581" s="2">
        <v>12.45</v>
      </c>
      <c r="AB581" s="2">
        <v>12.45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8" t="s">
        <v>12</v>
      </c>
      <c r="BF581" s="8" t="s">
        <v>12</v>
      </c>
      <c r="BG581" s="8" t="s">
        <v>654</v>
      </c>
      <c r="BH581" s="10">
        <v>34.4</v>
      </c>
      <c r="BI581" s="10">
        <v>0</v>
      </c>
      <c r="BJ581" s="13">
        <v>1.399</v>
      </c>
      <c r="BK581" s="13">
        <v>0</v>
      </c>
      <c r="BL581" s="10">
        <v>0</v>
      </c>
      <c r="BM581" s="10">
        <v>48.125599999999999</v>
      </c>
      <c r="BN581" s="10">
        <v>0</v>
      </c>
      <c r="BO581" s="10">
        <v>11.236999999999998</v>
      </c>
      <c r="BP581">
        <v>4359.55</v>
      </c>
      <c r="BQ581" s="5">
        <v>1.0788</v>
      </c>
      <c r="BR581" s="12">
        <v>279187.20758900401</v>
      </c>
      <c r="BS581" s="2">
        <v>59.362599999999993</v>
      </c>
      <c r="BT581" s="2">
        <v>0</v>
      </c>
      <c r="BU581" s="2">
        <v>0</v>
      </c>
      <c r="BV581" s="50">
        <v>0</v>
      </c>
    </row>
    <row r="582" spans="1:74" x14ac:dyDescent="0.25">
      <c r="A582" t="s">
        <v>1290</v>
      </c>
      <c r="B582">
        <v>6353</v>
      </c>
      <c r="C582" t="s">
        <v>555</v>
      </c>
      <c r="D582" t="s">
        <v>663</v>
      </c>
      <c r="E582" s="7">
        <v>0</v>
      </c>
      <c r="F582" s="2">
        <v>0</v>
      </c>
      <c r="G582" s="2">
        <v>0</v>
      </c>
      <c r="H582" s="2">
        <v>82.040199999999999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10</v>
      </c>
      <c r="P582" s="2">
        <v>0</v>
      </c>
      <c r="Q582" s="2">
        <v>0</v>
      </c>
      <c r="R582" s="2">
        <v>0</v>
      </c>
      <c r="S582" s="2">
        <v>0</v>
      </c>
      <c r="T582" s="2">
        <v>1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10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8" t="s">
        <v>12</v>
      </c>
      <c r="BF582" s="8" t="s">
        <v>12</v>
      </c>
      <c r="BG582" s="8" t="s">
        <v>653</v>
      </c>
      <c r="BH582" s="10">
        <v>0</v>
      </c>
      <c r="BI582" s="10">
        <v>82.040199999999999</v>
      </c>
      <c r="BJ582" s="13">
        <v>0</v>
      </c>
      <c r="BK582" s="13">
        <v>1.5589999999999999</v>
      </c>
      <c r="BL582" s="10">
        <v>0</v>
      </c>
      <c r="BM582" s="10">
        <v>0</v>
      </c>
      <c r="BN582" s="10">
        <v>127.9006718</v>
      </c>
      <c r="BO582" s="10">
        <v>4.8360000000000003</v>
      </c>
      <c r="BP582">
        <v>4305.7299999999996</v>
      </c>
      <c r="BQ582" s="5">
        <v>1</v>
      </c>
      <c r="BR582" s="12">
        <v>571528.26986941404</v>
      </c>
      <c r="BS582" s="2">
        <v>132.73667180000001</v>
      </c>
      <c r="BT582" s="2">
        <v>0</v>
      </c>
      <c r="BU582" s="2">
        <v>0</v>
      </c>
      <c r="BV582" s="50">
        <v>0</v>
      </c>
    </row>
    <row r="583" spans="1:74" x14ac:dyDescent="0.25">
      <c r="A583" t="s">
        <v>1291</v>
      </c>
      <c r="B583">
        <v>4393</v>
      </c>
      <c r="C583" t="s">
        <v>556</v>
      </c>
      <c r="D583" t="s">
        <v>658</v>
      </c>
      <c r="E583" s="7">
        <v>0</v>
      </c>
      <c r="F583" s="2">
        <v>5.5124999999999993</v>
      </c>
      <c r="G583" s="2">
        <v>1436.8277999999998</v>
      </c>
      <c r="H583" s="2">
        <v>766.80819999999983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304.65060000000005</v>
      </c>
      <c r="P583" s="2">
        <v>0</v>
      </c>
      <c r="Q583" s="2">
        <v>0.28749999999999998</v>
      </c>
      <c r="R583" s="2">
        <v>2</v>
      </c>
      <c r="S583" s="2">
        <v>0.5</v>
      </c>
      <c r="T583" s="2">
        <v>0</v>
      </c>
      <c r="U583" s="2">
        <v>25.475000000000001</v>
      </c>
      <c r="V583" s="2">
        <v>10.75</v>
      </c>
      <c r="W583" s="2">
        <v>20.350000000000001</v>
      </c>
      <c r="X583" s="2">
        <v>1</v>
      </c>
      <c r="Y583" s="2">
        <v>2</v>
      </c>
      <c r="Z583" s="10">
        <v>56.05</v>
      </c>
      <c r="AA583" s="2">
        <v>526.97059999999988</v>
      </c>
      <c r="AB583" s="2">
        <v>526.97059999999988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8" t="s">
        <v>12</v>
      </c>
      <c r="BF583" s="8" t="s">
        <v>12</v>
      </c>
      <c r="BG583" s="8" t="s">
        <v>654</v>
      </c>
      <c r="BH583" s="10">
        <v>1436.8277999999998</v>
      </c>
      <c r="BI583" s="10">
        <v>766.80819999999983</v>
      </c>
      <c r="BJ583" s="13">
        <v>1.1579999999999999</v>
      </c>
      <c r="BK583" s="13">
        <v>1.268</v>
      </c>
      <c r="BL583" s="10">
        <v>8.0206874999999993</v>
      </c>
      <c r="BM583" s="10">
        <v>1663.8465923999997</v>
      </c>
      <c r="BN583" s="10">
        <v>972.31279759999984</v>
      </c>
      <c r="BO583" s="10">
        <v>403.11842430000002</v>
      </c>
      <c r="BP583">
        <v>4359.55</v>
      </c>
      <c r="BQ583" s="5">
        <v>1.0064</v>
      </c>
      <c r="BR583" s="12">
        <v>13369873.224696729</v>
      </c>
      <c r="BS583" s="2">
        <v>3047.2985017999995</v>
      </c>
      <c r="BT583" s="2">
        <v>0</v>
      </c>
      <c r="BU583" s="2">
        <v>0</v>
      </c>
      <c r="BV583" s="50">
        <v>3.1658351622808507E-3</v>
      </c>
    </row>
    <row r="584" spans="1:74" x14ac:dyDescent="0.25">
      <c r="A584" t="s">
        <v>1292</v>
      </c>
      <c r="B584">
        <v>4175</v>
      </c>
      <c r="C584" t="s">
        <v>557</v>
      </c>
      <c r="D584" t="s">
        <v>658</v>
      </c>
      <c r="E584" s="7">
        <v>0</v>
      </c>
      <c r="F584" s="2">
        <v>4.5874999999999995</v>
      </c>
      <c r="G584" s="2">
        <v>2931.0234999999998</v>
      </c>
      <c r="H584" s="2">
        <v>1670.3847000000005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412.04939999999999</v>
      </c>
      <c r="P584" s="2">
        <v>2</v>
      </c>
      <c r="Q584" s="2">
        <v>1.8374999999999999</v>
      </c>
      <c r="R584" s="2">
        <v>7.8</v>
      </c>
      <c r="S584" s="2">
        <v>1</v>
      </c>
      <c r="T584" s="2">
        <v>0</v>
      </c>
      <c r="U584" s="2">
        <v>0</v>
      </c>
      <c r="V584" s="2">
        <v>23.274999999999999</v>
      </c>
      <c r="W584" s="2">
        <v>52.5</v>
      </c>
      <c r="X584" s="2">
        <v>0</v>
      </c>
      <c r="Y584" s="2">
        <v>0</v>
      </c>
      <c r="Z584" s="10">
        <v>73.83959999999999</v>
      </c>
      <c r="AA584" s="2">
        <v>1171.6433000000002</v>
      </c>
      <c r="AB584" s="2">
        <v>1171.6433000000002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8" t="s">
        <v>12</v>
      </c>
      <c r="BF584" s="8" t="s">
        <v>12</v>
      </c>
      <c r="BG584" s="8" t="s">
        <v>653</v>
      </c>
      <c r="BH584" s="10">
        <v>2931.0234999999998</v>
      </c>
      <c r="BI584" s="10">
        <v>1670.3847000000005</v>
      </c>
      <c r="BJ584" s="13">
        <v>1.1579999999999999</v>
      </c>
      <c r="BK584" s="13">
        <v>1.268</v>
      </c>
      <c r="BL584" s="10">
        <v>6.6748124999999998</v>
      </c>
      <c r="BM584" s="10">
        <v>3394.1252129999993</v>
      </c>
      <c r="BN584" s="10">
        <v>2118.0477996000009</v>
      </c>
      <c r="BO584" s="10">
        <v>584.22598769999991</v>
      </c>
      <c r="BP584">
        <v>4359.55</v>
      </c>
      <c r="BQ584" s="5">
        <v>1.0134000000000001</v>
      </c>
      <c r="BR584" s="12">
        <v>26963184.623496175</v>
      </c>
      <c r="BS584" s="2">
        <v>6103.0738127999994</v>
      </c>
      <c r="BT584" s="2">
        <v>0</v>
      </c>
      <c r="BU584" s="2">
        <v>0</v>
      </c>
      <c r="BV584" s="50">
        <v>1.2443129289069889E-3</v>
      </c>
    </row>
    <row r="585" spans="1:74" x14ac:dyDescent="0.25">
      <c r="A585" t="s">
        <v>1293</v>
      </c>
      <c r="B585">
        <v>4478</v>
      </c>
      <c r="C585" t="s">
        <v>558</v>
      </c>
      <c r="D585" t="s">
        <v>659</v>
      </c>
      <c r="E585" s="7">
        <v>0</v>
      </c>
      <c r="F585" s="2">
        <v>0</v>
      </c>
      <c r="G585" s="2">
        <v>21.75</v>
      </c>
      <c r="H585" s="2">
        <v>9.875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8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0.95</v>
      </c>
      <c r="W585" s="2">
        <v>0.9</v>
      </c>
      <c r="X585" s="2">
        <v>0</v>
      </c>
      <c r="Y585" s="2">
        <v>0</v>
      </c>
      <c r="Z585" s="10">
        <v>21.75</v>
      </c>
      <c r="AA585" s="2">
        <v>12.8</v>
      </c>
      <c r="AB585" s="2">
        <v>12.8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8" t="s">
        <v>12</v>
      </c>
      <c r="BF585" s="8" t="s">
        <v>12</v>
      </c>
      <c r="BG585" s="8" t="s">
        <v>654</v>
      </c>
      <c r="BH585" s="10">
        <v>21.75</v>
      </c>
      <c r="BI585" s="10">
        <v>0</v>
      </c>
      <c r="BJ585" s="13">
        <v>1.399</v>
      </c>
      <c r="BK585" s="13">
        <v>0</v>
      </c>
      <c r="BL585" s="10">
        <v>0</v>
      </c>
      <c r="BM585" s="10">
        <v>30.428250000000002</v>
      </c>
      <c r="BN585" s="10">
        <v>0</v>
      </c>
      <c r="BO585" s="10">
        <v>14.768200000000002</v>
      </c>
      <c r="BP585">
        <v>4359.55</v>
      </c>
      <c r="BQ585" s="5">
        <v>1</v>
      </c>
      <c r="BR585" s="12">
        <v>197036.18359750003</v>
      </c>
      <c r="BS585" s="2">
        <v>45.196450000000006</v>
      </c>
      <c r="BT585" s="2">
        <v>0</v>
      </c>
      <c r="BU585" s="2">
        <v>0</v>
      </c>
      <c r="BV585" s="50">
        <v>0</v>
      </c>
    </row>
    <row r="586" spans="1:74" x14ac:dyDescent="0.25">
      <c r="A586" t="s">
        <v>1294</v>
      </c>
      <c r="B586">
        <v>90329</v>
      </c>
      <c r="C586" t="s">
        <v>559</v>
      </c>
      <c r="D586" t="s">
        <v>663</v>
      </c>
      <c r="E586" s="7">
        <v>0</v>
      </c>
      <c r="F586" s="2">
        <v>0</v>
      </c>
      <c r="G586" s="2">
        <v>139.07499999999999</v>
      </c>
      <c r="H586" s="2">
        <v>102.97500000000001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38.700000000000003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1</v>
      </c>
      <c r="X586" s="2">
        <v>0</v>
      </c>
      <c r="Y586" s="2">
        <v>0</v>
      </c>
      <c r="Z586" s="10">
        <v>1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8" t="s">
        <v>12</v>
      </c>
      <c r="BF586" s="8" t="s">
        <v>12</v>
      </c>
      <c r="BG586" s="8" t="s">
        <v>653</v>
      </c>
      <c r="BH586" s="10">
        <v>139.07499999999999</v>
      </c>
      <c r="BI586" s="10">
        <v>102.97500000000001</v>
      </c>
      <c r="BJ586" s="13">
        <v>1.3859999999999999</v>
      </c>
      <c r="BK586" s="13">
        <v>1.5569999999999999</v>
      </c>
      <c r="BL586" s="10">
        <v>0</v>
      </c>
      <c r="BM586" s="10">
        <v>192.75794999999997</v>
      </c>
      <c r="BN586" s="10">
        <v>160.332075</v>
      </c>
      <c r="BO586" s="10">
        <v>6.2551000000000005</v>
      </c>
      <c r="BP586">
        <v>4305.7299999999996</v>
      </c>
      <c r="BQ586" s="5">
        <v>1.1237999999999999</v>
      </c>
      <c r="BR586" s="12">
        <v>1738791.7789974515</v>
      </c>
      <c r="BS586" s="2">
        <v>359.345125</v>
      </c>
      <c r="BT586" s="2">
        <v>0</v>
      </c>
      <c r="BU586" s="2">
        <v>0</v>
      </c>
      <c r="BV586" s="50">
        <v>0</v>
      </c>
    </row>
    <row r="587" spans="1:74" x14ac:dyDescent="0.25">
      <c r="A587" t="s">
        <v>1295</v>
      </c>
      <c r="B587">
        <v>79084</v>
      </c>
      <c r="C587" t="s">
        <v>560</v>
      </c>
      <c r="D587" t="s">
        <v>663</v>
      </c>
      <c r="E587" s="7">
        <v>0</v>
      </c>
      <c r="F587" s="2">
        <v>0</v>
      </c>
      <c r="G587" s="2">
        <v>0</v>
      </c>
      <c r="H587" s="2">
        <v>166.16639999999998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19.5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1</v>
      </c>
      <c r="X587" s="2">
        <v>0</v>
      </c>
      <c r="Y587" s="2">
        <v>0</v>
      </c>
      <c r="Z587" s="10">
        <v>15.75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8" t="s">
        <v>12</v>
      </c>
      <c r="BF587" s="8" t="s">
        <v>12</v>
      </c>
      <c r="BG587" s="8" t="s">
        <v>653</v>
      </c>
      <c r="BH587" s="10">
        <v>0</v>
      </c>
      <c r="BI587" s="10">
        <v>166.16639999999998</v>
      </c>
      <c r="BJ587" s="13">
        <v>0</v>
      </c>
      <c r="BK587" s="13">
        <v>1.532</v>
      </c>
      <c r="BL587" s="10">
        <v>0</v>
      </c>
      <c r="BM587" s="10">
        <v>0</v>
      </c>
      <c r="BN587" s="10">
        <v>254.56692479999998</v>
      </c>
      <c r="BO587" s="10">
        <v>7.8937500000000007</v>
      </c>
      <c r="BP587">
        <v>4305.7299999999996</v>
      </c>
      <c r="BQ587" s="5">
        <v>1</v>
      </c>
      <c r="BR587" s="12">
        <v>1130084.8013066039</v>
      </c>
      <c r="BS587" s="2">
        <v>262.46067479999999</v>
      </c>
      <c r="BT587" s="2">
        <v>0</v>
      </c>
      <c r="BU587" s="2">
        <v>0</v>
      </c>
      <c r="BV587" s="50">
        <v>0</v>
      </c>
    </row>
    <row r="588" spans="1:74" x14ac:dyDescent="0.25">
      <c r="A588" t="s">
        <v>1296</v>
      </c>
      <c r="B588">
        <v>4496</v>
      </c>
      <c r="C588" t="s">
        <v>561</v>
      </c>
      <c r="D588" t="s">
        <v>663</v>
      </c>
      <c r="E588" s="7">
        <v>0</v>
      </c>
      <c r="F588" s="2">
        <v>0</v>
      </c>
      <c r="G588" s="2">
        <v>201.39599999999999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38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3.6</v>
      </c>
      <c r="X588" s="2">
        <v>0</v>
      </c>
      <c r="Y588" s="2">
        <v>0</v>
      </c>
      <c r="Z588" s="10">
        <v>3</v>
      </c>
      <c r="AA588" s="2">
        <v>83.007300000000001</v>
      </c>
      <c r="AB588" s="2">
        <v>83.007300000000001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8" t="s">
        <v>12</v>
      </c>
      <c r="BF588" s="8" t="s">
        <v>12</v>
      </c>
      <c r="BG588" s="8" t="s">
        <v>654</v>
      </c>
      <c r="BH588" s="10">
        <v>201.39599999999999</v>
      </c>
      <c r="BI588" s="10">
        <v>0</v>
      </c>
      <c r="BJ588" s="13">
        <v>1.3680000000000001</v>
      </c>
      <c r="BK588" s="13">
        <v>0</v>
      </c>
      <c r="BL588" s="10">
        <v>0</v>
      </c>
      <c r="BM588" s="10">
        <v>275.509728</v>
      </c>
      <c r="BN588" s="10">
        <v>0</v>
      </c>
      <c r="BO588" s="10">
        <v>30.446129999999997</v>
      </c>
      <c r="BP588">
        <v>4305.7299999999996</v>
      </c>
      <c r="BQ588" s="5">
        <v>1</v>
      </c>
      <c r="BR588" s="12">
        <v>1317363.3164663399</v>
      </c>
      <c r="BS588" s="2">
        <v>305.95585799999998</v>
      </c>
      <c r="BT588" s="2">
        <v>0</v>
      </c>
      <c r="BU588" s="2">
        <v>0</v>
      </c>
      <c r="BV588" s="50">
        <v>0</v>
      </c>
    </row>
    <row r="589" spans="1:74" x14ac:dyDescent="0.25">
      <c r="A589" t="s">
        <v>1297</v>
      </c>
      <c r="B589">
        <v>4391</v>
      </c>
      <c r="C589" t="s">
        <v>562</v>
      </c>
      <c r="D589" t="s">
        <v>658</v>
      </c>
      <c r="E589" s="7">
        <v>0</v>
      </c>
      <c r="F589" s="2">
        <v>8.5625</v>
      </c>
      <c r="G589" s="2">
        <v>1625.4468999999999</v>
      </c>
      <c r="H589" s="2">
        <v>791.76679999999988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330.00620000000004</v>
      </c>
      <c r="P589" s="2">
        <v>0.4</v>
      </c>
      <c r="Q589" s="2">
        <v>0.1125</v>
      </c>
      <c r="R589" s="2">
        <v>0</v>
      </c>
      <c r="S589" s="2">
        <v>0</v>
      </c>
      <c r="T589" s="2">
        <v>2.4750000000000001</v>
      </c>
      <c r="U589" s="2">
        <v>0</v>
      </c>
      <c r="V589" s="2">
        <v>8.25</v>
      </c>
      <c r="W589" s="2">
        <v>11.475</v>
      </c>
      <c r="X589" s="2">
        <v>1.125</v>
      </c>
      <c r="Y589" s="2">
        <v>1</v>
      </c>
      <c r="Z589" s="10">
        <v>16.762500000000003</v>
      </c>
      <c r="AA589" s="2">
        <v>628.19749999999999</v>
      </c>
      <c r="AB589" s="2">
        <v>628.19749999999999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8" t="s">
        <v>12</v>
      </c>
      <c r="BF589" s="8" t="s">
        <v>12</v>
      </c>
      <c r="BG589" s="8" t="s">
        <v>654</v>
      </c>
      <c r="BH589" s="10">
        <v>1625.4468999999999</v>
      </c>
      <c r="BI589" s="10">
        <v>791.76679999999988</v>
      </c>
      <c r="BJ589" s="13">
        <v>1.1579999999999999</v>
      </c>
      <c r="BK589" s="13">
        <v>1.268</v>
      </c>
      <c r="BL589" s="10">
        <v>12.4584375</v>
      </c>
      <c r="BM589" s="10">
        <v>1882.2675101999998</v>
      </c>
      <c r="BN589" s="10">
        <v>1003.9603023999998</v>
      </c>
      <c r="BO589" s="10">
        <v>212.11421860000002</v>
      </c>
      <c r="BP589">
        <v>4359.55</v>
      </c>
      <c r="BQ589" s="5">
        <v>1.0138</v>
      </c>
      <c r="BR589" s="12">
        <v>13748841.507850917</v>
      </c>
      <c r="BS589" s="2">
        <v>3110.8004686999998</v>
      </c>
      <c r="BT589" s="2">
        <v>0</v>
      </c>
      <c r="BU589" s="2">
        <v>0</v>
      </c>
      <c r="BV589" s="50">
        <v>4.2512165796663353E-3</v>
      </c>
    </row>
    <row r="590" spans="1:74" x14ac:dyDescent="0.25">
      <c r="A590" t="s">
        <v>1298</v>
      </c>
      <c r="B590">
        <v>4222</v>
      </c>
      <c r="C590" t="s">
        <v>563</v>
      </c>
      <c r="D590" t="s">
        <v>659</v>
      </c>
      <c r="E590" s="7">
        <v>0</v>
      </c>
      <c r="F590" s="2">
        <v>0.47499999999999998</v>
      </c>
      <c r="G590" s="2">
        <v>147.27200000000002</v>
      </c>
      <c r="H590" s="2">
        <v>67.147599999999997</v>
      </c>
      <c r="I590" s="2">
        <v>0</v>
      </c>
      <c r="J590" s="2">
        <v>0</v>
      </c>
      <c r="K590" s="2">
        <v>1.6646000000000001</v>
      </c>
      <c r="L590" s="2">
        <v>0</v>
      </c>
      <c r="M590" s="2">
        <v>0</v>
      </c>
      <c r="N590" s="2">
        <v>0</v>
      </c>
      <c r="O590" s="2">
        <v>12</v>
      </c>
      <c r="P590" s="2">
        <v>0</v>
      </c>
      <c r="Q590" s="2">
        <v>0.23749999999999999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1</v>
      </c>
      <c r="X590" s="2">
        <v>0</v>
      </c>
      <c r="Y590" s="2">
        <v>0</v>
      </c>
      <c r="Z590" s="10">
        <v>147.74700000000001</v>
      </c>
      <c r="AA590" s="2">
        <v>53.796999999999997</v>
      </c>
      <c r="AB590" s="2">
        <v>53.796999999999997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8" t="s">
        <v>12</v>
      </c>
      <c r="BF590" s="8" t="s">
        <v>12</v>
      </c>
      <c r="BG590" s="8" t="s">
        <v>654</v>
      </c>
      <c r="BH590" s="10">
        <v>147.27200000000002</v>
      </c>
      <c r="BI590" s="10">
        <v>0</v>
      </c>
      <c r="BJ590" s="13">
        <v>1.3839999999999999</v>
      </c>
      <c r="BK590" s="13">
        <v>0</v>
      </c>
      <c r="BL590" s="10">
        <v>0.69112499999999999</v>
      </c>
      <c r="BM590" s="10">
        <v>203.82444800000002</v>
      </c>
      <c r="BN590" s="10">
        <v>0</v>
      </c>
      <c r="BO590" s="10">
        <v>29.2844175</v>
      </c>
      <c r="BP590">
        <v>4359.55</v>
      </c>
      <c r="BQ590" s="5">
        <v>1.0782</v>
      </c>
      <c r="BR590" s="12">
        <v>1098969.0955235653</v>
      </c>
      <c r="BS590" s="2">
        <v>233.79999050000004</v>
      </c>
      <c r="BT590" s="2">
        <v>0</v>
      </c>
      <c r="BU590" s="2">
        <v>0</v>
      </c>
      <c r="BV590" s="50">
        <v>2.2103859287297117E-3</v>
      </c>
    </row>
    <row r="591" spans="1:74" x14ac:dyDescent="0.25">
      <c r="A591" t="s">
        <v>1299</v>
      </c>
      <c r="B591">
        <v>1000160</v>
      </c>
      <c r="C591" t="s">
        <v>564</v>
      </c>
      <c r="D591" t="s">
        <v>663</v>
      </c>
      <c r="E591" s="7">
        <v>0</v>
      </c>
      <c r="F591" s="2">
        <v>0</v>
      </c>
      <c r="G591" s="2">
        <v>71.920800000000014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3.95</v>
      </c>
      <c r="P591" s="2">
        <v>0</v>
      </c>
      <c r="Q591" s="2">
        <v>0</v>
      </c>
      <c r="R591" s="2">
        <v>0</v>
      </c>
      <c r="S591" s="2">
        <v>0.95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10">
        <v>0</v>
      </c>
      <c r="AA591" s="2">
        <v>50.695800000000006</v>
      </c>
      <c r="AB591" s="2">
        <v>50.695800000000006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8" t="s">
        <v>12</v>
      </c>
      <c r="BF591" s="8" t="s">
        <v>12</v>
      </c>
      <c r="BG591" s="8" t="s">
        <v>654</v>
      </c>
      <c r="BH591" s="10">
        <v>71.920800000000014</v>
      </c>
      <c r="BI591" s="10">
        <v>0</v>
      </c>
      <c r="BJ591" s="13">
        <v>1.399</v>
      </c>
      <c r="BK591" s="13">
        <v>0</v>
      </c>
      <c r="BL591" s="10">
        <v>0</v>
      </c>
      <c r="BM591" s="10">
        <v>100.61719920000002</v>
      </c>
      <c r="BN591" s="10">
        <v>0</v>
      </c>
      <c r="BO591" s="10">
        <v>9.61388</v>
      </c>
      <c r="BP591">
        <v>4305.7299999999996</v>
      </c>
      <c r="BQ591" s="5">
        <v>1</v>
      </c>
      <c r="BR591" s="12">
        <v>474625.26464381599</v>
      </c>
      <c r="BS591" s="2">
        <v>110.23107920000002</v>
      </c>
      <c r="BT591" s="2">
        <v>0</v>
      </c>
      <c r="BU591" s="2">
        <v>0</v>
      </c>
      <c r="BV591" s="50">
        <v>0</v>
      </c>
    </row>
    <row r="592" spans="1:74" x14ac:dyDescent="0.25">
      <c r="A592" t="s">
        <v>1300</v>
      </c>
      <c r="B592">
        <v>4500</v>
      </c>
      <c r="C592" t="s">
        <v>565</v>
      </c>
      <c r="D592" t="s">
        <v>661</v>
      </c>
      <c r="E592" s="7">
        <v>0</v>
      </c>
      <c r="F592" s="2">
        <v>11.0875</v>
      </c>
      <c r="G592" s="2">
        <v>2704.2127999999998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254.07499999999999</v>
      </c>
      <c r="P592" s="2">
        <v>2</v>
      </c>
      <c r="Q592" s="2">
        <v>3</v>
      </c>
      <c r="R592" s="2">
        <v>3.5250000000000004</v>
      </c>
      <c r="S592" s="2">
        <v>2.5</v>
      </c>
      <c r="T592" s="2">
        <v>1</v>
      </c>
      <c r="U592" s="2">
        <v>0</v>
      </c>
      <c r="V592" s="2">
        <v>25.024999999999999</v>
      </c>
      <c r="W592" s="2">
        <v>33.700000000000003</v>
      </c>
      <c r="X592" s="2">
        <v>2</v>
      </c>
      <c r="Y592" s="2">
        <v>0</v>
      </c>
      <c r="Z592" s="10">
        <v>680.35</v>
      </c>
      <c r="AA592" s="2">
        <v>1059.3017</v>
      </c>
      <c r="AB592" s="2">
        <v>1059.3017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8" t="s">
        <v>12</v>
      </c>
      <c r="BF592" s="8" t="s">
        <v>12</v>
      </c>
      <c r="BG592" s="8" t="s">
        <v>654</v>
      </c>
      <c r="BH592" s="10">
        <v>2704.2127999999998</v>
      </c>
      <c r="BI592" s="10">
        <v>0</v>
      </c>
      <c r="BJ592" s="13">
        <v>1.1579999999999999</v>
      </c>
      <c r="BK592" s="13">
        <v>0</v>
      </c>
      <c r="BL592" s="10">
        <v>16.132312500000001</v>
      </c>
      <c r="BM592" s="10">
        <v>3131.4784223999995</v>
      </c>
      <c r="BN592" s="10">
        <v>0</v>
      </c>
      <c r="BO592" s="10">
        <v>596.87679500000002</v>
      </c>
      <c r="BP592">
        <v>4359.55</v>
      </c>
      <c r="BQ592" s="5">
        <v>1.0073000000000001</v>
      </c>
      <c r="BR592" s="12">
        <v>16443447.859435666</v>
      </c>
      <c r="BS592" s="2">
        <v>3744.4875298999996</v>
      </c>
      <c r="BT592" s="2">
        <v>0</v>
      </c>
      <c r="BU592" s="2">
        <v>0</v>
      </c>
      <c r="BV592" s="50">
        <v>4.2582766996342907E-3</v>
      </c>
    </row>
    <row r="593" spans="1:74" x14ac:dyDescent="0.25">
      <c r="A593" t="s">
        <v>1301</v>
      </c>
      <c r="B593">
        <v>4461</v>
      </c>
      <c r="C593" t="s">
        <v>566</v>
      </c>
      <c r="D593" t="s">
        <v>661</v>
      </c>
      <c r="E593" s="7">
        <v>0</v>
      </c>
      <c r="F593" s="2">
        <v>0.2</v>
      </c>
      <c r="G593" s="2">
        <v>88.253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15.875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1.8</v>
      </c>
      <c r="X593" s="2">
        <v>0</v>
      </c>
      <c r="Y593" s="2">
        <v>0</v>
      </c>
      <c r="Z593" s="10">
        <v>4</v>
      </c>
      <c r="AA593" s="2">
        <v>35.979199999999999</v>
      </c>
      <c r="AB593" s="2">
        <v>35.979199999999999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8" t="s">
        <v>12</v>
      </c>
      <c r="BF593" s="8" t="s">
        <v>12</v>
      </c>
      <c r="BG593" s="8" t="s">
        <v>654</v>
      </c>
      <c r="BH593" s="10">
        <v>88.253</v>
      </c>
      <c r="BI593" s="10">
        <v>0</v>
      </c>
      <c r="BJ593" s="13">
        <v>1.399</v>
      </c>
      <c r="BK593" s="13">
        <v>0</v>
      </c>
      <c r="BL593" s="10">
        <v>0.29100000000000004</v>
      </c>
      <c r="BM593" s="10">
        <v>123.465947</v>
      </c>
      <c r="BN593" s="10">
        <v>0</v>
      </c>
      <c r="BO593" s="10">
        <v>14.948745000000001</v>
      </c>
      <c r="BP593">
        <v>4359.55</v>
      </c>
      <c r="BQ593" s="5">
        <v>1.0151000000000001</v>
      </c>
      <c r="BR593" s="12">
        <v>613825.28499193501</v>
      </c>
      <c r="BS593" s="2">
        <v>138.705692</v>
      </c>
      <c r="BT593" s="2">
        <v>0</v>
      </c>
      <c r="BU593" s="2">
        <v>0</v>
      </c>
      <c r="BV593" s="50">
        <v>2.2610878093450759E-3</v>
      </c>
    </row>
    <row r="594" spans="1:74" x14ac:dyDescent="0.25">
      <c r="A594" t="s">
        <v>1302</v>
      </c>
      <c r="B594">
        <v>91108</v>
      </c>
      <c r="C594" t="s">
        <v>567</v>
      </c>
      <c r="D594" t="s">
        <v>663</v>
      </c>
      <c r="E594" s="7">
        <v>0</v>
      </c>
      <c r="F594" s="2">
        <v>0</v>
      </c>
      <c r="G594" s="2">
        <v>290.75939999999997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11.900000000000002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1</v>
      </c>
      <c r="X594" s="2">
        <v>0</v>
      </c>
      <c r="Y594" s="2">
        <v>0</v>
      </c>
      <c r="Z594" s="10">
        <v>24.725000000000001</v>
      </c>
      <c r="AA594" s="2">
        <v>229.50029999999998</v>
      </c>
      <c r="AB594" s="2">
        <v>229.50029999999998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8" t="s">
        <v>12</v>
      </c>
      <c r="BF594" s="8" t="s">
        <v>12</v>
      </c>
      <c r="BG594" s="8" t="s">
        <v>654</v>
      </c>
      <c r="BH594" s="10">
        <v>290.75939999999997</v>
      </c>
      <c r="BI594" s="10">
        <v>0</v>
      </c>
      <c r="BJ594" s="13">
        <v>1.341</v>
      </c>
      <c r="BK594" s="13">
        <v>0</v>
      </c>
      <c r="BL594" s="10">
        <v>0</v>
      </c>
      <c r="BM594" s="10">
        <v>389.90835539999995</v>
      </c>
      <c r="BN594" s="10">
        <v>0</v>
      </c>
      <c r="BO594" s="10">
        <v>31.853104999999999</v>
      </c>
      <c r="BP594">
        <v>4305.7299999999996</v>
      </c>
      <c r="BQ594" s="5">
        <v>1.1237999999999999</v>
      </c>
      <c r="BR594" s="12">
        <v>2040810.6553316372</v>
      </c>
      <c r="BS594" s="2">
        <v>421.76146039999992</v>
      </c>
      <c r="BT594" s="2">
        <v>0</v>
      </c>
      <c r="BU594" s="2">
        <v>0</v>
      </c>
      <c r="BV594" s="50">
        <v>0</v>
      </c>
    </row>
    <row r="595" spans="1:74" x14ac:dyDescent="0.25">
      <c r="A595" t="s">
        <v>1303</v>
      </c>
      <c r="B595">
        <v>90540</v>
      </c>
      <c r="C595" t="s">
        <v>568</v>
      </c>
      <c r="D595" t="s">
        <v>663</v>
      </c>
      <c r="E595" s="7">
        <v>0</v>
      </c>
      <c r="F595" s="2">
        <v>0</v>
      </c>
      <c r="G595" s="2">
        <v>231.16269999999997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17.399999999999999</v>
      </c>
      <c r="P595" s="2">
        <v>1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2</v>
      </c>
      <c r="X595" s="2">
        <v>0</v>
      </c>
      <c r="Y595" s="2">
        <v>0</v>
      </c>
      <c r="Z595" s="10">
        <v>14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8" t="s">
        <v>12</v>
      </c>
      <c r="BF595" s="8" t="s">
        <v>12</v>
      </c>
      <c r="BG595" s="8" t="s">
        <v>653</v>
      </c>
      <c r="BH595" s="10">
        <v>231.16269999999997</v>
      </c>
      <c r="BI595" s="10">
        <v>0</v>
      </c>
      <c r="BJ595" s="13">
        <v>1.359</v>
      </c>
      <c r="BK595" s="13">
        <v>0</v>
      </c>
      <c r="BL595" s="10">
        <v>0</v>
      </c>
      <c r="BM595" s="10">
        <v>314.15010929999994</v>
      </c>
      <c r="BN595" s="10">
        <v>0</v>
      </c>
      <c r="BO595" s="10">
        <v>16.868200000000002</v>
      </c>
      <c r="BP595">
        <v>4305.7299999999996</v>
      </c>
      <c r="BQ595" s="5">
        <v>1.1237999999999999</v>
      </c>
      <c r="BR595" s="12">
        <v>1601724.5674571916</v>
      </c>
      <c r="BS595" s="2">
        <v>331.01830929999994</v>
      </c>
      <c r="BT595" s="2">
        <v>0</v>
      </c>
      <c r="BU595" s="2">
        <v>0</v>
      </c>
      <c r="BV595" s="50">
        <v>0</v>
      </c>
    </row>
    <row r="596" spans="1:74" x14ac:dyDescent="0.25">
      <c r="A596" t="s">
        <v>1304</v>
      </c>
      <c r="B596">
        <v>79000</v>
      </c>
      <c r="C596" t="s">
        <v>569</v>
      </c>
      <c r="D596" t="s">
        <v>663</v>
      </c>
      <c r="E596" s="7">
        <v>0</v>
      </c>
      <c r="F596" s="2">
        <v>0</v>
      </c>
      <c r="G596" s="2">
        <v>0</v>
      </c>
      <c r="H596" s="2">
        <v>124.34140000000001</v>
      </c>
      <c r="I596" s="2">
        <v>0</v>
      </c>
      <c r="J596" s="2">
        <v>0</v>
      </c>
      <c r="K596" s="2">
        <v>16.501200000000001</v>
      </c>
      <c r="L596" s="2">
        <v>0</v>
      </c>
      <c r="M596" s="2">
        <v>0</v>
      </c>
      <c r="N596" s="2">
        <v>0</v>
      </c>
      <c r="O596" s="2">
        <v>13.15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10">
        <v>1.1749999999999998</v>
      </c>
      <c r="AA596" s="2">
        <v>0</v>
      </c>
      <c r="AB596" s="2">
        <v>0</v>
      </c>
      <c r="AC596" s="2">
        <v>1.8528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8" t="s">
        <v>12</v>
      </c>
      <c r="BF596" s="8" t="s">
        <v>12</v>
      </c>
      <c r="BG596" s="8" t="s">
        <v>653</v>
      </c>
      <c r="BH596" s="10">
        <v>0</v>
      </c>
      <c r="BI596" s="10">
        <v>140.8426</v>
      </c>
      <c r="BJ596" s="13">
        <v>0</v>
      </c>
      <c r="BK596" s="13">
        <v>1.542</v>
      </c>
      <c r="BL596" s="10">
        <v>0</v>
      </c>
      <c r="BM596" s="10">
        <v>0</v>
      </c>
      <c r="BN596" s="10">
        <v>215.90704668000001</v>
      </c>
      <c r="BO596" s="10">
        <v>0.17985547999999998</v>
      </c>
      <c r="BP596">
        <v>4305.7299999999996</v>
      </c>
      <c r="BQ596" s="5">
        <v>1</v>
      </c>
      <c r="BR596" s="12">
        <v>930411.85723737662</v>
      </c>
      <c r="BS596" s="2">
        <v>191.90901380000003</v>
      </c>
      <c r="BT596" s="2">
        <v>25.450408800000005</v>
      </c>
      <c r="BU596" s="2">
        <v>0</v>
      </c>
      <c r="BV596" s="50">
        <v>0</v>
      </c>
    </row>
    <row r="597" spans="1:74" x14ac:dyDescent="0.25">
      <c r="A597" t="s">
        <v>1305</v>
      </c>
      <c r="B597">
        <v>79085</v>
      </c>
      <c r="C597" t="s">
        <v>570</v>
      </c>
      <c r="D597" t="s">
        <v>663</v>
      </c>
      <c r="E597" s="7">
        <v>0</v>
      </c>
      <c r="F597" s="2">
        <v>0</v>
      </c>
      <c r="G597" s="2">
        <v>334.35589999999996</v>
      </c>
      <c r="H597" s="2">
        <v>110.7543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44.259099999999997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1</v>
      </c>
      <c r="X597" s="2">
        <v>0</v>
      </c>
      <c r="Y597" s="2">
        <v>0</v>
      </c>
      <c r="Z597" s="10">
        <v>61.975000000000001</v>
      </c>
      <c r="AA597" s="2">
        <v>114.38519999999998</v>
      </c>
      <c r="AB597" s="2">
        <v>114.38519999999998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8" t="s">
        <v>12</v>
      </c>
      <c r="BF597" s="8" t="s">
        <v>12</v>
      </c>
      <c r="BG597" s="8" t="s">
        <v>654</v>
      </c>
      <c r="BH597" s="10">
        <v>334.35589999999996</v>
      </c>
      <c r="BI597" s="10">
        <v>110.7543</v>
      </c>
      <c r="BJ597" s="13">
        <v>1.3280000000000001</v>
      </c>
      <c r="BK597" s="13">
        <v>1.554</v>
      </c>
      <c r="BL597" s="10">
        <v>0</v>
      </c>
      <c r="BM597" s="10">
        <v>444.02463519999998</v>
      </c>
      <c r="BN597" s="10">
        <v>172.11218220000001</v>
      </c>
      <c r="BO597" s="10">
        <v>24.722422299999998</v>
      </c>
      <c r="BP597">
        <v>4521.0200000000004</v>
      </c>
      <c r="BQ597" s="5">
        <v>1</v>
      </c>
      <c r="BR597" s="12">
        <v>2897337.4398684939</v>
      </c>
      <c r="BS597" s="2">
        <v>640.85923969999999</v>
      </c>
      <c r="BT597" s="2">
        <v>0</v>
      </c>
      <c r="BU597" s="2">
        <v>0</v>
      </c>
      <c r="BV597" s="50">
        <v>0</v>
      </c>
    </row>
    <row r="598" spans="1:74" x14ac:dyDescent="0.25">
      <c r="A598" t="s">
        <v>1306</v>
      </c>
      <c r="B598">
        <v>92043</v>
      </c>
      <c r="C598" t="s">
        <v>571</v>
      </c>
      <c r="D598" t="s">
        <v>663</v>
      </c>
      <c r="E598" s="7">
        <v>0</v>
      </c>
      <c r="F598" s="2">
        <v>0</v>
      </c>
      <c r="G598" s="2">
        <v>0</v>
      </c>
      <c r="H598" s="2">
        <v>256.04489999999998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13.025000000000002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10">
        <v>30.35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8" t="s">
        <v>12</v>
      </c>
      <c r="BF598" s="8" t="s">
        <v>12</v>
      </c>
      <c r="BG598" s="8" t="s">
        <v>653</v>
      </c>
      <c r="BH598" s="10">
        <v>0</v>
      </c>
      <c r="BI598" s="10">
        <v>256.04489999999998</v>
      </c>
      <c r="BJ598" s="13">
        <v>0</v>
      </c>
      <c r="BK598" s="13">
        <v>1.496</v>
      </c>
      <c r="BL598" s="10">
        <v>0</v>
      </c>
      <c r="BM598" s="10">
        <v>0</v>
      </c>
      <c r="BN598" s="10">
        <v>383.04317039999995</v>
      </c>
      <c r="BO598" s="10">
        <v>3.5293250000000005</v>
      </c>
      <c r="BP598">
        <v>4305.7299999999996</v>
      </c>
      <c r="BQ598" s="5">
        <v>1.1237999999999999</v>
      </c>
      <c r="BR598" s="12">
        <v>1870539.0172972295</v>
      </c>
      <c r="BS598" s="2">
        <v>386.57249539999998</v>
      </c>
      <c r="BT598" s="2">
        <v>0</v>
      </c>
      <c r="BU598" s="2">
        <v>0</v>
      </c>
      <c r="BV598" s="50">
        <v>0</v>
      </c>
    </row>
    <row r="599" spans="1:74" x14ac:dyDescent="0.25">
      <c r="A599" t="s">
        <v>1307</v>
      </c>
      <c r="B599">
        <v>92705</v>
      </c>
      <c r="C599" t="s">
        <v>572</v>
      </c>
      <c r="D599" t="s">
        <v>664</v>
      </c>
      <c r="E599" s="7">
        <v>1</v>
      </c>
      <c r="F599" s="2">
        <v>0</v>
      </c>
      <c r="G599" s="2">
        <v>0</v>
      </c>
      <c r="H599" s="2">
        <v>1234.3244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10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8" t="s">
        <v>12</v>
      </c>
      <c r="BF599" s="8" t="s">
        <v>12</v>
      </c>
      <c r="BG599" s="8" t="s">
        <v>653</v>
      </c>
      <c r="BH599" s="10">
        <v>0</v>
      </c>
      <c r="BI599" s="10">
        <v>1234.3244</v>
      </c>
      <c r="BJ599" s="13">
        <v>0</v>
      </c>
      <c r="BK599" s="13">
        <v>1.339</v>
      </c>
      <c r="BL599" s="10">
        <v>0</v>
      </c>
      <c r="BM599" s="10">
        <v>0</v>
      </c>
      <c r="BN599" s="10">
        <v>1652.7603715999999</v>
      </c>
      <c r="BO599" s="10">
        <v>0</v>
      </c>
      <c r="BP599">
        <v>4305.7299999999996</v>
      </c>
      <c r="BQ599" s="5">
        <v>1</v>
      </c>
      <c r="BR599" s="12">
        <v>7116339.914809267</v>
      </c>
      <c r="BS599" s="2">
        <v>1652.7603715999999</v>
      </c>
      <c r="BT599" s="2">
        <v>0</v>
      </c>
      <c r="BU599" s="2">
        <v>0</v>
      </c>
      <c r="BV599" s="50">
        <v>1</v>
      </c>
    </row>
    <row r="600" spans="1:74" x14ac:dyDescent="0.25">
      <c r="A600" t="s">
        <v>1308</v>
      </c>
      <c r="B600">
        <v>4173</v>
      </c>
      <c r="C600" t="s">
        <v>573</v>
      </c>
      <c r="D600" t="s">
        <v>658</v>
      </c>
      <c r="E600" s="7">
        <v>0</v>
      </c>
      <c r="F600" s="2">
        <v>5.35</v>
      </c>
      <c r="G600" s="2">
        <v>211.4179</v>
      </c>
      <c r="H600" s="2">
        <v>107.0166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55.824999999999996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1</v>
      </c>
      <c r="W600" s="2">
        <v>1.7750000000000001</v>
      </c>
      <c r="X600" s="2">
        <v>0</v>
      </c>
      <c r="Y600" s="2">
        <v>0</v>
      </c>
      <c r="Z600" s="10">
        <v>0</v>
      </c>
      <c r="AA600" s="2">
        <v>96.961999999999989</v>
      </c>
      <c r="AB600" s="2">
        <v>96.961999999999989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8" t="s">
        <v>12</v>
      </c>
      <c r="BF600" s="8" t="s">
        <v>12</v>
      </c>
      <c r="BG600" s="8" t="s">
        <v>654</v>
      </c>
      <c r="BH600" s="10">
        <v>211.4179</v>
      </c>
      <c r="BI600" s="10">
        <v>107.0166</v>
      </c>
      <c r="BJ600" s="13">
        <v>1.365</v>
      </c>
      <c r="BK600" s="13">
        <v>1.5549999999999999</v>
      </c>
      <c r="BL600" s="10">
        <v>7.7842500000000001</v>
      </c>
      <c r="BM600" s="10">
        <v>288.58543350000002</v>
      </c>
      <c r="BN600" s="10">
        <v>166.41081299999999</v>
      </c>
      <c r="BO600" s="10">
        <v>26.389275000000001</v>
      </c>
      <c r="BP600">
        <v>4359.55</v>
      </c>
      <c r="BQ600" s="5">
        <v>1</v>
      </c>
      <c r="BR600" s="12">
        <v>2132560.077342825</v>
      </c>
      <c r="BS600" s="2">
        <v>489.16977150000008</v>
      </c>
      <c r="BT600" s="2">
        <v>0</v>
      </c>
      <c r="BU600" s="2">
        <v>0</v>
      </c>
      <c r="BV600" s="50">
        <v>1.6523335737195572E-2</v>
      </c>
    </row>
    <row r="601" spans="1:74" x14ac:dyDescent="0.25">
      <c r="A601" t="s">
        <v>1309</v>
      </c>
      <c r="B601">
        <v>4153</v>
      </c>
      <c r="C601" t="s">
        <v>574</v>
      </c>
      <c r="D601" t="s">
        <v>658</v>
      </c>
      <c r="E601" s="7">
        <v>0</v>
      </c>
      <c r="F601" s="2">
        <v>1.5874999999999999</v>
      </c>
      <c r="G601" s="2">
        <v>500.01810000000012</v>
      </c>
      <c r="H601" s="2">
        <v>264.44740000000002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109.97499999999999</v>
      </c>
      <c r="P601" s="2">
        <v>0</v>
      </c>
      <c r="Q601" s="2">
        <v>0</v>
      </c>
      <c r="R601" s="2">
        <v>1</v>
      </c>
      <c r="S601" s="2">
        <v>0</v>
      </c>
      <c r="T601" s="2">
        <v>0</v>
      </c>
      <c r="U601" s="2">
        <v>0</v>
      </c>
      <c r="V601" s="2">
        <v>2</v>
      </c>
      <c r="W601" s="2">
        <v>7.5</v>
      </c>
      <c r="X601" s="2">
        <v>0</v>
      </c>
      <c r="Y601" s="2">
        <v>0</v>
      </c>
      <c r="Z601" s="10">
        <v>5.5</v>
      </c>
      <c r="AA601" s="2">
        <v>190.37840000000003</v>
      </c>
      <c r="AB601" s="2">
        <v>190.37840000000003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8" t="s">
        <v>12</v>
      </c>
      <c r="BF601" s="8" t="s">
        <v>13</v>
      </c>
      <c r="BG601" s="8" t="s">
        <v>654</v>
      </c>
      <c r="BH601" s="10">
        <v>500.01810000000012</v>
      </c>
      <c r="BI601" s="10">
        <v>264.44740000000002</v>
      </c>
      <c r="BJ601" s="13">
        <v>1.278</v>
      </c>
      <c r="BK601" s="13">
        <v>1.5860000000000001</v>
      </c>
      <c r="BL601" s="10">
        <v>2.3098125</v>
      </c>
      <c r="BM601" s="10">
        <v>639.02313180000021</v>
      </c>
      <c r="BN601" s="10">
        <v>419.41357640000007</v>
      </c>
      <c r="BO601" s="10">
        <v>81.267265000000009</v>
      </c>
      <c r="BP601">
        <v>4359.55</v>
      </c>
      <c r="BQ601" s="5">
        <v>1.0276000000000001</v>
      </c>
      <c r="BR601" s="12">
        <v>5116077.3865532139</v>
      </c>
      <c r="BS601" s="2">
        <v>1142.0137857000002</v>
      </c>
      <c r="BT601" s="2">
        <v>0</v>
      </c>
      <c r="BU601" s="2">
        <v>0</v>
      </c>
      <c r="BV601" s="50">
        <v>4.3567481623334155E-3</v>
      </c>
    </row>
    <row r="602" spans="1:74" x14ac:dyDescent="0.25">
      <c r="A602" t="s">
        <v>1310</v>
      </c>
      <c r="B602">
        <v>4451</v>
      </c>
      <c r="C602" t="s">
        <v>575</v>
      </c>
      <c r="D602" t="s">
        <v>661</v>
      </c>
      <c r="E602" s="7">
        <v>0</v>
      </c>
      <c r="F602" s="2">
        <v>0.35</v>
      </c>
      <c r="G602" s="2">
        <v>343.72219999999999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44.662500000000001</v>
      </c>
      <c r="P602" s="2">
        <v>0</v>
      </c>
      <c r="Q602" s="2">
        <v>0</v>
      </c>
      <c r="R602" s="2">
        <v>2</v>
      </c>
      <c r="S602" s="2">
        <v>0</v>
      </c>
      <c r="T602" s="2">
        <v>0</v>
      </c>
      <c r="U602" s="2">
        <v>0</v>
      </c>
      <c r="V602" s="2">
        <v>2.35</v>
      </c>
      <c r="W602" s="2">
        <v>1.925</v>
      </c>
      <c r="X602" s="2">
        <v>2</v>
      </c>
      <c r="Y602" s="2">
        <v>0</v>
      </c>
      <c r="Z602" s="10">
        <v>81.262500000000003</v>
      </c>
      <c r="AA602" s="2">
        <v>133.51450000000003</v>
      </c>
      <c r="AB602" s="2">
        <v>133.51450000000003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8" t="s">
        <v>12</v>
      </c>
      <c r="BF602" s="8" t="s">
        <v>12</v>
      </c>
      <c r="BG602" s="8" t="s">
        <v>653</v>
      </c>
      <c r="BH602" s="10">
        <v>343.72219999999999</v>
      </c>
      <c r="BI602" s="10">
        <v>0</v>
      </c>
      <c r="BJ602" s="13">
        <v>1.325</v>
      </c>
      <c r="BK602" s="13">
        <v>0</v>
      </c>
      <c r="BL602" s="10">
        <v>0.50924999999999998</v>
      </c>
      <c r="BM602" s="10">
        <v>455.43191499999995</v>
      </c>
      <c r="BN602" s="10">
        <v>0</v>
      </c>
      <c r="BO602" s="10">
        <v>65.181794999999994</v>
      </c>
      <c r="BP602">
        <v>4359.55</v>
      </c>
      <c r="BQ602" s="5">
        <v>1.0338000000000001</v>
      </c>
      <c r="BR602" s="12">
        <v>2348650.5223570582</v>
      </c>
      <c r="BS602" s="2">
        <v>521.12295999999992</v>
      </c>
      <c r="BT602" s="2">
        <v>0</v>
      </c>
      <c r="BU602" s="2">
        <v>0</v>
      </c>
      <c r="BV602" s="50">
        <v>1.0172283607917177E-3</v>
      </c>
    </row>
    <row r="603" spans="1:74" x14ac:dyDescent="0.25">
      <c r="A603" t="s">
        <v>1311</v>
      </c>
      <c r="B603">
        <v>4313</v>
      </c>
      <c r="C603" t="s">
        <v>576</v>
      </c>
      <c r="D603" t="s">
        <v>663</v>
      </c>
      <c r="E603" s="7">
        <v>0</v>
      </c>
      <c r="F603" s="2">
        <v>0</v>
      </c>
      <c r="G603" s="2">
        <v>39.386100000000006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6.4421999999999997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10">
        <v>16.3797</v>
      </c>
      <c r="AA603" s="2">
        <v>29.25</v>
      </c>
      <c r="AB603" s="2">
        <v>29.25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8" t="s">
        <v>12</v>
      </c>
      <c r="BF603" s="8" t="s">
        <v>12</v>
      </c>
      <c r="BG603" s="8" t="s">
        <v>654</v>
      </c>
      <c r="BH603" s="10">
        <v>39.386100000000006</v>
      </c>
      <c r="BI603" s="10">
        <v>0</v>
      </c>
      <c r="BJ603" s="13">
        <v>1.399</v>
      </c>
      <c r="BK603" s="13">
        <v>0</v>
      </c>
      <c r="BL603" s="10">
        <v>0</v>
      </c>
      <c r="BM603" s="10">
        <v>55.101153900000007</v>
      </c>
      <c r="BN603" s="10">
        <v>0</v>
      </c>
      <c r="BO603" s="10">
        <v>4.8279920999999995</v>
      </c>
      <c r="BP603">
        <v>4305.7299999999996</v>
      </c>
      <c r="BQ603" s="5">
        <v>1</v>
      </c>
      <c r="BR603" s="12">
        <v>258038.72180658</v>
      </c>
      <c r="BS603" s="2">
        <v>59.92914600000001</v>
      </c>
      <c r="BT603" s="2">
        <v>0</v>
      </c>
      <c r="BU603" s="2">
        <v>0</v>
      </c>
      <c r="BV603" s="50">
        <v>0</v>
      </c>
    </row>
    <row r="604" spans="1:74" x14ac:dyDescent="0.25">
      <c r="A604" t="s">
        <v>1312</v>
      </c>
      <c r="B604">
        <v>10966</v>
      </c>
      <c r="C604" t="s">
        <v>577</v>
      </c>
      <c r="D604" t="s">
        <v>663</v>
      </c>
      <c r="E604" s="7">
        <v>0</v>
      </c>
      <c r="F604" s="2">
        <v>0</v>
      </c>
      <c r="G604" s="2">
        <v>203.11250000000001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28.4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3</v>
      </c>
      <c r="X604" s="2">
        <v>0</v>
      </c>
      <c r="Y604" s="2">
        <v>0</v>
      </c>
      <c r="Z604" s="10">
        <v>0</v>
      </c>
      <c r="AA604" s="2">
        <v>89.987499999999997</v>
      </c>
      <c r="AB604" s="2">
        <v>89.987499999999997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8" t="s">
        <v>12</v>
      </c>
      <c r="BF604" s="8" t="s">
        <v>12</v>
      </c>
      <c r="BG604" s="8" t="s">
        <v>654</v>
      </c>
      <c r="BH604" s="10">
        <v>203.11250000000001</v>
      </c>
      <c r="BI604" s="10">
        <v>0</v>
      </c>
      <c r="BJ604" s="13">
        <v>1.367</v>
      </c>
      <c r="BK604" s="13">
        <v>0</v>
      </c>
      <c r="BL604" s="10">
        <v>0</v>
      </c>
      <c r="BM604" s="10">
        <v>277.6547875</v>
      </c>
      <c r="BN604" s="10">
        <v>0</v>
      </c>
      <c r="BO604" s="10">
        <v>27.155949999999997</v>
      </c>
      <c r="BP604">
        <v>4305.7299999999996</v>
      </c>
      <c r="BQ604" s="5">
        <v>1</v>
      </c>
      <c r="BR604" s="12">
        <v>1312432.7367758749</v>
      </c>
      <c r="BS604" s="2">
        <v>304.81073749999996</v>
      </c>
      <c r="BT604" s="2">
        <v>0</v>
      </c>
      <c r="BU604" s="2">
        <v>0</v>
      </c>
      <c r="BV604" s="50">
        <v>0</v>
      </c>
    </row>
    <row r="605" spans="1:74" x14ac:dyDescent="0.25">
      <c r="A605" t="s">
        <v>1313</v>
      </c>
      <c r="B605">
        <v>91992</v>
      </c>
      <c r="C605" t="s">
        <v>578</v>
      </c>
      <c r="D605" t="s">
        <v>663</v>
      </c>
      <c r="E605" s="7">
        <v>0</v>
      </c>
      <c r="F605" s="2">
        <v>0</v>
      </c>
      <c r="G605" s="2">
        <v>38.487099999999998</v>
      </c>
      <c r="H605" s="2">
        <v>35.971299999999999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12.975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2</v>
      </c>
      <c r="X605" s="2">
        <v>0</v>
      </c>
      <c r="Y605" s="2">
        <v>0</v>
      </c>
      <c r="Z605" s="10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8" t="s">
        <v>12</v>
      </c>
      <c r="BF605" s="8" t="s">
        <v>12</v>
      </c>
      <c r="BG605" s="8" t="s">
        <v>653</v>
      </c>
      <c r="BH605" s="10">
        <v>38.487099999999998</v>
      </c>
      <c r="BI605" s="10">
        <v>35.971299999999999</v>
      </c>
      <c r="BJ605" s="13">
        <v>1.399</v>
      </c>
      <c r="BK605" s="13">
        <v>1.5589999999999999</v>
      </c>
      <c r="BL605" s="10">
        <v>0</v>
      </c>
      <c r="BM605" s="10">
        <v>53.843452899999996</v>
      </c>
      <c r="BN605" s="10">
        <v>56.079256699999995</v>
      </c>
      <c r="BO605" s="10">
        <v>12.086925000000001</v>
      </c>
      <c r="BP605">
        <v>4521.0200000000004</v>
      </c>
      <c r="BQ605" s="5">
        <v>1.1237999999999999</v>
      </c>
      <c r="BR605" s="12">
        <v>619897.06839884038</v>
      </c>
      <c r="BS605" s="2">
        <v>122.0096346</v>
      </c>
      <c r="BT605" s="2">
        <v>0</v>
      </c>
      <c r="BU605" s="2">
        <v>0</v>
      </c>
      <c r="BV605" s="50">
        <v>0</v>
      </c>
    </row>
    <row r="606" spans="1:74" x14ac:dyDescent="0.25">
      <c r="A606" t="s">
        <v>1314</v>
      </c>
      <c r="B606">
        <v>79453</v>
      </c>
      <c r="C606" t="s">
        <v>579</v>
      </c>
      <c r="D606" t="s">
        <v>663</v>
      </c>
      <c r="E606" s="7">
        <v>0</v>
      </c>
      <c r="F606" s="2">
        <v>0</v>
      </c>
      <c r="G606" s="2">
        <v>895.30639999999994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84.95</v>
      </c>
      <c r="P606" s="2">
        <v>0</v>
      </c>
      <c r="Q606" s="2">
        <v>0</v>
      </c>
      <c r="R606" s="2">
        <v>0</v>
      </c>
      <c r="S606" s="2">
        <v>1</v>
      </c>
      <c r="T606" s="2">
        <v>1</v>
      </c>
      <c r="U606" s="2">
        <v>0</v>
      </c>
      <c r="V606" s="2">
        <v>1.825</v>
      </c>
      <c r="W606" s="2">
        <v>15.775</v>
      </c>
      <c r="X606" s="2">
        <v>0</v>
      </c>
      <c r="Y606" s="2">
        <v>0</v>
      </c>
      <c r="Z606" s="10">
        <v>31.4375</v>
      </c>
      <c r="AA606" s="2">
        <v>392.29339999999991</v>
      </c>
      <c r="AB606" s="2">
        <v>392.29339999999991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8" t="s">
        <v>12</v>
      </c>
      <c r="BF606" s="8" t="s">
        <v>12</v>
      </c>
      <c r="BG606" s="8" t="s">
        <v>654</v>
      </c>
      <c r="BH606" s="10">
        <v>895.30639999999994</v>
      </c>
      <c r="BI606" s="10">
        <v>0</v>
      </c>
      <c r="BJ606" s="13">
        <v>1.1579999999999999</v>
      </c>
      <c r="BK606" s="13">
        <v>0</v>
      </c>
      <c r="BL606" s="10">
        <v>0</v>
      </c>
      <c r="BM606" s="10">
        <v>1036.7648111999999</v>
      </c>
      <c r="BN606" s="10">
        <v>0</v>
      </c>
      <c r="BO606" s="10">
        <v>158.35032749999999</v>
      </c>
      <c r="BP606">
        <v>4305.7299999999996</v>
      </c>
      <c r="BQ606" s="5">
        <v>1</v>
      </c>
      <c r="BR606" s="12">
        <v>5145843.1061547501</v>
      </c>
      <c r="BS606" s="2">
        <v>1195.1151387</v>
      </c>
      <c r="BT606" s="2">
        <v>0</v>
      </c>
      <c r="BU606" s="2">
        <v>0</v>
      </c>
      <c r="BV606" s="50">
        <v>0</v>
      </c>
    </row>
    <row r="607" spans="1:74" x14ac:dyDescent="0.25">
      <c r="A607" t="s">
        <v>1315</v>
      </c>
      <c r="B607">
        <v>4407</v>
      </c>
      <c r="C607" t="s">
        <v>580</v>
      </c>
      <c r="D607" t="s">
        <v>658</v>
      </c>
      <c r="E607" s="7">
        <v>0</v>
      </c>
      <c r="F607" s="2">
        <v>61.800000000000004</v>
      </c>
      <c r="G607" s="2">
        <v>9672.1805999999997</v>
      </c>
      <c r="H607" s="2">
        <v>4443.3094999999985</v>
      </c>
      <c r="I607" s="2">
        <v>0</v>
      </c>
      <c r="J607" s="2">
        <v>7.1499999999999994E-2</v>
      </c>
      <c r="K607" s="2">
        <v>21.669300000000014</v>
      </c>
      <c r="L607" s="2">
        <v>0</v>
      </c>
      <c r="M607" s="2">
        <v>0</v>
      </c>
      <c r="N607" s="2">
        <v>0</v>
      </c>
      <c r="O607" s="2">
        <v>1356.7625</v>
      </c>
      <c r="P607" s="2">
        <v>4.5</v>
      </c>
      <c r="Q607" s="2">
        <v>14.487499999999999</v>
      </c>
      <c r="R607" s="2">
        <v>47.699999999999996</v>
      </c>
      <c r="S607" s="2">
        <v>4.9249999999999998</v>
      </c>
      <c r="T607" s="2">
        <v>1</v>
      </c>
      <c r="U607" s="2">
        <v>0</v>
      </c>
      <c r="V607" s="2">
        <v>74.012500000000003</v>
      </c>
      <c r="W607" s="2">
        <v>47.85</v>
      </c>
      <c r="X607" s="2">
        <v>15</v>
      </c>
      <c r="Y607" s="2">
        <v>10</v>
      </c>
      <c r="Z607" s="10">
        <v>2061.8247000000001</v>
      </c>
      <c r="AA607" s="2">
        <v>3654.2352999999998</v>
      </c>
      <c r="AB607" s="2">
        <v>3654.2352999999998</v>
      </c>
      <c r="AC607" s="2">
        <v>6.4100000000000004E-2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1.5800000000000002E-2</v>
      </c>
      <c r="AK607" s="2">
        <v>0</v>
      </c>
      <c r="AL607" s="2">
        <v>0</v>
      </c>
      <c r="AM607" s="2">
        <v>0</v>
      </c>
      <c r="AN607" s="2">
        <v>4.4299999999999999E-2</v>
      </c>
      <c r="AO607" s="2">
        <v>4.9099999999999998E-2</v>
      </c>
      <c r="AP607" s="2">
        <v>4.9099999999999998E-2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8" t="s">
        <v>12</v>
      </c>
      <c r="BF607" s="8" t="s">
        <v>12</v>
      </c>
      <c r="BG607" s="8" t="s">
        <v>654</v>
      </c>
      <c r="BH607" s="10">
        <v>9672.2520999999997</v>
      </c>
      <c r="BI607" s="10">
        <v>4464.978799999998</v>
      </c>
      <c r="BJ607" s="13">
        <v>1.1579999999999999</v>
      </c>
      <c r="BK607" s="13">
        <v>1.268</v>
      </c>
      <c r="BL607" s="10">
        <v>89.919000000000011</v>
      </c>
      <c r="BM607" s="10">
        <v>11200.463791949998</v>
      </c>
      <c r="BN607" s="10">
        <v>5660.2192847799979</v>
      </c>
      <c r="BO607" s="10">
        <v>1813.2076482900002</v>
      </c>
      <c r="BP607">
        <v>4359.55</v>
      </c>
      <c r="BQ607" s="5">
        <v>1.008</v>
      </c>
      <c r="BR607" s="12">
        <v>82456180.82020463</v>
      </c>
      <c r="BS607" s="2">
        <v>18737.530988799997</v>
      </c>
      <c r="BT607" s="2">
        <v>27.66182760000002</v>
      </c>
      <c r="BU607" s="2">
        <v>0</v>
      </c>
      <c r="BV607" s="50">
        <v>4.3590841101572679E-3</v>
      </c>
    </row>
    <row r="608" spans="1:74" x14ac:dyDescent="0.25">
      <c r="A608" t="s">
        <v>1316</v>
      </c>
      <c r="B608">
        <v>4440</v>
      </c>
      <c r="C608" t="s">
        <v>581</v>
      </c>
      <c r="D608" t="s">
        <v>658</v>
      </c>
      <c r="E608" s="7">
        <v>0</v>
      </c>
      <c r="F608" s="2">
        <v>0.1125</v>
      </c>
      <c r="G608" s="2">
        <v>203.42620000000002</v>
      </c>
      <c r="H608" s="2">
        <v>107.62020000000001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24.024999999999999</v>
      </c>
      <c r="P608" s="2">
        <v>0</v>
      </c>
      <c r="Q608" s="2">
        <v>0</v>
      </c>
      <c r="R608" s="2">
        <v>0</v>
      </c>
      <c r="S608" s="2">
        <v>0</v>
      </c>
      <c r="T608" s="2">
        <v>1</v>
      </c>
      <c r="U608" s="2">
        <v>0</v>
      </c>
      <c r="V608" s="2">
        <v>1</v>
      </c>
      <c r="W608" s="2">
        <v>2</v>
      </c>
      <c r="X608" s="2">
        <v>0</v>
      </c>
      <c r="Y608" s="2">
        <v>0</v>
      </c>
      <c r="Z608" s="10">
        <v>10.525</v>
      </c>
      <c r="AA608" s="2">
        <v>71.384899999999988</v>
      </c>
      <c r="AB608" s="2">
        <v>71.384899999999988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8" t="s">
        <v>13</v>
      </c>
      <c r="BF608" s="8" t="s">
        <v>13</v>
      </c>
      <c r="BG608" s="8" t="s">
        <v>654</v>
      </c>
      <c r="BH608" s="10">
        <v>203.42620000000002</v>
      </c>
      <c r="BI608" s="10">
        <v>107.62020000000001</v>
      </c>
      <c r="BJ608" s="13">
        <v>1.506</v>
      </c>
      <c r="BK608" s="13">
        <v>1.6639999999999999</v>
      </c>
      <c r="BL608" s="10">
        <v>0.16368750000000001</v>
      </c>
      <c r="BM608" s="10">
        <v>306.35985720000002</v>
      </c>
      <c r="BN608" s="10">
        <v>179.08001280000002</v>
      </c>
      <c r="BO608" s="10">
        <v>31.107939999999999</v>
      </c>
      <c r="BP608">
        <v>4359.55</v>
      </c>
      <c r="BQ608" s="5">
        <v>1</v>
      </c>
      <c r="BR608" s="12">
        <v>2252629.6089261253</v>
      </c>
      <c r="BS608" s="2">
        <v>516.71149750000006</v>
      </c>
      <c r="BT608" s="2">
        <v>0</v>
      </c>
      <c r="BU608" s="2">
        <v>0</v>
      </c>
      <c r="BV608" s="50">
        <v>3.6155160594795777E-4</v>
      </c>
    </row>
    <row r="609" spans="1:74" x14ac:dyDescent="0.25">
      <c r="A609" t="s">
        <v>1317</v>
      </c>
      <c r="B609">
        <v>92981</v>
      </c>
      <c r="C609" t="s">
        <v>582</v>
      </c>
      <c r="D609" t="s">
        <v>663</v>
      </c>
      <c r="E609" s="7">
        <v>0</v>
      </c>
      <c r="F609" s="2">
        <v>0</v>
      </c>
      <c r="G609" s="2">
        <v>418.4076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17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1</v>
      </c>
      <c r="X609" s="2">
        <v>0</v>
      </c>
      <c r="Y609" s="2">
        <v>0</v>
      </c>
      <c r="Z609" s="10">
        <v>87.7</v>
      </c>
      <c r="AA609" s="2">
        <v>279.55129999999997</v>
      </c>
      <c r="AB609" s="2">
        <v>279.55129999999997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8" t="s">
        <v>12</v>
      </c>
      <c r="BF609" s="8" t="s">
        <v>12</v>
      </c>
      <c r="BG609" s="8" t="s">
        <v>653</v>
      </c>
      <c r="BH609" s="10">
        <v>418.4076</v>
      </c>
      <c r="BI609" s="10">
        <v>0</v>
      </c>
      <c r="BJ609" s="13">
        <v>1.302</v>
      </c>
      <c r="BK609" s="13">
        <v>0</v>
      </c>
      <c r="BL609" s="10">
        <v>0</v>
      </c>
      <c r="BM609" s="10">
        <v>544.76669520000007</v>
      </c>
      <c r="BN609" s="10">
        <v>0</v>
      </c>
      <c r="BO609" s="10">
        <v>32.933577999999997</v>
      </c>
      <c r="BP609">
        <v>4305.7299999999996</v>
      </c>
      <c r="BQ609" s="5">
        <v>1</v>
      </c>
      <c r="BR609" s="12">
        <v>2487421.3973254361</v>
      </c>
      <c r="BS609" s="2">
        <v>577.70027320000008</v>
      </c>
      <c r="BT609" s="2">
        <v>0</v>
      </c>
      <c r="BU609" s="2">
        <v>0</v>
      </c>
      <c r="BV609" s="50">
        <v>0</v>
      </c>
    </row>
    <row r="610" spans="1:74" x14ac:dyDescent="0.25">
      <c r="A610" t="s">
        <v>1318</v>
      </c>
      <c r="B610">
        <v>4408</v>
      </c>
      <c r="C610" t="s">
        <v>583</v>
      </c>
      <c r="D610" t="s">
        <v>658</v>
      </c>
      <c r="E610" s="7">
        <v>0</v>
      </c>
      <c r="F610" s="2">
        <v>4.7874999999999996</v>
      </c>
      <c r="G610" s="2">
        <v>1434.2902000000001</v>
      </c>
      <c r="H610" s="2">
        <v>608.64430000000016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209.36939999999998</v>
      </c>
      <c r="P610" s="2">
        <v>1</v>
      </c>
      <c r="Q610" s="2">
        <v>1</v>
      </c>
      <c r="R610" s="2">
        <v>5</v>
      </c>
      <c r="S610" s="2">
        <v>0</v>
      </c>
      <c r="T610" s="2">
        <v>0</v>
      </c>
      <c r="U610" s="2">
        <v>0</v>
      </c>
      <c r="V610" s="2">
        <v>3</v>
      </c>
      <c r="W610" s="2">
        <v>24</v>
      </c>
      <c r="X610" s="2">
        <v>0</v>
      </c>
      <c r="Y610" s="2">
        <v>0</v>
      </c>
      <c r="Z610" s="10">
        <v>2.85</v>
      </c>
      <c r="AA610" s="2">
        <v>511.0274</v>
      </c>
      <c r="AB610" s="2">
        <v>511.0274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8" t="s">
        <v>12</v>
      </c>
      <c r="BF610" s="8" t="s">
        <v>12</v>
      </c>
      <c r="BG610" s="8" t="s">
        <v>654</v>
      </c>
      <c r="BH610" s="10">
        <v>1434.2902000000001</v>
      </c>
      <c r="BI610" s="10">
        <v>608.64430000000016</v>
      </c>
      <c r="BJ610" s="13">
        <v>1.1579999999999999</v>
      </c>
      <c r="BK610" s="13">
        <v>1.268</v>
      </c>
      <c r="BL610" s="10">
        <v>6.9658125000000002</v>
      </c>
      <c r="BM610" s="10">
        <v>1660.9080516000001</v>
      </c>
      <c r="BN610" s="10">
        <v>771.76097240000024</v>
      </c>
      <c r="BO610" s="10">
        <v>242.9915982</v>
      </c>
      <c r="BP610">
        <v>4359.55</v>
      </c>
      <c r="BQ610" s="5">
        <v>1.0445</v>
      </c>
      <c r="BR610" s="12">
        <v>12215473.534662528</v>
      </c>
      <c r="BS610" s="2">
        <v>2682.6264347000001</v>
      </c>
      <c r="BT610" s="2">
        <v>0</v>
      </c>
      <c r="BU610" s="2">
        <v>0</v>
      </c>
      <c r="BV610" s="50">
        <v>2.8293879735628168E-3</v>
      </c>
    </row>
    <row r="611" spans="1:74" x14ac:dyDescent="0.25">
      <c r="A611" t="s">
        <v>1319</v>
      </c>
      <c r="B611">
        <v>79218</v>
      </c>
      <c r="C611" t="s">
        <v>584</v>
      </c>
      <c r="D611" t="s">
        <v>663</v>
      </c>
      <c r="E611" s="7">
        <v>0</v>
      </c>
      <c r="F611" s="2">
        <v>0</v>
      </c>
      <c r="G611" s="2">
        <v>212.07380000000001</v>
      </c>
      <c r="H611" s="2">
        <v>48.558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25.424999999999997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1</v>
      </c>
      <c r="X611" s="2">
        <v>0</v>
      </c>
      <c r="Y611" s="2">
        <v>0</v>
      </c>
      <c r="Z611" s="10">
        <v>1</v>
      </c>
      <c r="AA611" s="2">
        <v>79.181799999999996</v>
      </c>
      <c r="AB611" s="2">
        <v>79.181799999999996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8" t="s">
        <v>12</v>
      </c>
      <c r="BF611" s="8" t="s">
        <v>12</v>
      </c>
      <c r="BG611" s="8" t="s">
        <v>654</v>
      </c>
      <c r="BH611" s="10">
        <v>212.07380000000001</v>
      </c>
      <c r="BI611" s="10">
        <v>48.558</v>
      </c>
      <c r="BJ611" s="13">
        <v>1.3640000000000001</v>
      </c>
      <c r="BK611" s="13">
        <v>1.5589999999999999</v>
      </c>
      <c r="BL611" s="10">
        <v>0</v>
      </c>
      <c r="BM611" s="10">
        <v>289.26866320000005</v>
      </c>
      <c r="BN611" s="10">
        <v>75.701921999999996</v>
      </c>
      <c r="BO611" s="10">
        <v>14.133455000000001</v>
      </c>
      <c r="BP611">
        <v>4305.7299999999996</v>
      </c>
      <c r="BQ611" s="5">
        <v>1</v>
      </c>
      <c r="BR611" s="12">
        <v>1632319.6390103463</v>
      </c>
      <c r="BS611" s="2">
        <v>379.1040402000001</v>
      </c>
      <c r="BT611" s="2">
        <v>0</v>
      </c>
      <c r="BU611" s="2">
        <v>0</v>
      </c>
      <c r="BV611" s="50">
        <v>0</v>
      </c>
    </row>
    <row r="612" spans="1:74" x14ac:dyDescent="0.25">
      <c r="A612" t="s">
        <v>1320</v>
      </c>
      <c r="B612">
        <v>4361</v>
      </c>
      <c r="C612" t="s">
        <v>585</v>
      </c>
      <c r="D612" t="s">
        <v>663</v>
      </c>
      <c r="E612" s="7">
        <v>0</v>
      </c>
      <c r="F612" s="2">
        <v>0</v>
      </c>
      <c r="G612" s="2">
        <v>205.41540000000001</v>
      </c>
      <c r="H612" s="2">
        <v>241.08209999999997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10.45</v>
      </c>
      <c r="P612" s="2">
        <v>1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4.2249999999999996</v>
      </c>
      <c r="X612" s="2">
        <v>0</v>
      </c>
      <c r="Y612" s="2">
        <v>0</v>
      </c>
      <c r="Z612" s="10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8" t="s">
        <v>12</v>
      </c>
      <c r="BF612" s="8" t="s">
        <v>12</v>
      </c>
      <c r="BG612" s="8" t="s">
        <v>653</v>
      </c>
      <c r="BH612" s="10">
        <v>205.41540000000001</v>
      </c>
      <c r="BI612" s="10">
        <v>241.08209999999997</v>
      </c>
      <c r="BJ612" s="13">
        <v>1.3660000000000001</v>
      </c>
      <c r="BK612" s="13">
        <v>1.502</v>
      </c>
      <c r="BL612" s="10">
        <v>0</v>
      </c>
      <c r="BM612" s="10">
        <v>280.59743640000005</v>
      </c>
      <c r="BN612" s="10">
        <v>362.10531419999995</v>
      </c>
      <c r="BO612" s="10">
        <v>28.640750000000001</v>
      </c>
      <c r="BP612">
        <v>4305.7299999999996</v>
      </c>
      <c r="BQ612" s="5">
        <v>1</v>
      </c>
      <c r="BR612" s="12">
        <v>2890623.8508384377</v>
      </c>
      <c r="BS612" s="2">
        <v>671.34350059999997</v>
      </c>
      <c r="BT612" s="2">
        <v>0</v>
      </c>
      <c r="BU612" s="2">
        <v>0</v>
      </c>
      <c r="BV612" s="50">
        <v>1.1198270986959614E-3</v>
      </c>
    </row>
    <row r="613" spans="1:74" x14ac:dyDescent="0.25">
      <c r="A613" t="s">
        <v>1321</v>
      </c>
      <c r="B613">
        <v>4258</v>
      </c>
      <c r="C613" t="s">
        <v>586</v>
      </c>
      <c r="D613" t="s">
        <v>661</v>
      </c>
      <c r="E613" s="7">
        <v>0</v>
      </c>
      <c r="F613" s="2">
        <v>68.487499999999997</v>
      </c>
      <c r="G613" s="2">
        <v>10323.418900000001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1177.6809000000001</v>
      </c>
      <c r="P613" s="2">
        <v>2</v>
      </c>
      <c r="Q613" s="2">
        <v>17.024999999999999</v>
      </c>
      <c r="R613" s="2">
        <v>11.255800000000001</v>
      </c>
      <c r="S613" s="2">
        <v>21.187499999999996</v>
      </c>
      <c r="T613" s="2">
        <v>8.4124999999999996</v>
      </c>
      <c r="U613" s="2">
        <v>14</v>
      </c>
      <c r="V613" s="2">
        <v>128.5</v>
      </c>
      <c r="W613" s="2">
        <v>63.650000000000006</v>
      </c>
      <c r="X613" s="2">
        <v>6.875</v>
      </c>
      <c r="Y613" s="2">
        <v>7</v>
      </c>
      <c r="Z613" s="10">
        <v>884.61360000000002</v>
      </c>
      <c r="AA613" s="2">
        <v>4360.7271999999994</v>
      </c>
      <c r="AB613" s="2">
        <v>4360.7271999999994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8" t="s">
        <v>12</v>
      </c>
      <c r="BF613" s="8" t="s">
        <v>12</v>
      </c>
      <c r="BG613" s="8" t="s">
        <v>653</v>
      </c>
      <c r="BH613" s="10">
        <v>10323.418900000001</v>
      </c>
      <c r="BI613" s="10">
        <v>0</v>
      </c>
      <c r="BJ613" s="13">
        <v>1.1579999999999999</v>
      </c>
      <c r="BK613" s="13">
        <v>0</v>
      </c>
      <c r="BL613" s="10">
        <v>99.649312500000008</v>
      </c>
      <c r="BM613" s="10">
        <v>11954.5190862</v>
      </c>
      <c r="BN613" s="10">
        <v>0</v>
      </c>
      <c r="BO613" s="10">
        <v>1928.3755179999998</v>
      </c>
      <c r="BP613">
        <v>4359.55</v>
      </c>
      <c r="BQ613" s="5">
        <v>1</v>
      </c>
      <c r="BR613" s="12">
        <v>60957599.332049489</v>
      </c>
      <c r="BS613" s="2">
        <v>13982.5439167</v>
      </c>
      <c r="BT613" s="2">
        <v>0</v>
      </c>
      <c r="BU613" s="2">
        <v>0</v>
      </c>
      <c r="BV613" s="50">
        <v>6.5904654414516341E-3</v>
      </c>
    </row>
    <row r="614" spans="1:74" x14ac:dyDescent="0.25">
      <c r="A614" t="s">
        <v>1322</v>
      </c>
      <c r="B614">
        <v>4287</v>
      </c>
      <c r="C614" t="s">
        <v>587</v>
      </c>
      <c r="D614" t="s">
        <v>662</v>
      </c>
      <c r="E614" s="7">
        <v>0</v>
      </c>
      <c r="F614" s="2">
        <v>0</v>
      </c>
      <c r="G614" s="2">
        <v>0</v>
      </c>
      <c r="H614" s="2">
        <v>12056.543800000001</v>
      </c>
      <c r="I614" s="2">
        <v>0</v>
      </c>
      <c r="J614" s="2">
        <v>0</v>
      </c>
      <c r="K614" s="2">
        <v>576.98929999999996</v>
      </c>
      <c r="L614" s="2">
        <v>0</v>
      </c>
      <c r="M614" s="2">
        <v>0</v>
      </c>
      <c r="N614" s="2">
        <v>0</v>
      </c>
      <c r="O614" s="2">
        <v>844.47009999999989</v>
      </c>
      <c r="P614" s="2">
        <v>2.75</v>
      </c>
      <c r="Q614" s="2">
        <v>0</v>
      </c>
      <c r="R614" s="2">
        <v>19.399999999999999</v>
      </c>
      <c r="S614" s="2">
        <v>4.75</v>
      </c>
      <c r="T614" s="2">
        <v>1.625</v>
      </c>
      <c r="U614" s="2">
        <v>29.15</v>
      </c>
      <c r="V614" s="2">
        <v>103.375</v>
      </c>
      <c r="W614" s="2">
        <v>80.724999999999994</v>
      </c>
      <c r="X614" s="2">
        <v>10.025</v>
      </c>
      <c r="Y614" s="2">
        <v>12.75</v>
      </c>
      <c r="Z614" s="10">
        <v>171.15</v>
      </c>
      <c r="AA614" s="2">
        <v>0</v>
      </c>
      <c r="AB614" s="2">
        <v>0</v>
      </c>
      <c r="AC614" s="2">
        <v>6.4028999999999998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0.66639999999999999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8" t="s">
        <v>12</v>
      </c>
      <c r="BF614" s="8" t="s">
        <v>12</v>
      </c>
      <c r="BG614" s="8" t="s">
        <v>653</v>
      </c>
      <c r="BH614" s="10">
        <v>0</v>
      </c>
      <c r="BI614" s="10">
        <v>12633.533100000001</v>
      </c>
      <c r="BJ614" s="13">
        <v>0</v>
      </c>
      <c r="BK614" s="13">
        <v>1.268</v>
      </c>
      <c r="BL614" s="10">
        <v>0</v>
      </c>
      <c r="BM614" s="10">
        <v>0</v>
      </c>
      <c r="BN614" s="10">
        <v>15982.738849180001</v>
      </c>
      <c r="BO614" s="10">
        <v>1549.9092142050004</v>
      </c>
      <c r="BP614">
        <v>4359.55</v>
      </c>
      <c r="BQ614" s="5">
        <v>1.0444</v>
      </c>
      <c r="BR614" s="12">
        <v>79828145.705124095</v>
      </c>
      <c r="BS614" s="2">
        <v>16833.895748700001</v>
      </c>
      <c r="BT614" s="2">
        <v>735.52875229999995</v>
      </c>
      <c r="BU614" s="2">
        <v>0</v>
      </c>
      <c r="BV614" s="50">
        <v>1.7536120094383951E-2</v>
      </c>
    </row>
    <row r="615" spans="1:74" x14ac:dyDescent="0.25">
      <c r="A615" t="s">
        <v>1323</v>
      </c>
      <c r="B615">
        <v>4219</v>
      </c>
      <c r="C615" t="s">
        <v>588</v>
      </c>
      <c r="D615" t="s">
        <v>658</v>
      </c>
      <c r="E615" s="7">
        <v>0</v>
      </c>
      <c r="F615" s="2">
        <v>11.862500000000001</v>
      </c>
      <c r="G615" s="2">
        <v>1183.0104999999999</v>
      </c>
      <c r="H615" s="2">
        <v>538.7953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229.53750000000002</v>
      </c>
      <c r="P615" s="2">
        <v>3</v>
      </c>
      <c r="Q615" s="2">
        <v>1.5</v>
      </c>
      <c r="R615" s="2">
        <v>1</v>
      </c>
      <c r="S615" s="2">
        <v>0</v>
      </c>
      <c r="T615" s="2">
        <v>0</v>
      </c>
      <c r="U615" s="2">
        <v>0</v>
      </c>
      <c r="V615" s="2">
        <v>5</v>
      </c>
      <c r="W615" s="2">
        <v>27.849999999999998</v>
      </c>
      <c r="X615" s="2">
        <v>0</v>
      </c>
      <c r="Y615" s="2">
        <v>1.2250000000000001</v>
      </c>
      <c r="Z615" s="10">
        <v>7.8</v>
      </c>
      <c r="AA615" s="2">
        <v>452.58460000000002</v>
      </c>
      <c r="AB615" s="2">
        <v>452.58460000000002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8" t="s">
        <v>12</v>
      </c>
      <c r="BF615" s="8" t="s">
        <v>12</v>
      </c>
      <c r="BG615" s="8" t="s">
        <v>654</v>
      </c>
      <c r="BH615" s="10">
        <v>1183.0104999999999</v>
      </c>
      <c r="BI615" s="10">
        <v>538.7953</v>
      </c>
      <c r="BJ615" s="13">
        <v>1.1579999999999999</v>
      </c>
      <c r="BK615" s="13">
        <v>1.3480000000000001</v>
      </c>
      <c r="BL615" s="10">
        <v>17.259937500000003</v>
      </c>
      <c r="BM615" s="10">
        <v>1369.9261589999996</v>
      </c>
      <c r="BN615" s="10">
        <v>726.29606440000009</v>
      </c>
      <c r="BO615" s="10">
        <v>272.80004749999995</v>
      </c>
      <c r="BP615">
        <v>4359.55</v>
      </c>
      <c r="BQ615" s="5">
        <v>1.0151000000000001</v>
      </c>
      <c r="BR615" s="12">
        <v>10560203.662314836</v>
      </c>
      <c r="BS615" s="2">
        <v>2386.2822083999995</v>
      </c>
      <c r="BT615" s="2">
        <v>0</v>
      </c>
      <c r="BU615" s="2">
        <v>0</v>
      </c>
      <c r="BV615" s="50">
        <v>7.6430422128615956E-3</v>
      </c>
    </row>
    <row r="616" spans="1:74" x14ac:dyDescent="0.25">
      <c r="A616" t="s">
        <v>1324</v>
      </c>
      <c r="B616">
        <v>6355</v>
      </c>
      <c r="C616" t="s">
        <v>589</v>
      </c>
      <c r="D616" t="s">
        <v>663</v>
      </c>
      <c r="E616" s="7">
        <v>0</v>
      </c>
      <c r="F616" s="2">
        <v>0</v>
      </c>
      <c r="G616" s="2">
        <v>591.50299999999993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45.85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1</v>
      </c>
      <c r="X616" s="2">
        <v>0</v>
      </c>
      <c r="Y616" s="2">
        <v>0</v>
      </c>
      <c r="Z616" s="10">
        <v>52.375</v>
      </c>
      <c r="AA616" s="2">
        <v>265.52809999999999</v>
      </c>
      <c r="AB616" s="2">
        <v>265.52809999999999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8" t="s">
        <v>12</v>
      </c>
      <c r="BF616" s="8" t="s">
        <v>12</v>
      </c>
      <c r="BG616" s="8" t="s">
        <v>654</v>
      </c>
      <c r="BH616" s="10">
        <v>591.50299999999993</v>
      </c>
      <c r="BI616" s="10">
        <v>0</v>
      </c>
      <c r="BJ616" s="13">
        <v>1.1679999999999999</v>
      </c>
      <c r="BK616" s="13">
        <v>0</v>
      </c>
      <c r="BL616" s="10">
        <v>0</v>
      </c>
      <c r="BM616" s="10">
        <v>690.87550399999986</v>
      </c>
      <c r="BN616" s="10">
        <v>0</v>
      </c>
      <c r="BO616" s="10">
        <v>38.737485</v>
      </c>
      <c r="BP616">
        <v>4305.7299999999996</v>
      </c>
      <c r="BQ616" s="5">
        <v>1</v>
      </c>
      <c r="BR616" s="12">
        <v>3141516.5351269692</v>
      </c>
      <c r="BS616" s="2">
        <v>729.61298899999986</v>
      </c>
      <c r="BT616" s="2">
        <v>0</v>
      </c>
      <c r="BU616" s="2">
        <v>0</v>
      </c>
      <c r="BV616" s="50">
        <v>0</v>
      </c>
    </row>
    <row r="617" spans="1:74" x14ac:dyDescent="0.25">
      <c r="A617" t="s">
        <v>1325</v>
      </c>
      <c r="B617">
        <v>91340</v>
      </c>
      <c r="C617" t="s">
        <v>590</v>
      </c>
      <c r="D617" t="s">
        <v>663</v>
      </c>
      <c r="E617" s="7">
        <v>0</v>
      </c>
      <c r="F617" s="2">
        <v>0</v>
      </c>
      <c r="G617" s="2">
        <v>48.424800000000005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9.625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10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8" t="s">
        <v>12</v>
      </c>
      <c r="BF617" s="8" t="s">
        <v>12</v>
      </c>
      <c r="BG617" s="8" t="s">
        <v>653</v>
      </c>
      <c r="BH617" s="10">
        <v>48.424800000000005</v>
      </c>
      <c r="BI617" s="10">
        <v>0</v>
      </c>
      <c r="BJ617" s="13">
        <v>1.399</v>
      </c>
      <c r="BK617" s="13">
        <v>0</v>
      </c>
      <c r="BL617" s="10">
        <v>0</v>
      </c>
      <c r="BM617" s="10">
        <v>67.746295200000006</v>
      </c>
      <c r="BN617" s="10">
        <v>0</v>
      </c>
      <c r="BO617" s="10">
        <v>2.8875000000000001E-2</v>
      </c>
      <c r="BP617">
        <v>4305.7299999999996</v>
      </c>
      <c r="BQ617" s="5">
        <v>1.1237999999999999</v>
      </c>
      <c r="BR617" s="12">
        <v>327949.09563309944</v>
      </c>
      <c r="BS617" s="2">
        <v>67.775170200000005</v>
      </c>
      <c r="BT617" s="2">
        <v>0</v>
      </c>
      <c r="BU617" s="2">
        <v>0</v>
      </c>
      <c r="BV617" s="50">
        <v>0</v>
      </c>
    </row>
    <row r="618" spans="1:74" x14ac:dyDescent="0.25">
      <c r="A618" t="s">
        <v>1326</v>
      </c>
      <c r="B618">
        <v>395879</v>
      </c>
      <c r="C618" t="s">
        <v>591</v>
      </c>
      <c r="D618" t="s">
        <v>663</v>
      </c>
      <c r="E618" s="7">
        <v>0</v>
      </c>
      <c r="F618" s="2">
        <v>0</v>
      </c>
      <c r="G618" s="2">
        <v>39.880400000000002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0.3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10">
        <v>3.9125000000000005</v>
      </c>
      <c r="AA618" s="2">
        <v>29.805400000000006</v>
      </c>
      <c r="AB618" s="2">
        <v>29.805400000000006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8" t="s">
        <v>12</v>
      </c>
      <c r="BF618" s="8" t="s">
        <v>12</v>
      </c>
      <c r="BG618" s="8" t="s">
        <v>654</v>
      </c>
      <c r="BH618" s="10">
        <v>39.880400000000002</v>
      </c>
      <c r="BI618" s="10">
        <v>0</v>
      </c>
      <c r="BJ618" s="13">
        <v>1.399</v>
      </c>
      <c r="BK618" s="13">
        <v>0</v>
      </c>
      <c r="BL618" s="10">
        <v>0</v>
      </c>
      <c r="BM618" s="10">
        <v>55.7926796</v>
      </c>
      <c r="BN618" s="10">
        <v>0</v>
      </c>
      <c r="BO618" s="10">
        <v>3.4313775000000004</v>
      </c>
      <c r="BP618">
        <v>4305.7299999999996</v>
      </c>
      <c r="BQ618" s="5">
        <v>1</v>
      </c>
      <c r="BR618" s="12">
        <v>255002.79937718299</v>
      </c>
      <c r="BS618" s="2">
        <v>59.224057100000003</v>
      </c>
      <c r="BT618" s="2">
        <v>0</v>
      </c>
      <c r="BU618" s="2">
        <v>0</v>
      </c>
      <c r="BV618" s="50">
        <v>0</v>
      </c>
    </row>
    <row r="619" spans="1:74" x14ac:dyDescent="0.25">
      <c r="A619" t="s">
        <v>1327</v>
      </c>
      <c r="B619">
        <v>92978</v>
      </c>
      <c r="C619" t="s">
        <v>592</v>
      </c>
      <c r="D619" t="s">
        <v>663</v>
      </c>
      <c r="E619" s="7">
        <v>0</v>
      </c>
      <c r="F619" s="2">
        <v>0</v>
      </c>
      <c r="G619" s="2">
        <v>735.27149999999972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55.975000000000001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1</v>
      </c>
      <c r="V619" s="2">
        <v>0</v>
      </c>
      <c r="W619" s="2">
        <v>4</v>
      </c>
      <c r="X619" s="2">
        <v>0</v>
      </c>
      <c r="Y619" s="2">
        <v>0</v>
      </c>
      <c r="Z619" s="10">
        <v>32.174999999999997</v>
      </c>
      <c r="AA619" s="2">
        <v>342.89919999999995</v>
      </c>
      <c r="AB619" s="2">
        <v>342.89919999999995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8" t="s">
        <v>12</v>
      </c>
      <c r="BF619" s="8" t="s">
        <v>12</v>
      </c>
      <c r="BG619" s="8" t="s">
        <v>653</v>
      </c>
      <c r="BH619" s="10">
        <v>735.27149999999972</v>
      </c>
      <c r="BI619" s="10">
        <v>0</v>
      </c>
      <c r="BJ619" s="13">
        <v>1.1579999999999999</v>
      </c>
      <c r="BK619" s="13">
        <v>0</v>
      </c>
      <c r="BL619" s="10">
        <v>0</v>
      </c>
      <c r="BM619" s="10">
        <v>851.44439699999964</v>
      </c>
      <c r="BN619" s="10">
        <v>0</v>
      </c>
      <c r="BO619" s="10">
        <v>53.360001999999994</v>
      </c>
      <c r="BP619">
        <v>4305.7299999999996</v>
      </c>
      <c r="BQ619" s="5">
        <v>1</v>
      </c>
      <c r="BR619" s="12">
        <v>3895843.4449062683</v>
      </c>
      <c r="BS619" s="2">
        <v>904.80439899999965</v>
      </c>
      <c r="BT619" s="2">
        <v>0</v>
      </c>
      <c r="BU619" s="2">
        <v>0</v>
      </c>
      <c r="BV619" s="50">
        <v>0</v>
      </c>
    </row>
    <row r="620" spans="1:74" x14ac:dyDescent="0.25">
      <c r="A620" t="s">
        <v>1328</v>
      </c>
      <c r="B620">
        <v>90287</v>
      </c>
      <c r="C620" t="s">
        <v>593</v>
      </c>
      <c r="D620" t="s">
        <v>663</v>
      </c>
      <c r="E620" s="7">
        <v>0</v>
      </c>
      <c r="F620" s="2">
        <v>0</v>
      </c>
      <c r="G620" s="2">
        <v>2546.6541999999999</v>
      </c>
      <c r="H620" s="2">
        <v>802.90210000000002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292.2174</v>
      </c>
      <c r="P620" s="2">
        <v>1.675</v>
      </c>
      <c r="Q620" s="2">
        <v>0</v>
      </c>
      <c r="R620" s="2">
        <v>0</v>
      </c>
      <c r="S620" s="2">
        <v>0.5</v>
      </c>
      <c r="T620" s="2">
        <v>1</v>
      </c>
      <c r="U620" s="2">
        <v>3</v>
      </c>
      <c r="V620" s="2">
        <v>15</v>
      </c>
      <c r="W620" s="2">
        <v>15.45</v>
      </c>
      <c r="X620" s="2">
        <v>0</v>
      </c>
      <c r="Y620" s="2">
        <v>0</v>
      </c>
      <c r="Z620" s="10">
        <v>47.571899999999999</v>
      </c>
      <c r="AA620" s="2">
        <v>995.42699999999991</v>
      </c>
      <c r="AB620" s="2">
        <v>995.42699999999991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8" t="s">
        <v>12</v>
      </c>
      <c r="BF620" s="8" t="s">
        <v>12</v>
      </c>
      <c r="BG620" s="8" t="s">
        <v>653</v>
      </c>
      <c r="BH620" s="10">
        <v>2546.6541999999999</v>
      </c>
      <c r="BI620" s="10">
        <v>802.90210000000002</v>
      </c>
      <c r="BJ620" s="13">
        <v>1.1579999999999999</v>
      </c>
      <c r="BK620" s="13">
        <v>1.268</v>
      </c>
      <c r="BL620" s="10">
        <v>0</v>
      </c>
      <c r="BM620" s="10">
        <v>2949.0255635999997</v>
      </c>
      <c r="BN620" s="10">
        <v>1018.0798628</v>
      </c>
      <c r="BO620" s="10">
        <v>273.58599070000002</v>
      </c>
      <c r="BP620">
        <v>4305.7299999999996</v>
      </c>
      <c r="BQ620" s="5">
        <v>1.1237999999999999</v>
      </c>
      <c r="BR620" s="12">
        <v>20519770.160562303</v>
      </c>
      <c r="BS620" s="2">
        <v>4240.6914170999999</v>
      </c>
      <c r="BT620" s="2">
        <v>0</v>
      </c>
      <c r="BU620" s="2">
        <v>0</v>
      </c>
      <c r="BV620" s="50">
        <v>0</v>
      </c>
    </row>
    <row r="621" spans="1:74" x14ac:dyDescent="0.25">
      <c r="A621" t="s">
        <v>1329</v>
      </c>
      <c r="B621">
        <v>91250</v>
      </c>
      <c r="C621" t="s">
        <v>594</v>
      </c>
      <c r="D621" t="s">
        <v>663</v>
      </c>
      <c r="E621" s="7">
        <v>0</v>
      </c>
      <c r="F621" s="2">
        <v>0</v>
      </c>
      <c r="G621" s="2">
        <v>748.69029999999998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73.375</v>
      </c>
      <c r="P621" s="2">
        <v>1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1</v>
      </c>
      <c r="W621" s="2">
        <v>10</v>
      </c>
      <c r="X621" s="2">
        <v>0</v>
      </c>
      <c r="Y621" s="2">
        <v>0</v>
      </c>
      <c r="Z621" s="10">
        <v>80.9375</v>
      </c>
      <c r="AA621" s="2">
        <v>348.67989999999998</v>
      </c>
      <c r="AB621" s="2">
        <v>348.67989999999998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8" t="s">
        <v>12</v>
      </c>
      <c r="BF621" s="8" t="s">
        <v>12</v>
      </c>
      <c r="BG621" s="8" t="s">
        <v>654</v>
      </c>
      <c r="BH621" s="10">
        <v>748.69029999999998</v>
      </c>
      <c r="BI621" s="10">
        <v>0</v>
      </c>
      <c r="BJ621" s="13">
        <v>1.1579999999999999</v>
      </c>
      <c r="BK621" s="13">
        <v>0</v>
      </c>
      <c r="BL621" s="10">
        <v>0</v>
      </c>
      <c r="BM621" s="10">
        <v>866.98336739999991</v>
      </c>
      <c r="BN621" s="10">
        <v>0</v>
      </c>
      <c r="BO621" s="10">
        <v>113.62692750000001</v>
      </c>
      <c r="BP621">
        <v>4305.7299999999996</v>
      </c>
      <c r="BQ621" s="5">
        <v>1.1237999999999999</v>
      </c>
      <c r="BR621" s="12">
        <v>4744956.8688941756</v>
      </c>
      <c r="BS621" s="2">
        <v>980.61029489999987</v>
      </c>
      <c r="BT621" s="2">
        <v>0</v>
      </c>
      <c r="BU621" s="2">
        <v>0</v>
      </c>
      <c r="BV621" s="50">
        <v>0</v>
      </c>
    </row>
    <row r="622" spans="1:74" x14ac:dyDescent="0.25">
      <c r="A622" t="s">
        <v>1330</v>
      </c>
      <c r="B622">
        <v>92976</v>
      </c>
      <c r="C622" t="s">
        <v>595</v>
      </c>
      <c r="D622" t="s">
        <v>663</v>
      </c>
      <c r="E622" s="7">
        <v>0</v>
      </c>
      <c r="F622" s="2">
        <v>0</v>
      </c>
      <c r="G622" s="2">
        <v>0</v>
      </c>
      <c r="H622" s="2">
        <v>66.136099999999999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6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1</v>
      </c>
      <c r="X622" s="2">
        <v>0</v>
      </c>
      <c r="Y622" s="2">
        <v>0</v>
      </c>
      <c r="Z622" s="10">
        <v>22.574999999999999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8" t="s">
        <v>12</v>
      </c>
      <c r="BF622" s="8" t="s">
        <v>12</v>
      </c>
      <c r="BG622" s="8" t="s">
        <v>653</v>
      </c>
      <c r="BH622" s="10">
        <v>0</v>
      </c>
      <c r="BI622" s="10">
        <v>66.136099999999999</v>
      </c>
      <c r="BJ622" s="13">
        <v>0</v>
      </c>
      <c r="BK622" s="13">
        <v>1.5589999999999999</v>
      </c>
      <c r="BL622" s="10">
        <v>0</v>
      </c>
      <c r="BM622" s="10">
        <v>0</v>
      </c>
      <c r="BN622" s="10">
        <v>103.1061799</v>
      </c>
      <c r="BO622" s="10">
        <v>8.6381250000000005</v>
      </c>
      <c r="BP622">
        <v>4305.7299999999996</v>
      </c>
      <c r="BQ622" s="5">
        <v>1</v>
      </c>
      <c r="BR622" s="12">
        <v>481140.80593707698</v>
      </c>
      <c r="BS622" s="2">
        <v>111.7443049</v>
      </c>
      <c r="BT622" s="2">
        <v>0</v>
      </c>
      <c r="BU622" s="2">
        <v>0</v>
      </c>
      <c r="BV622" s="50">
        <v>0</v>
      </c>
    </row>
    <row r="623" spans="1:74" x14ac:dyDescent="0.25">
      <c r="A623" t="s">
        <v>1331</v>
      </c>
      <c r="B623">
        <v>4264</v>
      </c>
      <c r="C623" t="s">
        <v>596</v>
      </c>
      <c r="D623" t="s">
        <v>661</v>
      </c>
      <c r="E623" s="7">
        <v>0</v>
      </c>
      <c r="F623" s="2">
        <v>10.8375</v>
      </c>
      <c r="G623" s="2">
        <v>2614.3573999999999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252.11939999999998</v>
      </c>
      <c r="P623" s="2">
        <v>0</v>
      </c>
      <c r="Q623" s="2">
        <v>2.0249999999999999</v>
      </c>
      <c r="R623" s="2">
        <v>4</v>
      </c>
      <c r="S623" s="2">
        <v>4</v>
      </c>
      <c r="T623" s="2">
        <v>0</v>
      </c>
      <c r="U623" s="2">
        <v>1.45</v>
      </c>
      <c r="V623" s="2">
        <v>29</v>
      </c>
      <c r="W623" s="2">
        <v>12.65</v>
      </c>
      <c r="X623" s="2">
        <v>2.7749999999999999</v>
      </c>
      <c r="Y623" s="2">
        <v>0</v>
      </c>
      <c r="Z623" s="10">
        <v>360.35</v>
      </c>
      <c r="AA623" s="2">
        <v>989.70609999999999</v>
      </c>
      <c r="AB623" s="2">
        <v>989.70609999999999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8" t="s">
        <v>12</v>
      </c>
      <c r="BF623" s="8" t="s">
        <v>12</v>
      </c>
      <c r="BG623" s="8" t="s">
        <v>653</v>
      </c>
      <c r="BH623" s="10">
        <v>2614.3573999999999</v>
      </c>
      <c r="BI623" s="10">
        <v>0</v>
      </c>
      <c r="BJ623" s="13">
        <v>1.1579999999999999</v>
      </c>
      <c r="BK623" s="13">
        <v>0</v>
      </c>
      <c r="BL623" s="10">
        <v>15.768562500000002</v>
      </c>
      <c r="BM623" s="10">
        <v>3027.4258691999999</v>
      </c>
      <c r="BN623" s="10">
        <v>0</v>
      </c>
      <c r="BO623" s="10">
        <v>416.7744242</v>
      </c>
      <c r="BP623">
        <v>4359.55</v>
      </c>
      <c r="BQ623" s="5">
        <v>1.0099</v>
      </c>
      <c r="BR623" s="12">
        <v>15233237.907273659</v>
      </c>
      <c r="BS623" s="2">
        <v>3459.9688558999997</v>
      </c>
      <c r="BT623" s="2">
        <v>0</v>
      </c>
      <c r="BU623" s="2">
        <v>0</v>
      </c>
      <c r="BV623" s="50">
        <v>4.318726963853237E-3</v>
      </c>
    </row>
    <row r="624" spans="1:74" x14ac:dyDescent="0.25">
      <c r="A624" t="s">
        <v>1332</v>
      </c>
      <c r="B624">
        <v>4288</v>
      </c>
      <c r="C624" t="s">
        <v>597</v>
      </c>
      <c r="D624" t="s">
        <v>662</v>
      </c>
      <c r="E624" s="7">
        <v>0</v>
      </c>
      <c r="F624" s="2">
        <v>0</v>
      </c>
      <c r="G624" s="2">
        <v>0</v>
      </c>
      <c r="H624" s="2">
        <v>12005.671500000006</v>
      </c>
      <c r="I624" s="2">
        <v>0</v>
      </c>
      <c r="J624" s="2">
        <v>0</v>
      </c>
      <c r="K624" s="2">
        <v>76.057800000000015</v>
      </c>
      <c r="L624" s="2">
        <v>0</v>
      </c>
      <c r="M624" s="2">
        <v>0</v>
      </c>
      <c r="N624" s="2">
        <v>20.831099999999992</v>
      </c>
      <c r="O624" s="2">
        <v>1002.3354000000002</v>
      </c>
      <c r="P624" s="2">
        <v>2.7749999999999999</v>
      </c>
      <c r="Q624" s="2">
        <v>0</v>
      </c>
      <c r="R624" s="2">
        <v>29.7</v>
      </c>
      <c r="S624" s="2">
        <v>3.75</v>
      </c>
      <c r="T624" s="2">
        <v>8.0500000000000007</v>
      </c>
      <c r="U624" s="2">
        <v>10.8</v>
      </c>
      <c r="V624" s="2">
        <v>87.85</v>
      </c>
      <c r="W624" s="2">
        <v>76.605400000000003</v>
      </c>
      <c r="X624" s="2">
        <v>10.7</v>
      </c>
      <c r="Y624" s="2">
        <v>12</v>
      </c>
      <c r="Z624" s="10">
        <v>644.76019999999994</v>
      </c>
      <c r="AA624" s="2">
        <v>0</v>
      </c>
      <c r="AB624" s="2">
        <v>0</v>
      </c>
      <c r="AC624" s="2">
        <v>4.4950999999999999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0.58729999999999993</v>
      </c>
      <c r="AL624" s="2">
        <v>0</v>
      </c>
      <c r="AM624" s="2">
        <v>0</v>
      </c>
      <c r="AN624" s="2">
        <v>0.19980000000000001</v>
      </c>
      <c r="AO624" s="2">
        <v>0</v>
      </c>
      <c r="AP624" s="2">
        <v>0</v>
      </c>
      <c r="AQ624" s="2">
        <v>0.90160000000000007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0.30649999999999999</v>
      </c>
      <c r="BC624" s="2">
        <v>0</v>
      </c>
      <c r="BD624" s="2">
        <v>0</v>
      </c>
      <c r="BE624" s="8" t="s">
        <v>12</v>
      </c>
      <c r="BF624" s="8" t="s">
        <v>12</v>
      </c>
      <c r="BG624" s="8" t="s">
        <v>653</v>
      </c>
      <c r="BH624" s="10">
        <v>0</v>
      </c>
      <c r="BI624" s="10">
        <v>12102.560400000006</v>
      </c>
      <c r="BJ624" s="13">
        <v>0</v>
      </c>
      <c r="BK624" s="13">
        <v>1.268</v>
      </c>
      <c r="BL624" s="10">
        <v>0</v>
      </c>
      <c r="BM624" s="10">
        <v>0</v>
      </c>
      <c r="BN624" s="10">
        <v>15337.262447460009</v>
      </c>
      <c r="BO624" s="10">
        <v>1471.0417078800003</v>
      </c>
      <c r="BP624">
        <v>4359.55</v>
      </c>
      <c r="BQ624" s="5">
        <v>1</v>
      </c>
      <c r="BR624" s="12">
        <v>73276642.380412549</v>
      </c>
      <c r="BS624" s="2">
        <v>16690.805270800007</v>
      </c>
      <c r="BT624" s="2">
        <v>100.01564790000002</v>
      </c>
      <c r="BU624" s="2">
        <v>26.45178709999999</v>
      </c>
      <c r="BV624" s="50">
        <v>5.5752566609872855E-3</v>
      </c>
    </row>
    <row r="625" spans="1:74" x14ac:dyDescent="0.25">
      <c r="A625" t="s">
        <v>1333</v>
      </c>
      <c r="B625">
        <v>4450</v>
      </c>
      <c r="C625" t="s">
        <v>598</v>
      </c>
      <c r="D625" t="s">
        <v>661</v>
      </c>
      <c r="E625" s="7">
        <v>0</v>
      </c>
      <c r="F625" s="2">
        <v>5.0000000000000009</v>
      </c>
      <c r="G625" s="2">
        <v>848.2731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155.13060000000002</v>
      </c>
      <c r="P625" s="2">
        <v>1</v>
      </c>
      <c r="Q625" s="2">
        <v>0.45</v>
      </c>
      <c r="R625" s="2">
        <v>0</v>
      </c>
      <c r="S625" s="2">
        <v>1.2500000000000001E-2</v>
      </c>
      <c r="T625" s="2">
        <v>0</v>
      </c>
      <c r="U625" s="2">
        <v>3.4651000000000001</v>
      </c>
      <c r="V625" s="2">
        <v>14.375</v>
      </c>
      <c r="W625" s="2">
        <v>1.65</v>
      </c>
      <c r="X625" s="2">
        <v>0.85</v>
      </c>
      <c r="Y625" s="2">
        <v>0</v>
      </c>
      <c r="Z625" s="10">
        <v>60.932899999999997</v>
      </c>
      <c r="AA625" s="2">
        <v>321.73579999999998</v>
      </c>
      <c r="AB625" s="2">
        <v>321.73579999999998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8" t="s">
        <v>12</v>
      </c>
      <c r="BF625" s="8" t="s">
        <v>12</v>
      </c>
      <c r="BG625" s="8" t="s">
        <v>653</v>
      </c>
      <c r="BH625" s="10">
        <v>848.2731</v>
      </c>
      <c r="BI625" s="10">
        <v>0</v>
      </c>
      <c r="BJ625" s="13">
        <v>1.1579999999999999</v>
      </c>
      <c r="BK625" s="13">
        <v>0</v>
      </c>
      <c r="BL625" s="10">
        <v>7.2750000000000012</v>
      </c>
      <c r="BM625" s="10">
        <v>982.30024979999996</v>
      </c>
      <c r="BN625" s="10">
        <v>0</v>
      </c>
      <c r="BO625" s="10">
        <v>147.86694800000001</v>
      </c>
      <c r="BP625">
        <v>4359.55</v>
      </c>
      <c r="BQ625" s="5">
        <v>1</v>
      </c>
      <c r="BR625" s="12">
        <v>4958736.1334189903</v>
      </c>
      <c r="BS625" s="2">
        <v>1137.4421978</v>
      </c>
      <c r="BT625" s="2">
        <v>0</v>
      </c>
      <c r="BU625" s="2">
        <v>0</v>
      </c>
      <c r="BV625" s="50">
        <v>5.8597886186732033E-3</v>
      </c>
    </row>
    <row r="626" spans="1:74" x14ac:dyDescent="0.25">
      <c r="A626" t="s">
        <v>1334</v>
      </c>
      <c r="B626">
        <v>4168</v>
      </c>
      <c r="C626" t="s">
        <v>599</v>
      </c>
      <c r="D626" t="s">
        <v>658</v>
      </c>
      <c r="E626" s="7">
        <v>0</v>
      </c>
      <c r="F626" s="2">
        <v>4.5999999999999996</v>
      </c>
      <c r="G626" s="2">
        <v>372.27709999999996</v>
      </c>
      <c r="H626" s="2">
        <v>392.67899999999997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88.588400000000007</v>
      </c>
      <c r="P626" s="2">
        <v>0</v>
      </c>
      <c r="Q626" s="2">
        <v>0</v>
      </c>
      <c r="R626" s="2">
        <v>4</v>
      </c>
      <c r="S626" s="2">
        <v>0</v>
      </c>
      <c r="T626" s="2">
        <v>0</v>
      </c>
      <c r="U626" s="2">
        <v>0</v>
      </c>
      <c r="V626" s="2">
        <v>8.0250000000000004</v>
      </c>
      <c r="W626" s="2">
        <v>10.0625</v>
      </c>
      <c r="X626" s="2">
        <v>1.7</v>
      </c>
      <c r="Y626" s="2">
        <v>2</v>
      </c>
      <c r="Z626" s="10">
        <v>10.899999999999999</v>
      </c>
      <c r="AA626" s="2">
        <v>140.52779999999998</v>
      </c>
      <c r="AB626" s="2">
        <v>140.52779999999998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8" t="s">
        <v>12</v>
      </c>
      <c r="BF626" s="8" t="s">
        <v>12</v>
      </c>
      <c r="BG626" s="8" t="s">
        <v>653</v>
      </c>
      <c r="BH626" s="10">
        <v>372.27709999999996</v>
      </c>
      <c r="BI626" s="10">
        <v>392.67899999999997</v>
      </c>
      <c r="BJ626" s="13">
        <v>1.3160000000000001</v>
      </c>
      <c r="BK626" s="13">
        <v>1.4410000000000001</v>
      </c>
      <c r="BL626" s="10">
        <v>6.6929999999999996</v>
      </c>
      <c r="BM626" s="10">
        <v>489.91666359999999</v>
      </c>
      <c r="BN626" s="10">
        <v>565.85043899999994</v>
      </c>
      <c r="BO626" s="10">
        <v>162.46935820000002</v>
      </c>
      <c r="BP626">
        <v>4359.55</v>
      </c>
      <c r="BQ626" s="5">
        <v>1.0273000000000001</v>
      </c>
      <c r="BR626" s="12">
        <v>5485927.0864323173</v>
      </c>
      <c r="BS626" s="2">
        <v>1224.9294608</v>
      </c>
      <c r="BT626" s="2">
        <v>0</v>
      </c>
      <c r="BU626" s="2">
        <v>0</v>
      </c>
      <c r="BV626" s="50">
        <v>2.5469228299275389E-2</v>
      </c>
    </row>
    <row r="627" spans="1:74" x14ac:dyDescent="0.25">
      <c r="A627" t="s">
        <v>1335</v>
      </c>
      <c r="B627">
        <v>4215</v>
      </c>
      <c r="C627" t="s">
        <v>600</v>
      </c>
      <c r="D627" t="s">
        <v>659</v>
      </c>
      <c r="E627" s="7">
        <v>0</v>
      </c>
      <c r="F627" s="2">
        <v>0</v>
      </c>
      <c r="G627" s="2">
        <v>62.75</v>
      </c>
      <c r="H627" s="2">
        <v>23.2393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7.1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1</v>
      </c>
      <c r="X627" s="2">
        <v>0</v>
      </c>
      <c r="Y627" s="2">
        <v>0</v>
      </c>
      <c r="Z627" s="10">
        <v>62.75</v>
      </c>
      <c r="AA627" s="2">
        <v>19.774999999999999</v>
      </c>
      <c r="AB627" s="2">
        <v>19.774999999999999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8" t="s">
        <v>13</v>
      </c>
      <c r="BF627" s="8" t="s">
        <v>12</v>
      </c>
      <c r="BG627" s="8" t="s">
        <v>654</v>
      </c>
      <c r="BH627" s="10">
        <v>62.75</v>
      </c>
      <c r="BI627" s="10">
        <v>0</v>
      </c>
      <c r="BJ627" s="13">
        <v>1.5589999999999999</v>
      </c>
      <c r="BK627" s="13">
        <v>0</v>
      </c>
      <c r="BL627" s="10">
        <v>0</v>
      </c>
      <c r="BM627" s="10">
        <v>97.827249999999992</v>
      </c>
      <c r="BN627" s="10">
        <v>0</v>
      </c>
      <c r="BO627" s="10">
        <v>15.239050000000001</v>
      </c>
      <c r="BP627">
        <v>4359.55</v>
      </c>
      <c r="BQ627" s="5">
        <v>1.0755999999999999</v>
      </c>
      <c r="BR627" s="12">
        <v>530182.80319027393</v>
      </c>
      <c r="BS627" s="2">
        <v>113.06629999999998</v>
      </c>
      <c r="BT627" s="2">
        <v>0</v>
      </c>
      <c r="BU627" s="2">
        <v>0</v>
      </c>
      <c r="BV627" s="50">
        <v>5.6693100188046644E-2</v>
      </c>
    </row>
    <row r="628" spans="1:74" x14ac:dyDescent="0.25">
      <c r="A628" t="s">
        <v>1336</v>
      </c>
      <c r="B628">
        <v>4376</v>
      </c>
      <c r="C628" t="s">
        <v>601</v>
      </c>
      <c r="D628" t="s">
        <v>661</v>
      </c>
      <c r="E628" s="7">
        <v>0</v>
      </c>
      <c r="F628" s="2">
        <v>0.05</v>
      </c>
      <c r="G628" s="2">
        <v>103.4773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17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10">
        <v>0</v>
      </c>
      <c r="AA628" s="2">
        <v>59.975000000000009</v>
      </c>
      <c r="AB628" s="2">
        <v>59.975000000000009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8" t="s">
        <v>13</v>
      </c>
      <c r="BF628" s="8" t="s">
        <v>12</v>
      </c>
      <c r="BG628" s="8" t="s">
        <v>653</v>
      </c>
      <c r="BH628" s="10">
        <v>103.4773</v>
      </c>
      <c r="BI628" s="10">
        <v>0</v>
      </c>
      <c r="BJ628" s="13">
        <v>1.556</v>
      </c>
      <c r="BK628" s="13">
        <v>0</v>
      </c>
      <c r="BL628" s="10">
        <v>7.2750000000000009E-2</v>
      </c>
      <c r="BM628" s="10">
        <v>161.01067879999999</v>
      </c>
      <c r="BN628" s="10">
        <v>0</v>
      </c>
      <c r="BO628" s="10">
        <v>3.6495000000000006</v>
      </c>
      <c r="BP628">
        <v>4359.55</v>
      </c>
      <c r="BQ628" s="5">
        <v>1.0450999999999999</v>
      </c>
      <c r="BR628" s="12">
        <v>750550.5206827668</v>
      </c>
      <c r="BS628" s="2">
        <v>164.7329288</v>
      </c>
      <c r="BT628" s="2">
        <v>0</v>
      </c>
      <c r="BU628" s="2">
        <v>0</v>
      </c>
      <c r="BV628" s="50">
        <v>4.8296439683059449E-4</v>
      </c>
    </row>
    <row r="629" spans="1:74" x14ac:dyDescent="0.25">
      <c r="A629" t="s">
        <v>1337</v>
      </c>
      <c r="B629">
        <v>4225</v>
      </c>
      <c r="C629" t="s">
        <v>602</v>
      </c>
      <c r="D629" t="s">
        <v>663</v>
      </c>
      <c r="E629" s="7">
        <v>0</v>
      </c>
      <c r="F629" s="2">
        <v>0</v>
      </c>
      <c r="G629" s="2">
        <v>95.032799999999995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15</v>
      </c>
      <c r="P629" s="2">
        <v>0</v>
      </c>
      <c r="Q629" s="2">
        <v>0</v>
      </c>
      <c r="R629" s="2">
        <v>0</v>
      </c>
      <c r="S629" s="2">
        <v>0.85</v>
      </c>
      <c r="T629" s="2">
        <v>0</v>
      </c>
      <c r="U629" s="2">
        <v>0</v>
      </c>
      <c r="V629" s="2">
        <v>0</v>
      </c>
      <c r="W629" s="2">
        <v>1</v>
      </c>
      <c r="X629" s="2">
        <v>0</v>
      </c>
      <c r="Y629" s="2">
        <v>0</v>
      </c>
      <c r="Z629" s="10">
        <v>0</v>
      </c>
      <c r="AA629" s="2">
        <v>40.991500000000002</v>
      </c>
      <c r="AB629" s="2">
        <v>40.991500000000002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8" t="s">
        <v>12</v>
      </c>
      <c r="BF629" s="8" t="s">
        <v>12</v>
      </c>
      <c r="BG629" s="8" t="s">
        <v>654</v>
      </c>
      <c r="BH629" s="10">
        <v>95.032799999999995</v>
      </c>
      <c r="BI629" s="10">
        <v>0</v>
      </c>
      <c r="BJ629" s="13">
        <v>1.399</v>
      </c>
      <c r="BK629" s="13">
        <v>0</v>
      </c>
      <c r="BL629" s="10">
        <v>0</v>
      </c>
      <c r="BM629" s="10">
        <v>132.95088719999998</v>
      </c>
      <c r="BN629" s="10">
        <v>0</v>
      </c>
      <c r="BO629" s="10">
        <v>14.223500000000001</v>
      </c>
      <c r="BP629">
        <v>4305.7299999999996</v>
      </c>
      <c r="BQ629" s="5">
        <v>1.1237999999999999</v>
      </c>
      <c r="BR629" s="12">
        <v>712144.38916444941</v>
      </c>
      <c r="BS629" s="2">
        <v>147.17438719999998</v>
      </c>
      <c r="BT629" s="2">
        <v>0</v>
      </c>
      <c r="BU629" s="2">
        <v>0</v>
      </c>
      <c r="BV629" s="50">
        <v>0</v>
      </c>
    </row>
    <row r="630" spans="1:74" x14ac:dyDescent="0.25">
      <c r="A630" t="s">
        <v>1338</v>
      </c>
      <c r="B630">
        <v>90859</v>
      </c>
      <c r="C630" t="s">
        <v>603</v>
      </c>
      <c r="D630" t="s">
        <v>663</v>
      </c>
      <c r="E630" s="7">
        <v>0</v>
      </c>
      <c r="F630" s="2">
        <v>0</v>
      </c>
      <c r="G630" s="2">
        <v>450.036</v>
      </c>
      <c r="H630" s="2">
        <v>445.47340000000008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46.725000000000001</v>
      </c>
      <c r="P630" s="2">
        <v>0</v>
      </c>
      <c r="Q630" s="2">
        <v>0</v>
      </c>
      <c r="R630" s="2">
        <v>2</v>
      </c>
      <c r="S630" s="2">
        <v>0</v>
      </c>
      <c r="T630" s="2">
        <v>1</v>
      </c>
      <c r="U630" s="2">
        <v>0</v>
      </c>
      <c r="V630" s="2">
        <v>0</v>
      </c>
      <c r="W630" s="2">
        <v>8</v>
      </c>
      <c r="X630" s="2">
        <v>0</v>
      </c>
      <c r="Y630" s="2">
        <v>0</v>
      </c>
      <c r="Z630" s="10">
        <v>3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8" t="s">
        <v>12</v>
      </c>
      <c r="BF630" s="8" t="s">
        <v>12</v>
      </c>
      <c r="BG630" s="8" t="s">
        <v>653</v>
      </c>
      <c r="BH630" s="10">
        <v>450.036</v>
      </c>
      <c r="BI630" s="10">
        <v>445.47340000000008</v>
      </c>
      <c r="BJ630" s="13">
        <v>1.2929999999999999</v>
      </c>
      <c r="BK630" s="13">
        <v>1.42</v>
      </c>
      <c r="BL630" s="10">
        <v>0</v>
      </c>
      <c r="BM630" s="10">
        <v>581.89654799999994</v>
      </c>
      <c r="BN630" s="10">
        <v>632.57222800000011</v>
      </c>
      <c r="BO630" s="10">
        <v>62.325175000000002</v>
      </c>
      <c r="BP630">
        <v>4305.7299999999996</v>
      </c>
      <c r="BQ630" s="5">
        <v>1.1237999999999999</v>
      </c>
      <c r="BR630" s="12">
        <v>6178124.2349467659</v>
      </c>
      <c r="BS630" s="2">
        <v>1276.7939510000001</v>
      </c>
      <c r="BT630" s="2">
        <v>0</v>
      </c>
      <c r="BU630" s="2">
        <v>0</v>
      </c>
      <c r="BV630" s="50">
        <v>0</v>
      </c>
    </row>
    <row r="631" spans="1:74" x14ac:dyDescent="0.25">
      <c r="A631" t="s">
        <v>1339</v>
      </c>
      <c r="B631">
        <v>4197</v>
      </c>
      <c r="C631" t="s">
        <v>604</v>
      </c>
      <c r="D631" t="s">
        <v>658</v>
      </c>
      <c r="E631" s="7">
        <v>0</v>
      </c>
      <c r="F631" s="2">
        <v>5.9</v>
      </c>
      <c r="G631" s="2">
        <v>718.55379999999991</v>
      </c>
      <c r="H631" s="2">
        <v>626.31709999999998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178.0625</v>
      </c>
      <c r="P631" s="2">
        <v>1</v>
      </c>
      <c r="Q631" s="2">
        <v>1.4624999999999999</v>
      </c>
      <c r="R631" s="2">
        <v>4</v>
      </c>
      <c r="S631" s="2">
        <v>1</v>
      </c>
      <c r="T631" s="2">
        <v>2</v>
      </c>
      <c r="U631" s="2">
        <v>0</v>
      </c>
      <c r="V631" s="2">
        <v>10</v>
      </c>
      <c r="W631" s="2">
        <v>11.475</v>
      </c>
      <c r="X631" s="2">
        <v>2</v>
      </c>
      <c r="Y631" s="2">
        <v>0</v>
      </c>
      <c r="Z631" s="10">
        <v>47.830800000000004</v>
      </c>
      <c r="AA631" s="2">
        <v>260.39999999999998</v>
      </c>
      <c r="AB631" s="2">
        <v>260.39999999999998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8" t="s">
        <v>12</v>
      </c>
      <c r="BF631" s="8" t="s">
        <v>12</v>
      </c>
      <c r="BG631" s="8" t="s">
        <v>653</v>
      </c>
      <c r="BH631" s="10">
        <v>718.55379999999991</v>
      </c>
      <c r="BI631" s="10">
        <v>626.31709999999998</v>
      </c>
      <c r="BJ631" s="13">
        <v>1.1579999999999999</v>
      </c>
      <c r="BK631" s="13">
        <v>1.268</v>
      </c>
      <c r="BL631" s="10">
        <v>8.5845000000000002</v>
      </c>
      <c r="BM631" s="10">
        <v>832.08530039999982</v>
      </c>
      <c r="BN631" s="10">
        <v>794.17008279999993</v>
      </c>
      <c r="BO631" s="10">
        <v>203.14281700000001</v>
      </c>
      <c r="BP631">
        <v>4359.55</v>
      </c>
      <c r="BQ631" s="5">
        <v>1</v>
      </c>
      <c r="BR631" s="12">
        <v>8012777.4806569088</v>
      </c>
      <c r="BS631" s="2">
        <v>1837.9827001999997</v>
      </c>
      <c r="BT631" s="2">
        <v>0</v>
      </c>
      <c r="BU631" s="2">
        <v>0</v>
      </c>
      <c r="BV631" s="50">
        <v>5.4783531389371786E-3</v>
      </c>
    </row>
    <row r="632" spans="1:74" x14ac:dyDescent="0.25">
      <c r="A632" t="s">
        <v>1340</v>
      </c>
      <c r="B632">
        <v>79073</v>
      </c>
      <c r="C632" t="s">
        <v>605</v>
      </c>
      <c r="D632" t="s">
        <v>663</v>
      </c>
      <c r="E632" s="7">
        <v>0</v>
      </c>
      <c r="F632" s="2">
        <v>0</v>
      </c>
      <c r="G632" s="2">
        <v>556.85660000000007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72.825000000000003</v>
      </c>
      <c r="P632" s="2">
        <v>1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1</v>
      </c>
      <c r="X632" s="2">
        <v>0</v>
      </c>
      <c r="Y632" s="2">
        <v>0</v>
      </c>
      <c r="Z632" s="10">
        <v>8.8000000000000007</v>
      </c>
      <c r="AA632" s="2">
        <v>218.20020000000002</v>
      </c>
      <c r="AB632" s="2">
        <v>218.20020000000002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8" t="s">
        <v>12</v>
      </c>
      <c r="BF632" s="8" t="s">
        <v>12</v>
      </c>
      <c r="BG632" s="8" t="s">
        <v>654</v>
      </c>
      <c r="BH632" s="10">
        <v>556.85660000000007</v>
      </c>
      <c r="BI632" s="10">
        <v>0</v>
      </c>
      <c r="BJ632" s="13">
        <v>1.21</v>
      </c>
      <c r="BK632" s="13">
        <v>0</v>
      </c>
      <c r="BL632" s="10">
        <v>0</v>
      </c>
      <c r="BM632" s="10">
        <v>673.79648600000007</v>
      </c>
      <c r="BN632" s="10">
        <v>0</v>
      </c>
      <c r="BO632" s="10">
        <v>32.232495</v>
      </c>
      <c r="BP632">
        <v>4305.7299999999996</v>
      </c>
      <c r="BQ632" s="5">
        <v>1</v>
      </c>
      <c r="BR632" s="12">
        <v>3039970.16436113</v>
      </c>
      <c r="BS632" s="2">
        <v>706.02898100000016</v>
      </c>
      <c r="BT632" s="2">
        <v>0</v>
      </c>
      <c r="BU632" s="2">
        <v>0</v>
      </c>
      <c r="BV632" s="50">
        <v>0</v>
      </c>
    </row>
    <row r="633" spans="1:74" x14ac:dyDescent="0.25">
      <c r="A633" t="s">
        <v>1341</v>
      </c>
      <c r="B633">
        <v>79979</v>
      </c>
      <c r="C633" t="s">
        <v>606</v>
      </c>
      <c r="D633" t="s">
        <v>663</v>
      </c>
      <c r="E633" s="7">
        <v>0</v>
      </c>
      <c r="F633" s="2">
        <v>0</v>
      </c>
      <c r="G633" s="2">
        <v>348.58820000000003</v>
      </c>
      <c r="H633" s="2">
        <v>130.04599999999999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56.524999999999999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13.775</v>
      </c>
      <c r="X633" s="2">
        <v>0</v>
      </c>
      <c r="Y633" s="2">
        <v>0</v>
      </c>
      <c r="Z633" s="10">
        <v>72.375</v>
      </c>
      <c r="AA633" s="2">
        <v>100.2337</v>
      </c>
      <c r="AB633" s="2">
        <v>100.2337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8" t="s">
        <v>12</v>
      </c>
      <c r="BF633" s="8" t="s">
        <v>12</v>
      </c>
      <c r="BG633" s="8" t="s">
        <v>653</v>
      </c>
      <c r="BH633" s="10">
        <v>348.58820000000003</v>
      </c>
      <c r="BI633" s="10">
        <v>130.04599999999999</v>
      </c>
      <c r="BJ633" s="13">
        <v>1.323</v>
      </c>
      <c r="BK633" s="13">
        <v>1.546</v>
      </c>
      <c r="BL633" s="10">
        <v>0</v>
      </c>
      <c r="BM633" s="10">
        <v>461.18218860000002</v>
      </c>
      <c r="BN633" s="10">
        <v>201.05111600000001</v>
      </c>
      <c r="BO633" s="10">
        <v>97.487321999999992</v>
      </c>
      <c r="BP633">
        <v>4305.7299999999996</v>
      </c>
      <c r="BQ633" s="5">
        <v>1</v>
      </c>
      <c r="BR633" s="12">
        <v>3271151.8935704175</v>
      </c>
      <c r="BS633" s="2">
        <v>759.72062659999995</v>
      </c>
      <c r="BT633" s="2">
        <v>0</v>
      </c>
      <c r="BU633" s="2">
        <v>0</v>
      </c>
      <c r="BV633" s="50">
        <v>0</v>
      </c>
    </row>
    <row r="634" spans="1:74" x14ac:dyDescent="0.25">
      <c r="A634" t="s">
        <v>1342</v>
      </c>
      <c r="B634">
        <v>6374</v>
      </c>
      <c r="C634" t="s">
        <v>607</v>
      </c>
      <c r="D634" t="s">
        <v>663</v>
      </c>
      <c r="E634" s="7">
        <v>0</v>
      </c>
      <c r="F634" s="2">
        <v>0</v>
      </c>
      <c r="G634" s="2">
        <v>0</v>
      </c>
      <c r="H634" s="2">
        <v>131.42980000000003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24.074999999999996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10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8" t="s">
        <v>12</v>
      </c>
      <c r="BF634" s="8" t="s">
        <v>12</v>
      </c>
      <c r="BG634" s="8" t="s">
        <v>653</v>
      </c>
      <c r="BH634" s="10">
        <v>0</v>
      </c>
      <c r="BI634" s="10">
        <v>131.42980000000003</v>
      </c>
      <c r="BJ634" s="13">
        <v>0</v>
      </c>
      <c r="BK634" s="13">
        <v>1.5449999999999999</v>
      </c>
      <c r="BL634" s="10">
        <v>0</v>
      </c>
      <c r="BM634" s="10">
        <v>0</v>
      </c>
      <c r="BN634" s="10">
        <v>203.05904100000004</v>
      </c>
      <c r="BO634" s="10">
        <v>7.2224999999999984E-2</v>
      </c>
      <c r="BP634">
        <v>4305.7299999999996</v>
      </c>
      <c r="BQ634" s="5">
        <v>1</v>
      </c>
      <c r="BR634" s="12">
        <v>874628.38595418003</v>
      </c>
      <c r="BS634" s="2">
        <v>203.13126600000004</v>
      </c>
      <c r="BT634" s="2">
        <v>0</v>
      </c>
      <c r="BU634" s="2">
        <v>0</v>
      </c>
      <c r="BV634" s="50">
        <v>0</v>
      </c>
    </row>
    <row r="635" spans="1:74" x14ac:dyDescent="0.25">
      <c r="A635" t="s">
        <v>1343</v>
      </c>
      <c r="B635">
        <v>4403</v>
      </c>
      <c r="C635" t="s">
        <v>608</v>
      </c>
      <c r="D635" t="s">
        <v>658</v>
      </c>
      <c r="E635" s="7">
        <v>0</v>
      </c>
      <c r="F635" s="2">
        <v>155.58750000000001</v>
      </c>
      <c r="G635" s="2">
        <v>26233.429000000004</v>
      </c>
      <c r="H635" s="2">
        <v>13472.463599999997</v>
      </c>
      <c r="I635" s="2">
        <v>0</v>
      </c>
      <c r="J635" s="2">
        <v>1.9196</v>
      </c>
      <c r="K635" s="2">
        <v>1.1083000000000001</v>
      </c>
      <c r="L635" s="2">
        <v>0</v>
      </c>
      <c r="M635" s="2">
        <v>0.43099999999999999</v>
      </c>
      <c r="N635" s="2">
        <v>0.42499999999999999</v>
      </c>
      <c r="O635" s="2">
        <v>4580.2349999999988</v>
      </c>
      <c r="P635" s="2">
        <v>15.475</v>
      </c>
      <c r="Q635" s="2">
        <v>29.6875</v>
      </c>
      <c r="R635" s="2">
        <v>78.724999999999994</v>
      </c>
      <c r="S635" s="2">
        <v>78.850000000000023</v>
      </c>
      <c r="T635" s="2">
        <v>21.824999999999999</v>
      </c>
      <c r="U635" s="2">
        <v>29.524999999999999</v>
      </c>
      <c r="V635" s="2">
        <v>282.84380000000004</v>
      </c>
      <c r="W635" s="2">
        <v>260.27439999999996</v>
      </c>
      <c r="X635" s="2">
        <v>40.287500000000001</v>
      </c>
      <c r="Y635" s="2">
        <v>27.75</v>
      </c>
      <c r="Z635" s="10">
        <v>3218.0019000000011</v>
      </c>
      <c r="AA635" s="2">
        <v>10521.583500000001</v>
      </c>
      <c r="AB635" s="2">
        <v>10521.583500000001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8" t="s">
        <v>12</v>
      </c>
      <c r="BF635" s="8" t="s">
        <v>12</v>
      </c>
      <c r="BG635" s="8" t="s">
        <v>653</v>
      </c>
      <c r="BH635" s="10">
        <v>26235.779600000005</v>
      </c>
      <c r="BI635" s="10">
        <v>13473.996899999996</v>
      </c>
      <c r="BJ635" s="13">
        <v>1.1579999999999999</v>
      </c>
      <c r="BK635" s="13">
        <v>1.268</v>
      </c>
      <c r="BL635" s="10">
        <v>226.37981250000001</v>
      </c>
      <c r="BM635" s="10">
        <v>30380.846767260002</v>
      </c>
      <c r="BN635" s="10">
        <v>17084.876967979995</v>
      </c>
      <c r="BO635" s="10">
        <v>5853.3169794999994</v>
      </c>
      <c r="BP635">
        <v>4359.55</v>
      </c>
      <c r="BQ635" s="5">
        <v>1.0069000000000001</v>
      </c>
      <c r="BR635" s="12">
        <v>235044632.23213995</v>
      </c>
      <c r="BS635" s="2">
        <v>53541.091418799995</v>
      </c>
      <c r="BT635" s="2">
        <v>3.6282212</v>
      </c>
      <c r="BU635" s="2">
        <v>1.037998</v>
      </c>
      <c r="BV635" s="50">
        <v>5.8621531216047334E-3</v>
      </c>
    </row>
    <row r="636" spans="1:74" x14ac:dyDescent="0.25">
      <c r="A636" t="s">
        <v>1344</v>
      </c>
      <c r="B636">
        <v>4422</v>
      </c>
      <c r="C636" t="s">
        <v>609</v>
      </c>
      <c r="D636" t="s">
        <v>663</v>
      </c>
      <c r="E636" s="7">
        <v>0</v>
      </c>
      <c r="F636" s="2">
        <v>0</v>
      </c>
      <c r="G636" s="2">
        <v>0</v>
      </c>
      <c r="H636" s="2">
        <v>462.75589999999977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26.675000000000001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10">
        <v>8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8" t="s">
        <v>12</v>
      </c>
      <c r="BF636" s="8" t="s">
        <v>12</v>
      </c>
      <c r="BG636" s="8" t="s">
        <v>653</v>
      </c>
      <c r="BH636" s="10">
        <v>0</v>
      </c>
      <c r="BI636" s="10">
        <v>462.75589999999977</v>
      </c>
      <c r="BJ636" s="13">
        <v>0</v>
      </c>
      <c r="BK636" s="13">
        <v>1.413</v>
      </c>
      <c r="BL636" s="10">
        <v>0</v>
      </c>
      <c r="BM636" s="10">
        <v>0</v>
      </c>
      <c r="BN636" s="10">
        <v>653.87408669999968</v>
      </c>
      <c r="BO636" s="10">
        <v>1.0000249999999999</v>
      </c>
      <c r="BP636">
        <v>4305.7299999999996</v>
      </c>
      <c r="BQ636" s="5">
        <v>1</v>
      </c>
      <c r="BR636" s="12">
        <v>2819711.1089700395</v>
      </c>
      <c r="BS636" s="2">
        <v>654.87411169999973</v>
      </c>
      <c r="BT636" s="2">
        <v>0</v>
      </c>
      <c r="BU636" s="2">
        <v>0</v>
      </c>
      <c r="BV636" s="50">
        <v>0</v>
      </c>
    </row>
    <row r="637" spans="1:74" x14ac:dyDescent="0.25">
      <c r="A637" t="s">
        <v>1345</v>
      </c>
      <c r="B637">
        <v>4310</v>
      </c>
      <c r="C637" t="s">
        <v>610</v>
      </c>
      <c r="D637" t="s">
        <v>663</v>
      </c>
      <c r="E637" s="7">
        <v>0</v>
      </c>
      <c r="F637" s="2">
        <v>0</v>
      </c>
      <c r="G637" s="2">
        <v>145.44050000000004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22.142000000000003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10">
        <v>18.712499999999999</v>
      </c>
      <c r="AA637" s="2">
        <v>49.279399999999995</v>
      </c>
      <c r="AB637" s="2">
        <v>49.279399999999995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8" t="s">
        <v>12</v>
      </c>
      <c r="BF637" s="8" t="s">
        <v>12</v>
      </c>
      <c r="BG637" s="8" t="s">
        <v>654</v>
      </c>
      <c r="BH637" s="10">
        <v>145.44050000000004</v>
      </c>
      <c r="BI637" s="10">
        <v>0</v>
      </c>
      <c r="BJ637" s="13">
        <v>1.3839999999999999</v>
      </c>
      <c r="BK637" s="13">
        <v>0</v>
      </c>
      <c r="BL637" s="10">
        <v>0</v>
      </c>
      <c r="BM637" s="10">
        <v>201.28965200000005</v>
      </c>
      <c r="BN637" s="10">
        <v>0</v>
      </c>
      <c r="BO637" s="10">
        <v>7.1463034999999993</v>
      </c>
      <c r="BP637">
        <v>4305.7299999999996</v>
      </c>
      <c r="BQ637" s="5">
        <v>1</v>
      </c>
      <c r="BR637" s="12">
        <v>897468.94667501503</v>
      </c>
      <c r="BS637" s="2">
        <v>208.43595550000003</v>
      </c>
      <c r="BT637" s="2">
        <v>0</v>
      </c>
      <c r="BU637" s="2">
        <v>0</v>
      </c>
      <c r="BV637" s="50">
        <v>0</v>
      </c>
    </row>
    <row r="638" spans="1:74" x14ac:dyDescent="0.25">
      <c r="A638" t="s">
        <v>1346</v>
      </c>
      <c r="B638">
        <v>4277</v>
      </c>
      <c r="C638" t="s">
        <v>611</v>
      </c>
      <c r="D638" t="s">
        <v>661</v>
      </c>
      <c r="E638" s="7">
        <v>0</v>
      </c>
      <c r="F638" s="2">
        <v>8.25</v>
      </c>
      <c r="G638" s="2">
        <v>1563.6650000000002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173.3159</v>
      </c>
      <c r="P638" s="2">
        <v>1</v>
      </c>
      <c r="Q638" s="2">
        <v>3.4124999999999996</v>
      </c>
      <c r="R638" s="2">
        <v>4.7249999999999996</v>
      </c>
      <c r="S638" s="2">
        <v>1.4375</v>
      </c>
      <c r="T638" s="2">
        <v>0</v>
      </c>
      <c r="U638" s="2">
        <v>5.5250000000000004</v>
      </c>
      <c r="V638" s="2">
        <v>15.875</v>
      </c>
      <c r="W638" s="2">
        <v>11.225</v>
      </c>
      <c r="X638" s="2">
        <v>2</v>
      </c>
      <c r="Y638" s="2">
        <v>0.72499999999999998</v>
      </c>
      <c r="Z638" s="10">
        <v>230.35339999999997</v>
      </c>
      <c r="AA638" s="2">
        <v>563.69850000000008</v>
      </c>
      <c r="AB638" s="2">
        <v>563.69850000000008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8" t="s">
        <v>12</v>
      </c>
      <c r="BF638" s="8" t="s">
        <v>12</v>
      </c>
      <c r="BG638" s="8" t="s">
        <v>653</v>
      </c>
      <c r="BH638" s="10">
        <v>1563.6650000000002</v>
      </c>
      <c r="BI638" s="10">
        <v>0</v>
      </c>
      <c r="BJ638" s="13">
        <v>1.1579999999999999</v>
      </c>
      <c r="BK638" s="13">
        <v>0</v>
      </c>
      <c r="BL638" s="10">
        <v>12.00375</v>
      </c>
      <c r="BM638" s="10">
        <v>1810.72407</v>
      </c>
      <c r="BN638" s="10">
        <v>0</v>
      </c>
      <c r="BO638" s="10">
        <v>310.17337369999996</v>
      </c>
      <c r="BP638">
        <v>4359.55</v>
      </c>
      <c r="BQ638" s="5">
        <v>1</v>
      </c>
      <c r="BR638" s="12">
        <v>9298489.3989948351</v>
      </c>
      <c r="BS638" s="2">
        <v>2132.9011937</v>
      </c>
      <c r="BT638" s="2">
        <v>0</v>
      </c>
      <c r="BU638" s="2">
        <v>0</v>
      </c>
      <c r="BV638" s="50">
        <v>5.2483753892545084E-3</v>
      </c>
    </row>
    <row r="639" spans="1:74" x14ac:dyDescent="0.25">
      <c r="A639" t="s">
        <v>1347</v>
      </c>
      <c r="B639">
        <v>4413</v>
      </c>
      <c r="C639" t="s">
        <v>612</v>
      </c>
      <c r="D639" t="s">
        <v>658</v>
      </c>
      <c r="E639" s="7">
        <v>0</v>
      </c>
      <c r="F639" s="2">
        <v>77.05</v>
      </c>
      <c r="G639" s="2">
        <v>8291.6249999999982</v>
      </c>
      <c r="H639" s="2">
        <v>4249.0982999999997</v>
      </c>
      <c r="I639" s="2">
        <v>0</v>
      </c>
      <c r="J639" s="2">
        <v>223.41709999999995</v>
      </c>
      <c r="K639" s="2">
        <v>58.267600000000002</v>
      </c>
      <c r="L639" s="2">
        <v>0</v>
      </c>
      <c r="M639" s="2">
        <v>0.48220000000000002</v>
      </c>
      <c r="N639" s="2">
        <v>15.789800000000001</v>
      </c>
      <c r="O639" s="2">
        <v>1095.6994999999997</v>
      </c>
      <c r="P639" s="2">
        <v>6.5</v>
      </c>
      <c r="Q639" s="2">
        <v>35.462499999999999</v>
      </c>
      <c r="R639" s="2">
        <v>19</v>
      </c>
      <c r="S639" s="2">
        <v>2.35</v>
      </c>
      <c r="T639" s="2">
        <v>2.5</v>
      </c>
      <c r="U639" s="2">
        <v>28.25</v>
      </c>
      <c r="V639" s="2">
        <v>33.15</v>
      </c>
      <c r="W639" s="2">
        <v>197.38750000000002</v>
      </c>
      <c r="X639" s="2">
        <v>5</v>
      </c>
      <c r="Y639" s="2">
        <v>8</v>
      </c>
      <c r="Z639" s="10">
        <v>106.45519999999999</v>
      </c>
      <c r="AA639" s="2">
        <v>2990.9923999999996</v>
      </c>
      <c r="AB639" s="2">
        <v>2990.9923999999996</v>
      </c>
      <c r="AC639" s="2">
        <v>32.938800000000001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10.317300000000001</v>
      </c>
      <c r="AL639" s="2">
        <v>0</v>
      </c>
      <c r="AM639" s="2">
        <v>0</v>
      </c>
      <c r="AN639" s="2">
        <v>1.0004</v>
      </c>
      <c r="AO639" s="2">
        <v>98.453800000000015</v>
      </c>
      <c r="AP639" s="2">
        <v>98.453800000000015</v>
      </c>
      <c r="AQ639" s="2">
        <v>0.33450000000000002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8" t="s">
        <v>12</v>
      </c>
      <c r="BF639" s="8" t="s">
        <v>12</v>
      </c>
      <c r="BG639" s="8" t="s">
        <v>654</v>
      </c>
      <c r="BH639" s="10">
        <v>8515.5242999999991</v>
      </c>
      <c r="BI639" s="10">
        <v>4323.1556999999993</v>
      </c>
      <c r="BJ639" s="13">
        <v>1.1579999999999999</v>
      </c>
      <c r="BK639" s="13">
        <v>1.268</v>
      </c>
      <c r="BL639" s="10">
        <v>112.10775</v>
      </c>
      <c r="BM639" s="10">
        <v>9847.9575311699973</v>
      </c>
      <c r="BN639" s="10">
        <v>5475.0640418000003</v>
      </c>
      <c r="BO639" s="10">
        <v>2254.5589516949999</v>
      </c>
      <c r="BP639">
        <v>4359.55</v>
      </c>
      <c r="BQ639" s="5">
        <v>1</v>
      </c>
      <c r="BR639" s="12">
        <v>77119080.517815799</v>
      </c>
      <c r="BS639" s="2">
        <v>17287.624118399992</v>
      </c>
      <c r="BT639" s="2">
        <v>404.81097619999991</v>
      </c>
      <c r="BU639" s="2">
        <v>20.5808575</v>
      </c>
      <c r="BV639" s="50">
        <v>6.5820884577154279E-3</v>
      </c>
    </row>
    <row r="640" spans="1:74" x14ac:dyDescent="0.25">
      <c r="A640" t="s">
        <v>1348</v>
      </c>
      <c r="B640">
        <v>4380</v>
      </c>
      <c r="C640" t="s">
        <v>613</v>
      </c>
      <c r="D640" t="s">
        <v>659</v>
      </c>
      <c r="E640" s="7">
        <v>0</v>
      </c>
      <c r="F640" s="2">
        <v>0</v>
      </c>
      <c r="G640" s="2">
        <v>80.034599999999983</v>
      </c>
      <c r="H640" s="2">
        <v>8.6613000000000007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19.399999999999999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10">
        <v>80.034599999999983</v>
      </c>
      <c r="AA640" s="2">
        <v>37.183400000000006</v>
      </c>
      <c r="AB640" s="2">
        <v>37.183400000000006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8" t="s">
        <v>12</v>
      </c>
      <c r="BF640" s="8" t="s">
        <v>12</v>
      </c>
      <c r="BG640" s="8" t="s">
        <v>653</v>
      </c>
      <c r="BH640" s="10">
        <v>80.034599999999983</v>
      </c>
      <c r="BI640" s="10">
        <v>0</v>
      </c>
      <c r="BJ640" s="13">
        <v>1.399</v>
      </c>
      <c r="BK640" s="13">
        <v>0</v>
      </c>
      <c r="BL640" s="10">
        <v>0</v>
      </c>
      <c r="BM640" s="10">
        <v>111.96840539999998</v>
      </c>
      <c r="BN640" s="10">
        <v>0</v>
      </c>
      <c r="BO640" s="10">
        <v>11.493182999999998</v>
      </c>
      <c r="BP640">
        <v>4359.55</v>
      </c>
      <c r="BQ640" s="5">
        <v>1.0652999999999999</v>
      </c>
      <c r="BR640" s="12">
        <v>573383.84170063189</v>
      </c>
      <c r="BS640" s="2">
        <v>123.46158839999998</v>
      </c>
      <c r="BT640" s="2">
        <v>0</v>
      </c>
      <c r="BU640" s="2">
        <v>0</v>
      </c>
      <c r="BV640" s="50">
        <v>0</v>
      </c>
    </row>
    <row r="641" spans="1:74" x14ac:dyDescent="0.25">
      <c r="A641" t="s">
        <v>1349</v>
      </c>
      <c r="B641">
        <v>79397</v>
      </c>
      <c r="C641" t="s">
        <v>614</v>
      </c>
      <c r="D641" t="s">
        <v>664</v>
      </c>
      <c r="E641" s="7">
        <v>1</v>
      </c>
      <c r="F641" s="2">
        <v>0</v>
      </c>
      <c r="G641" s="2">
        <v>0</v>
      </c>
      <c r="H641" s="2">
        <v>193.79730000000004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10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8" t="s">
        <v>12</v>
      </c>
      <c r="BF641" s="8" t="s">
        <v>12</v>
      </c>
      <c r="BG641" s="8" t="s">
        <v>653</v>
      </c>
      <c r="BH641" s="10">
        <v>0</v>
      </c>
      <c r="BI641" s="10">
        <v>193.79730000000004</v>
      </c>
      <c r="BJ641" s="13">
        <v>0</v>
      </c>
      <c r="BK641" s="13">
        <v>1.339</v>
      </c>
      <c r="BL641" s="10">
        <v>0</v>
      </c>
      <c r="BM641" s="10">
        <v>0</v>
      </c>
      <c r="BN641" s="10">
        <v>259.49458470000002</v>
      </c>
      <c r="BO641" s="10">
        <v>0</v>
      </c>
      <c r="BP641">
        <v>4305.7299999999996</v>
      </c>
      <c r="BQ641" s="5">
        <v>1</v>
      </c>
      <c r="BR641" s="12">
        <v>1117313.6181803311</v>
      </c>
      <c r="BS641" s="2">
        <v>259.49458470000002</v>
      </c>
      <c r="BT641" s="2">
        <v>0</v>
      </c>
      <c r="BU641" s="2">
        <v>0</v>
      </c>
      <c r="BV641" s="50">
        <v>1</v>
      </c>
    </row>
    <row r="642" spans="1:74" x14ac:dyDescent="0.25">
      <c r="A642" t="s">
        <v>1350</v>
      </c>
      <c r="B642">
        <v>79957</v>
      </c>
      <c r="C642" t="s">
        <v>615</v>
      </c>
      <c r="D642" t="s">
        <v>663</v>
      </c>
      <c r="E642" s="7">
        <v>0</v>
      </c>
      <c r="F642" s="2">
        <v>0</v>
      </c>
      <c r="G642" s="2">
        <v>206.27789999999999</v>
      </c>
      <c r="H642" s="2">
        <v>44.162999999999997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32.5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10.675000000000001</v>
      </c>
      <c r="X642" s="2">
        <v>0</v>
      </c>
      <c r="Y642" s="2">
        <v>0</v>
      </c>
      <c r="Z642" s="10">
        <v>1</v>
      </c>
      <c r="AA642" s="2">
        <v>92.020700000000005</v>
      </c>
      <c r="AB642" s="2">
        <v>92.020700000000005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8" t="s">
        <v>12</v>
      </c>
      <c r="BF642" s="8" t="s">
        <v>12</v>
      </c>
      <c r="BG642" s="8" t="s">
        <v>654</v>
      </c>
      <c r="BH642" s="10">
        <v>206.27789999999999</v>
      </c>
      <c r="BI642" s="10">
        <v>44.162999999999997</v>
      </c>
      <c r="BJ642" s="13">
        <v>1.3660000000000001</v>
      </c>
      <c r="BK642" s="13">
        <v>1.5589999999999999</v>
      </c>
      <c r="BL642" s="10">
        <v>0</v>
      </c>
      <c r="BM642" s="10">
        <v>281.7756114</v>
      </c>
      <c r="BN642" s="10">
        <v>68.850116999999997</v>
      </c>
      <c r="BO642" s="10">
        <v>73.720770000000002</v>
      </c>
      <c r="BP642">
        <v>4305.7299999999996</v>
      </c>
      <c r="BQ642" s="5">
        <v>1</v>
      </c>
      <c r="BR642" s="12">
        <v>1827121.448555832</v>
      </c>
      <c r="BS642" s="2">
        <v>424.34649840000003</v>
      </c>
      <c r="BT642" s="2">
        <v>0</v>
      </c>
      <c r="BU642" s="2">
        <v>0</v>
      </c>
      <c r="BV642" s="50">
        <v>0</v>
      </c>
    </row>
    <row r="643" spans="1:74" x14ac:dyDescent="0.25">
      <c r="A643" t="s">
        <v>1351</v>
      </c>
      <c r="B643">
        <v>4190</v>
      </c>
      <c r="C643" t="s">
        <v>616</v>
      </c>
      <c r="D643" t="s">
        <v>662</v>
      </c>
      <c r="E643" s="7">
        <v>0</v>
      </c>
      <c r="F643" s="2">
        <v>0</v>
      </c>
      <c r="G643" s="2">
        <v>0</v>
      </c>
      <c r="H643" s="2">
        <v>89.74799999999999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14</v>
      </c>
      <c r="P643" s="2">
        <v>1</v>
      </c>
      <c r="Q643" s="2">
        <v>0</v>
      </c>
      <c r="R643" s="2">
        <v>3.5</v>
      </c>
      <c r="S643" s="2">
        <v>0</v>
      </c>
      <c r="T643" s="2">
        <v>0</v>
      </c>
      <c r="U643" s="2">
        <v>0</v>
      </c>
      <c r="V643" s="2">
        <v>0</v>
      </c>
      <c r="W643" s="2">
        <v>1.5</v>
      </c>
      <c r="X643" s="2">
        <v>0</v>
      </c>
      <c r="Y643" s="2">
        <v>0</v>
      </c>
      <c r="Z643" s="10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8" t="s">
        <v>12</v>
      </c>
      <c r="BF643" s="8" t="s">
        <v>12</v>
      </c>
      <c r="BG643" s="8" t="s">
        <v>653</v>
      </c>
      <c r="BH643" s="10">
        <v>0</v>
      </c>
      <c r="BI643" s="10">
        <v>89.74799999999999</v>
      </c>
      <c r="BJ643" s="13">
        <v>0</v>
      </c>
      <c r="BK643" s="13">
        <v>1.5589999999999999</v>
      </c>
      <c r="BL643" s="10">
        <v>0</v>
      </c>
      <c r="BM643" s="10">
        <v>0</v>
      </c>
      <c r="BN643" s="10">
        <v>139.91713199999998</v>
      </c>
      <c r="BO643" s="10">
        <v>27.709499999999998</v>
      </c>
      <c r="BP643">
        <v>4359.55</v>
      </c>
      <c r="BQ643" s="5">
        <v>1.0246</v>
      </c>
      <c r="BR643" s="12">
        <v>748753.78995057568</v>
      </c>
      <c r="BS643" s="2">
        <v>167.62663199999997</v>
      </c>
      <c r="BT643" s="2">
        <v>0</v>
      </c>
      <c r="BU643" s="2">
        <v>0</v>
      </c>
      <c r="BV643" s="50">
        <v>7.7996167045505202E-2</v>
      </c>
    </row>
    <row r="644" spans="1:74" x14ac:dyDescent="0.25">
      <c r="A644" t="s">
        <v>1352</v>
      </c>
      <c r="B644">
        <v>1000291</v>
      </c>
      <c r="C644" t="s">
        <v>617</v>
      </c>
      <c r="D644" t="s">
        <v>663</v>
      </c>
      <c r="E644" s="7">
        <v>0</v>
      </c>
      <c r="F644" s="2">
        <v>0</v>
      </c>
      <c r="G644" s="2">
        <v>0</v>
      </c>
      <c r="H644" s="2">
        <v>0</v>
      </c>
      <c r="I644" s="2">
        <v>0</v>
      </c>
      <c r="J644" s="2">
        <v>51.335900000000009</v>
      </c>
      <c r="K644" s="2">
        <v>26.722200000000001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10">
        <v>0</v>
      </c>
      <c r="AA644" s="2">
        <v>0</v>
      </c>
      <c r="AB644" s="2">
        <v>0</v>
      </c>
      <c r="AC644" s="2">
        <v>8.6136999999999997</v>
      </c>
      <c r="AD644" s="2">
        <v>0</v>
      </c>
      <c r="AE644" s="2">
        <v>0</v>
      </c>
      <c r="AF644" s="2">
        <v>0</v>
      </c>
      <c r="AG644" s="2">
        <v>2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1.9560999999999999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8" t="s">
        <v>12</v>
      </c>
      <c r="BF644" s="8" t="s">
        <v>12</v>
      </c>
      <c r="BG644" s="8" t="s">
        <v>653</v>
      </c>
      <c r="BH644" s="10">
        <v>102.67180000000002</v>
      </c>
      <c r="BI644" s="10">
        <v>53.444400000000002</v>
      </c>
      <c r="BJ644" s="13">
        <v>1.397</v>
      </c>
      <c r="BK644" s="13">
        <v>1.5589999999999999</v>
      </c>
      <c r="BL644" s="10">
        <v>0</v>
      </c>
      <c r="BM644" s="10">
        <v>68.130439684999999</v>
      </c>
      <c r="BN644" s="10">
        <v>39.576914309999999</v>
      </c>
      <c r="BO644" s="10">
        <v>9.3031529699999975</v>
      </c>
      <c r="BP644">
        <v>4305.7299999999996</v>
      </c>
      <c r="BQ644" s="5">
        <v>1</v>
      </c>
      <c r="BR644" s="12">
        <v>503815.65015440941</v>
      </c>
      <c r="BS644" s="2">
        <v>0</v>
      </c>
      <c r="BT644" s="2">
        <v>123.16895470000001</v>
      </c>
      <c r="BU644" s="2">
        <v>0</v>
      </c>
      <c r="BV644" s="50">
        <v>0</v>
      </c>
    </row>
    <row r="645" spans="1:74" x14ac:dyDescent="0.25">
      <c r="A645" t="s">
        <v>1352</v>
      </c>
      <c r="B645">
        <v>1000291</v>
      </c>
      <c r="C645" t="s">
        <v>617</v>
      </c>
      <c r="D645" t="s">
        <v>663</v>
      </c>
      <c r="E645" s="7">
        <v>0</v>
      </c>
      <c r="F645" s="2">
        <v>0</v>
      </c>
      <c r="G645" s="2">
        <v>0</v>
      </c>
      <c r="H645" s="2">
        <v>0</v>
      </c>
      <c r="I645" s="2">
        <v>0</v>
      </c>
      <c r="J645" s="2">
        <v>51.335900000000009</v>
      </c>
      <c r="K645" s="2">
        <v>26.722200000000001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10">
        <v>0</v>
      </c>
      <c r="AA645" s="2">
        <v>0</v>
      </c>
      <c r="AB645" s="2">
        <v>0</v>
      </c>
      <c r="AC645" s="2">
        <v>8.6136999999999997</v>
      </c>
      <c r="AD645" s="2">
        <v>0</v>
      </c>
      <c r="AE645" s="2">
        <v>0</v>
      </c>
      <c r="AF645" s="2">
        <v>0</v>
      </c>
      <c r="AG645" s="2">
        <v>2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1.9560999999999999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8" t="s">
        <v>12</v>
      </c>
      <c r="BF645" s="8" t="s">
        <v>12</v>
      </c>
      <c r="BG645" s="8" t="s">
        <v>653</v>
      </c>
      <c r="BH645" s="10">
        <v>102.67180000000002</v>
      </c>
      <c r="BI645" s="10">
        <v>53.444400000000002</v>
      </c>
      <c r="BJ645" s="13">
        <v>1.397</v>
      </c>
      <c r="BK645" s="13">
        <v>1.5589999999999999</v>
      </c>
      <c r="BL645" s="10">
        <v>0</v>
      </c>
      <c r="BM645" s="10">
        <v>68.130439684999999</v>
      </c>
      <c r="BN645" s="10">
        <v>39.576914309999999</v>
      </c>
      <c r="BO645" s="10">
        <v>9.3031529699999975</v>
      </c>
      <c r="BP645">
        <v>4305.7299999999996</v>
      </c>
      <c r="BQ645" s="5">
        <v>1</v>
      </c>
      <c r="BR645" s="12">
        <v>503815.65015440941</v>
      </c>
      <c r="BS645" s="2">
        <v>0</v>
      </c>
      <c r="BT645" s="2">
        <v>123.16895470000001</v>
      </c>
      <c r="BU645" s="2">
        <v>0</v>
      </c>
      <c r="BV645" s="50">
        <v>0</v>
      </c>
    </row>
    <row r="646" spans="1:74" x14ac:dyDescent="0.25">
      <c r="A646" t="s">
        <v>1353</v>
      </c>
      <c r="B646">
        <v>90317</v>
      </c>
      <c r="C646" t="s">
        <v>618</v>
      </c>
      <c r="D646" t="s">
        <v>663</v>
      </c>
      <c r="E646" s="7">
        <v>0</v>
      </c>
      <c r="F646" s="2">
        <v>0</v>
      </c>
      <c r="G646" s="2">
        <v>200.39789999999994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15.85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2</v>
      </c>
      <c r="X646" s="2">
        <v>0</v>
      </c>
      <c r="Y646" s="2">
        <v>0</v>
      </c>
      <c r="Z646" s="10">
        <v>12</v>
      </c>
      <c r="AA646" s="2">
        <v>122.3955</v>
      </c>
      <c r="AB646" s="2">
        <v>122.3955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8" t="s">
        <v>12</v>
      </c>
      <c r="BF646" s="8" t="s">
        <v>12</v>
      </c>
      <c r="BG646" s="8" t="s">
        <v>654</v>
      </c>
      <c r="BH646" s="10">
        <v>200.39789999999994</v>
      </c>
      <c r="BI646" s="10">
        <v>0</v>
      </c>
      <c r="BJ646" s="13">
        <v>1.3680000000000001</v>
      </c>
      <c r="BK646" s="13">
        <v>0</v>
      </c>
      <c r="BL646" s="10">
        <v>0</v>
      </c>
      <c r="BM646" s="10">
        <v>274.14432719999991</v>
      </c>
      <c r="BN646" s="10">
        <v>0</v>
      </c>
      <c r="BO646" s="10">
        <v>25.7151</v>
      </c>
      <c r="BP646">
        <v>4305.7299999999996</v>
      </c>
      <c r="BQ646" s="5">
        <v>1.1237999999999999</v>
      </c>
      <c r="BR646" s="12">
        <v>1450953.6114348138</v>
      </c>
      <c r="BS646" s="2">
        <v>299.85942719999991</v>
      </c>
      <c r="BT646" s="2">
        <v>0</v>
      </c>
      <c r="BU646" s="2">
        <v>0</v>
      </c>
      <c r="BV646" s="50">
        <v>0</v>
      </c>
    </row>
    <row r="647" spans="1:74" x14ac:dyDescent="0.25">
      <c r="A647" t="s">
        <v>1354</v>
      </c>
      <c r="B647">
        <v>80992</v>
      </c>
      <c r="C647" t="s">
        <v>619</v>
      </c>
      <c r="D647" t="s">
        <v>663</v>
      </c>
      <c r="E647" s="7">
        <v>0</v>
      </c>
      <c r="F647" s="2">
        <v>0</v>
      </c>
      <c r="G647" s="2">
        <v>450.69400000000002</v>
      </c>
      <c r="H647" s="2">
        <v>347.423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31.65</v>
      </c>
      <c r="P647" s="2">
        <v>1</v>
      </c>
      <c r="Q647" s="2">
        <v>0</v>
      </c>
      <c r="R647" s="2">
        <v>1</v>
      </c>
      <c r="S647" s="2">
        <v>0</v>
      </c>
      <c r="T647" s="2">
        <v>0</v>
      </c>
      <c r="U647" s="2">
        <v>0</v>
      </c>
      <c r="V647" s="2">
        <v>0</v>
      </c>
      <c r="W647" s="2">
        <v>6</v>
      </c>
      <c r="X647" s="2">
        <v>0</v>
      </c>
      <c r="Y647" s="2">
        <v>0</v>
      </c>
      <c r="Z647" s="10">
        <v>1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8" t="s">
        <v>12</v>
      </c>
      <c r="BF647" s="8" t="s">
        <v>12</v>
      </c>
      <c r="BG647" s="8" t="s">
        <v>653</v>
      </c>
      <c r="BH647" s="10">
        <v>450.69400000000002</v>
      </c>
      <c r="BI647" s="10">
        <v>347.423</v>
      </c>
      <c r="BJ647" s="13">
        <v>1.2929999999999999</v>
      </c>
      <c r="BK647" s="13">
        <v>1.4590000000000001</v>
      </c>
      <c r="BL647" s="10">
        <v>0</v>
      </c>
      <c r="BM647" s="10">
        <v>582.747342</v>
      </c>
      <c r="BN647" s="10">
        <v>506.89015700000004</v>
      </c>
      <c r="BO647" s="10">
        <v>43.932949999999998</v>
      </c>
      <c r="BP647">
        <v>4305.7299999999996</v>
      </c>
      <c r="BQ647" s="5">
        <v>1</v>
      </c>
      <c r="BR647" s="12">
        <v>4880848.2893727692</v>
      </c>
      <c r="BS647" s="2">
        <v>1133.5704489999998</v>
      </c>
      <c r="BT647" s="2">
        <v>0</v>
      </c>
      <c r="BU647" s="2">
        <v>0</v>
      </c>
      <c r="BV647" s="50">
        <v>0</v>
      </c>
    </row>
    <row r="648" spans="1:74" x14ac:dyDescent="0.25">
      <c r="A648" t="s">
        <v>1355</v>
      </c>
      <c r="B648">
        <v>4162</v>
      </c>
      <c r="C648" t="s">
        <v>620</v>
      </c>
      <c r="D648" t="s">
        <v>659</v>
      </c>
      <c r="E648" s="7">
        <v>0</v>
      </c>
      <c r="F648" s="2">
        <v>0</v>
      </c>
      <c r="G648" s="2">
        <v>84.511099999999999</v>
      </c>
      <c r="H648" s="2">
        <v>38.549999999999997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12.012500000000001</v>
      </c>
      <c r="P648" s="2">
        <v>0</v>
      </c>
      <c r="Q648" s="2">
        <v>0</v>
      </c>
      <c r="R648" s="2">
        <v>0</v>
      </c>
      <c r="S648" s="2">
        <v>1</v>
      </c>
      <c r="T648" s="2">
        <v>0</v>
      </c>
      <c r="U648" s="2">
        <v>0</v>
      </c>
      <c r="V648" s="2">
        <v>0</v>
      </c>
      <c r="W648" s="2">
        <v>2</v>
      </c>
      <c r="X648" s="2">
        <v>0</v>
      </c>
      <c r="Y648" s="2">
        <v>0</v>
      </c>
      <c r="Z648" s="10">
        <v>84.511099999999999</v>
      </c>
      <c r="AA648" s="2">
        <v>37.406500000000001</v>
      </c>
      <c r="AB648" s="2">
        <v>37.406500000000001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8" t="s">
        <v>12</v>
      </c>
      <c r="BF648" s="8" t="s">
        <v>12</v>
      </c>
      <c r="BG648" s="8" t="s">
        <v>653</v>
      </c>
      <c r="BH648" s="10">
        <v>84.511099999999999</v>
      </c>
      <c r="BI648" s="10">
        <v>0</v>
      </c>
      <c r="BJ648" s="13">
        <v>1.399</v>
      </c>
      <c r="BK648" s="13">
        <v>0</v>
      </c>
      <c r="BL648" s="10">
        <v>0</v>
      </c>
      <c r="BM648" s="10">
        <v>118.2310289</v>
      </c>
      <c r="BN648" s="10">
        <v>0</v>
      </c>
      <c r="BO648" s="10">
        <v>28.818204000000001</v>
      </c>
      <c r="BP648">
        <v>4359.55</v>
      </c>
      <c r="BQ648" s="5">
        <v>1</v>
      </c>
      <c r="BR648" s="12">
        <v>641068.48328919499</v>
      </c>
      <c r="BS648" s="2">
        <v>147.04923289999999</v>
      </c>
      <c r="BT648" s="2">
        <v>0</v>
      </c>
      <c r="BU648" s="2">
        <v>0</v>
      </c>
      <c r="BV648" s="50">
        <v>0</v>
      </c>
    </row>
    <row r="649" spans="1:74" x14ac:dyDescent="0.25">
      <c r="A649" t="s">
        <v>1356</v>
      </c>
      <c r="B649">
        <v>92985</v>
      </c>
      <c r="C649" t="s">
        <v>621</v>
      </c>
      <c r="D649" t="s">
        <v>663</v>
      </c>
      <c r="E649" s="7">
        <v>0</v>
      </c>
      <c r="F649" s="2">
        <v>0</v>
      </c>
      <c r="G649" s="2">
        <v>278.82350000000002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23.518799999999999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3.6749999999999998</v>
      </c>
      <c r="X649" s="2">
        <v>0</v>
      </c>
      <c r="Y649" s="2">
        <v>0</v>
      </c>
      <c r="Z649" s="10">
        <v>88.4</v>
      </c>
      <c r="AA649" s="2">
        <v>120.7547</v>
      </c>
      <c r="AB649" s="2">
        <v>120.7547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8" t="s">
        <v>12</v>
      </c>
      <c r="BF649" s="8" t="s">
        <v>12</v>
      </c>
      <c r="BG649" s="8" t="s">
        <v>653</v>
      </c>
      <c r="BH649" s="10">
        <v>278.82350000000002</v>
      </c>
      <c r="BI649" s="10">
        <v>0</v>
      </c>
      <c r="BJ649" s="13">
        <v>1.3440000000000001</v>
      </c>
      <c r="BK649" s="13">
        <v>0</v>
      </c>
      <c r="BL649" s="10">
        <v>0</v>
      </c>
      <c r="BM649" s="10">
        <v>374.73878400000007</v>
      </c>
      <c r="BN649" s="10">
        <v>0</v>
      </c>
      <c r="BO649" s="10">
        <v>39.620038399999999</v>
      </c>
      <c r="BP649">
        <v>4305.7299999999996</v>
      </c>
      <c r="BQ649" s="5">
        <v>1</v>
      </c>
      <c r="BR649" s="12">
        <v>1784117.2123723521</v>
      </c>
      <c r="BS649" s="2">
        <v>414.35882240000007</v>
      </c>
      <c r="BT649" s="2">
        <v>0</v>
      </c>
      <c r="BU649" s="2">
        <v>0</v>
      </c>
      <c r="BV649" s="50">
        <v>0</v>
      </c>
    </row>
    <row r="650" spans="1:74" x14ac:dyDescent="0.25">
      <c r="A650" t="s">
        <v>1357</v>
      </c>
      <c r="B650">
        <v>4358</v>
      </c>
      <c r="C650" t="s">
        <v>622</v>
      </c>
      <c r="D650" t="s">
        <v>663</v>
      </c>
      <c r="E650" s="7">
        <v>0</v>
      </c>
      <c r="F650" s="2">
        <v>0</v>
      </c>
      <c r="G650" s="2">
        <v>0</v>
      </c>
      <c r="H650" s="2">
        <v>21.5105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5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10">
        <v>6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8" t="s">
        <v>12</v>
      </c>
      <c r="BF650" s="8" t="s">
        <v>12</v>
      </c>
      <c r="BG650" s="8" t="s">
        <v>653</v>
      </c>
      <c r="BH650" s="10">
        <v>0</v>
      </c>
      <c r="BI650" s="10">
        <v>21.5105</v>
      </c>
      <c r="BJ650" s="13">
        <v>0</v>
      </c>
      <c r="BK650" s="13">
        <v>1.5589999999999999</v>
      </c>
      <c r="BL650" s="10">
        <v>0</v>
      </c>
      <c r="BM650" s="10">
        <v>0</v>
      </c>
      <c r="BN650" s="10">
        <v>33.534869499999999</v>
      </c>
      <c r="BO650" s="10">
        <v>0.70500000000000007</v>
      </c>
      <c r="BP650">
        <v>4305.7299999999996</v>
      </c>
      <c r="BQ650" s="5">
        <v>1</v>
      </c>
      <c r="BR650" s="12">
        <v>147427.63330223499</v>
      </c>
      <c r="BS650" s="2">
        <v>34.239869499999998</v>
      </c>
      <c r="BT650" s="2">
        <v>0</v>
      </c>
      <c r="BU650" s="2">
        <v>0</v>
      </c>
      <c r="BV650" s="50">
        <v>0</v>
      </c>
    </row>
    <row r="651" spans="1:74" x14ac:dyDescent="0.25">
      <c r="A651" t="s">
        <v>1358</v>
      </c>
      <c r="B651">
        <v>4339</v>
      </c>
      <c r="C651" t="s">
        <v>623</v>
      </c>
      <c r="D651" t="s">
        <v>663</v>
      </c>
      <c r="E651" s="7">
        <v>0</v>
      </c>
      <c r="F651" s="2">
        <v>0</v>
      </c>
      <c r="G651" s="2">
        <v>461.66419999999999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42.847099999999998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2</v>
      </c>
      <c r="X651" s="2">
        <v>0</v>
      </c>
      <c r="Y651" s="2">
        <v>0</v>
      </c>
      <c r="Z651" s="10">
        <v>0</v>
      </c>
      <c r="AA651" s="2">
        <v>189.59829999999999</v>
      </c>
      <c r="AB651" s="2">
        <v>189.59829999999999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8" t="s">
        <v>12</v>
      </c>
      <c r="BF651" s="8" t="s">
        <v>12</v>
      </c>
      <c r="BG651" s="8" t="s">
        <v>654</v>
      </c>
      <c r="BH651" s="10">
        <v>461.66419999999999</v>
      </c>
      <c r="BI651" s="10">
        <v>0</v>
      </c>
      <c r="BJ651" s="13">
        <v>1.29</v>
      </c>
      <c r="BK651" s="13">
        <v>0</v>
      </c>
      <c r="BL651" s="10">
        <v>0</v>
      </c>
      <c r="BM651" s="10">
        <v>595.54681800000003</v>
      </c>
      <c r="BN651" s="10">
        <v>0</v>
      </c>
      <c r="BO651" s="10">
        <v>31.1363713</v>
      </c>
      <c r="BP651">
        <v>4305.7299999999996</v>
      </c>
      <c r="BQ651" s="5">
        <v>1</v>
      </c>
      <c r="BR651" s="12">
        <v>2698328.6086646887</v>
      </c>
      <c r="BS651" s="2">
        <v>626.68318929999998</v>
      </c>
      <c r="BT651" s="2">
        <v>0</v>
      </c>
      <c r="BU651" s="2">
        <v>0</v>
      </c>
      <c r="BV651" s="50">
        <v>0</v>
      </c>
    </row>
    <row r="652" spans="1:74" x14ac:dyDescent="0.25">
      <c r="A652" t="s">
        <v>1359</v>
      </c>
      <c r="B652">
        <v>4430</v>
      </c>
      <c r="C652" t="s">
        <v>624</v>
      </c>
      <c r="D652" t="s">
        <v>663</v>
      </c>
      <c r="E652" s="7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10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8" t="s">
        <v>12</v>
      </c>
      <c r="BF652" s="8" t="s">
        <v>12</v>
      </c>
      <c r="BG652" s="8" t="s">
        <v>653</v>
      </c>
      <c r="BH652" s="10">
        <v>0</v>
      </c>
      <c r="BI652" s="10">
        <v>0</v>
      </c>
      <c r="BJ652" s="13">
        <v>0</v>
      </c>
      <c r="BK652" s="13">
        <v>0</v>
      </c>
      <c r="BL652" s="10">
        <v>0</v>
      </c>
      <c r="BM652" s="10">
        <v>0</v>
      </c>
      <c r="BN652" s="10">
        <v>0</v>
      </c>
      <c r="BO652" s="10">
        <v>0</v>
      </c>
      <c r="BP652" t="e">
        <v>#N/A</v>
      </c>
      <c r="BQ652" s="5">
        <v>1</v>
      </c>
      <c r="BR652" s="12" t="e">
        <v>#N/A</v>
      </c>
      <c r="BS652" s="2">
        <v>0</v>
      </c>
      <c r="BT652" s="2">
        <v>0</v>
      </c>
      <c r="BU652" s="2">
        <v>0</v>
      </c>
      <c r="BV652" s="50">
        <v>0</v>
      </c>
    </row>
    <row r="653" spans="1:74" x14ac:dyDescent="0.25">
      <c r="A653" t="s">
        <v>1360</v>
      </c>
      <c r="B653">
        <v>79907</v>
      </c>
      <c r="C653" t="s">
        <v>625</v>
      </c>
      <c r="D653" t="s">
        <v>663</v>
      </c>
      <c r="E653" s="7">
        <v>0</v>
      </c>
      <c r="F653" s="2">
        <v>0</v>
      </c>
      <c r="G653" s="2">
        <v>0</v>
      </c>
      <c r="H653" s="2">
        <v>6.0001999999999995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10">
        <v>4.0502000000000002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8" t="s">
        <v>12</v>
      </c>
      <c r="BF653" s="8" t="s">
        <v>12</v>
      </c>
      <c r="BG653" s="8" t="s">
        <v>653</v>
      </c>
      <c r="BH653" s="10">
        <v>0</v>
      </c>
      <c r="BI653" s="10">
        <v>6.0001999999999995</v>
      </c>
      <c r="BJ653" s="13">
        <v>0</v>
      </c>
      <c r="BK653" s="13">
        <v>1.5589999999999999</v>
      </c>
      <c r="BL653" s="10">
        <v>0</v>
      </c>
      <c r="BM653" s="10">
        <v>0</v>
      </c>
      <c r="BN653" s="10">
        <v>9.3543117999999996</v>
      </c>
      <c r="BO653" s="10">
        <v>0.46577300000000005</v>
      </c>
      <c r="BP653">
        <v>4305.7299999999996</v>
      </c>
      <c r="BQ653" s="5">
        <v>1</v>
      </c>
      <c r="BR653" s="12">
        <v>42282.633725903994</v>
      </c>
      <c r="BS653" s="2">
        <v>9.8200848000000001</v>
      </c>
      <c r="BT653" s="2">
        <v>0</v>
      </c>
      <c r="BU653" s="2">
        <v>0</v>
      </c>
      <c r="BV653" s="50">
        <v>1</v>
      </c>
    </row>
    <row r="654" spans="1:74" x14ac:dyDescent="0.25">
      <c r="A654" t="s">
        <v>1361</v>
      </c>
      <c r="B654">
        <v>91948</v>
      </c>
      <c r="C654" t="s">
        <v>626</v>
      </c>
      <c r="D654" t="s">
        <v>663</v>
      </c>
      <c r="E654" s="7">
        <v>0</v>
      </c>
      <c r="F654" s="2">
        <v>0</v>
      </c>
      <c r="G654" s="2">
        <v>924.23799999999983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108.75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7.8304</v>
      </c>
      <c r="X654" s="2">
        <v>0</v>
      </c>
      <c r="Y654" s="2">
        <v>0</v>
      </c>
      <c r="Z654" s="10">
        <v>0</v>
      </c>
      <c r="AA654" s="2">
        <v>493.66570000000002</v>
      </c>
      <c r="AB654" s="2">
        <v>493.66570000000002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8" t="s">
        <v>12</v>
      </c>
      <c r="BF654" s="8" t="s">
        <v>12</v>
      </c>
      <c r="BG654" s="8" t="s">
        <v>654</v>
      </c>
      <c r="BH654" s="10">
        <v>924.23799999999983</v>
      </c>
      <c r="BI654" s="10">
        <v>0</v>
      </c>
      <c r="BJ654" s="13">
        <v>1.1579999999999999</v>
      </c>
      <c r="BK654" s="13">
        <v>0</v>
      </c>
      <c r="BL654" s="10">
        <v>0</v>
      </c>
      <c r="BM654" s="10">
        <v>1070.2676039999997</v>
      </c>
      <c r="BN654" s="10">
        <v>0</v>
      </c>
      <c r="BO654" s="10">
        <v>96.8631496</v>
      </c>
      <c r="BP654">
        <v>4305.7299999999996</v>
      </c>
      <c r="BQ654" s="5">
        <v>1.1237999999999999</v>
      </c>
      <c r="BR654" s="12">
        <v>5647488.2172807539</v>
      </c>
      <c r="BS654" s="2">
        <v>1167.1307535999997</v>
      </c>
      <c r="BT654" s="2">
        <v>0</v>
      </c>
      <c r="BU654" s="2">
        <v>0</v>
      </c>
      <c r="BV654" s="50">
        <v>0</v>
      </c>
    </row>
    <row r="655" spans="1:74" x14ac:dyDescent="0.25">
      <c r="A655" t="s">
        <v>1362</v>
      </c>
      <c r="B655">
        <v>4476</v>
      </c>
      <c r="C655" t="s">
        <v>627</v>
      </c>
      <c r="D655" t="s">
        <v>659</v>
      </c>
      <c r="E655" s="7">
        <v>0</v>
      </c>
      <c r="F655" s="2">
        <v>0</v>
      </c>
      <c r="G655" s="2">
        <v>2.5</v>
      </c>
      <c r="H655" s="2">
        <v>0.31690000000000002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10">
        <v>2.5</v>
      </c>
      <c r="AA655" s="2">
        <v>2.5</v>
      </c>
      <c r="AB655" s="2">
        <v>2.5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8" t="s">
        <v>12</v>
      </c>
      <c r="BF655" s="8" t="s">
        <v>12</v>
      </c>
      <c r="BG655" s="8" t="s">
        <v>653</v>
      </c>
      <c r="BH655" s="10">
        <v>2.5</v>
      </c>
      <c r="BI655" s="10">
        <v>0</v>
      </c>
      <c r="BJ655" s="13">
        <v>1.399</v>
      </c>
      <c r="BK655" s="13">
        <v>0</v>
      </c>
      <c r="BL655" s="10">
        <v>0</v>
      </c>
      <c r="BM655" s="10">
        <v>3.4975000000000001</v>
      </c>
      <c r="BN655" s="10">
        <v>0</v>
      </c>
      <c r="BO655" s="10">
        <v>0.4375</v>
      </c>
      <c r="BP655">
        <v>4305.7299999999996</v>
      </c>
      <c r="BQ655" s="5">
        <v>1</v>
      </c>
      <c r="BR655" s="12">
        <v>16943.047549999999</v>
      </c>
      <c r="BS655" s="2">
        <v>3.9350000000000001</v>
      </c>
      <c r="BT655" s="2">
        <v>0</v>
      </c>
      <c r="BU655" s="2">
        <v>0</v>
      </c>
      <c r="BV655" s="50">
        <v>0</v>
      </c>
    </row>
    <row r="656" spans="1:74" x14ac:dyDescent="0.25">
      <c r="A656" t="s">
        <v>1363</v>
      </c>
      <c r="B656">
        <v>4260</v>
      </c>
      <c r="C656" t="s">
        <v>628</v>
      </c>
      <c r="D656" t="s">
        <v>661</v>
      </c>
      <c r="E656" s="7">
        <v>0</v>
      </c>
      <c r="F656" s="2">
        <v>169.57499999999999</v>
      </c>
      <c r="G656" s="2">
        <v>19334.897800000002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2350.9181000000003</v>
      </c>
      <c r="P656" s="2">
        <v>13.75</v>
      </c>
      <c r="Q656" s="2">
        <v>46.474999999999994</v>
      </c>
      <c r="R656" s="2">
        <v>57.475000000000001</v>
      </c>
      <c r="S656" s="2">
        <v>22.5</v>
      </c>
      <c r="T656" s="2">
        <v>15.55</v>
      </c>
      <c r="U656" s="2">
        <v>60.6</v>
      </c>
      <c r="V656" s="2">
        <v>223.08809999999997</v>
      </c>
      <c r="W656" s="2">
        <v>108.35</v>
      </c>
      <c r="X656" s="2">
        <v>24.524999999999999</v>
      </c>
      <c r="Y656" s="2">
        <v>18.574999999999999</v>
      </c>
      <c r="Z656" s="10">
        <v>2399.9205999999995</v>
      </c>
      <c r="AA656" s="2">
        <v>7398.9669999999996</v>
      </c>
      <c r="AB656" s="2">
        <v>7398.9669999999996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8" t="s">
        <v>12</v>
      </c>
      <c r="BF656" s="8" t="s">
        <v>12</v>
      </c>
      <c r="BG656" s="8" t="s">
        <v>653</v>
      </c>
      <c r="BH656" s="10">
        <v>19334.897800000002</v>
      </c>
      <c r="BI656" s="10">
        <v>0</v>
      </c>
      <c r="BJ656" s="13">
        <v>1.1579999999999999</v>
      </c>
      <c r="BK656" s="13">
        <v>0</v>
      </c>
      <c r="BL656" s="10">
        <v>246.73162500000001</v>
      </c>
      <c r="BM656" s="10">
        <v>22389.8116524</v>
      </c>
      <c r="BN656" s="10">
        <v>0</v>
      </c>
      <c r="BO656" s="10">
        <v>3933.5693806000004</v>
      </c>
      <c r="BP656">
        <v>4359.55</v>
      </c>
      <c r="BQ656" s="5">
        <v>1</v>
      </c>
      <c r="BR656" s="12">
        <v>115833734.63818391</v>
      </c>
      <c r="BS656" s="2">
        <v>26570.112658000002</v>
      </c>
      <c r="BT656" s="2">
        <v>0</v>
      </c>
      <c r="BU656" s="2">
        <v>0</v>
      </c>
      <c r="BV656" s="50">
        <v>8.6941596288621237E-3</v>
      </c>
    </row>
    <row r="657" spans="1:74" x14ac:dyDescent="0.25">
      <c r="A657" t="s">
        <v>1364</v>
      </c>
      <c r="B657">
        <v>4504</v>
      </c>
      <c r="C657" t="s">
        <v>629</v>
      </c>
      <c r="D657" t="s">
        <v>661</v>
      </c>
      <c r="E657" s="7">
        <v>0</v>
      </c>
      <c r="F657" s="2">
        <v>0</v>
      </c>
      <c r="G657" s="2">
        <v>149.87690000000001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9.0749999999999993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2</v>
      </c>
      <c r="X657" s="2">
        <v>0</v>
      </c>
      <c r="Y657" s="2">
        <v>0</v>
      </c>
      <c r="Z657" s="10">
        <v>26.5</v>
      </c>
      <c r="AA657" s="2">
        <v>58.291699999999999</v>
      </c>
      <c r="AB657" s="2">
        <v>58.291699999999999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8" t="s">
        <v>12</v>
      </c>
      <c r="BF657" s="8" t="s">
        <v>12</v>
      </c>
      <c r="BG657" s="8" t="s">
        <v>653</v>
      </c>
      <c r="BH657" s="10">
        <v>149.87690000000001</v>
      </c>
      <c r="BI657" s="10">
        <v>0</v>
      </c>
      <c r="BJ657" s="13">
        <v>1.383</v>
      </c>
      <c r="BK657" s="13">
        <v>0</v>
      </c>
      <c r="BL657" s="10">
        <v>0</v>
      </c>
      <c r="BM657" s="10">
        <v>207.27975270000002</v>
      </c>
      <c r="BN657" s="10">
        <v>0</v>
      </c>
      <c r="BO657" s="10">
        <v>18.620227</v>
      </c>
      <c r="BP657">
        <v>4359.55</v>
      </c>
      <c r="BQ657" s="5">
        <v>1.0205</v>
      </c>
      <c r="BR657" s="12">
        <v>1005011.1127594083</v>
      </c>
      <c r="BS657" s="2">
        <v>225.89997970000002</v>
      </c>
      <c r="BT657" s="2">
        <v>0</v>
      </c>
      <c r="BU657" s="2">
        <v>0</v>
      </c>
      <c r="BV657" s="50">
        <v>0</v>
      </c>
    </row>
    <row r="658" spans="1:74" x14ac:dyDescent="0.25">
      <c r="A658" t="s">
        <v>1365</v>
      </c>
      <c r="B658">
        <v>4512</v>
      </c>
      <c r="C658" t="s">
        <v>630</v>
      </c>
      <c r="D658" t="s">
        <v>661</v>
      </c>
      <c r="E658" s="7">
        <v>0</v>
      </c>
      <c r="F658" s="2">
        <v>0</v>
      </c>
      <c r="G658" s="2">
        <v>75.6571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11.5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1</v>
      </c>
      <c r="X658" s="2">
        <v>0</v>
      </c>
      <c r="Y658" s="2">
        <v>0</v>
      </c>
      <c r="Z658" s="10">
        <v>15</v>
      </c>
      <c r="AA658" s="2">
        <v>20.350000000000001</v>
      </c>
      <c r="AB658" s="2">
        <v>20.350000000000001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8" t="s">
        <v>12</v>
      </c>
      <c r="BF658" s="8" t="s">
        <v>12</v>
      </c>
      <c r="BG658" s="8" t="s">
        <v>653</v>
      </c>
      <c r="BH658" s="10">
        <v>75.6571</v>
      </c>
      <c r="BI658" s="10">
        <v>0</v>
      </c>
      <c r="BJ658" s="13">
        <v>1.399</v>
      </c>
      <c r="BK658" s="13">
        <v>0</v>
      </c>
      <c r="BL658" s="10">
        <v>0</v>
      </c>
      <c r="BM658" s="10">
        <v>105.8442829</v>
      </c>
      <c r="BN658" s="10">
        <v>0</v>
      </c>
      <c r="BO658" s="10">
        <v>9.0045000000000002</v>
      </c>
      <c r="BP658">
        <v>4359.55</v>
      </c>
      <c r="BQ658" s="5">
        <v>1.0468999999999999</v>
      </c>
      <c r="BR658" s="12">
        <v>524171.32613065548</v>
      </c>
      <c r="BS658" s="2">
        <v>114.8487829</v>
      </c>
      <c r="BT658" s="2">
        <v>0</v>
      </c>
      <c r="BU658" s="2">
        <v>0</v>
      </c>
      <c r="BV658" s="50">
        <v>0</v>
      </c>
    </row>
    <row r="659" spans="1:74" x14ac:dyDescent="0.25">
      <c r="A659" t="s">
        <v>1366</v>
      </c>
      <c r="B659">
        <v>79497</v>
      </c>
      <c r="C659" t="s">
        <v>631</v>
      </c>
      <c r="D659" t="s">
        <v>663</v>
      </c>
      <c r="E659" s="7">
        <v>0</v>
      </c>
      <c r="F659" s="2">
        <v>0</v>
      </c>
      <c r="G659" s="2">
        <v>33.1297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5.1875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10">
        <v>0</v>
      </c>
      <c r="AA659" s="2">
        <v>19.643599999999999</v>
      </c>
      <c r="AB659" s="2">
        <v>19.643599999999999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8" t="s">
        <v>12</v>
      </c>
      <c r="BF659" s="8" t="s">
        <v>12</v>
      </c>
      <c r="BG659" s="8" t="s">
        <v>654</v>
      </c>
      <c r="BH659" s="10">
        <v>33.1297</v>
      </c>
      <c r="BI659" s="10">
        <v>0</v>
      </c>
      <c r="BJ659" s="13">
        <v>1.399</v>
      </c>
      <c r="BK659" s="13">
        <v>0</v>
      </c>
      <c r="BL659" s="10">
        <v>0</v>
      </c>
      <c r="BM659" s="10">
        <v>46.348450300000003</v>
      </c>
      <c r="BN659" s="10">
        <v>0</v>
      </c>
      <c r="BO659" s="10">
        <v>1.9799224999999998</v>
      </c>
      <c r="BP659">
        <v>4305.7299999999996</v>
      </c>
      <c r="BQ659" s="5">
        <v>1</v>
      </c>
      <c r="BR659" s="12">
        <v>208088.92461614401</v>
      </c>
      <c r="BS659" s="2">
        <v>48.328372800000004</v>
      </c>
      <c r="BT659" s="2">
        <v>0</v>
      </c>
      <c r="BU659" s="2">
        <v>0</v>
      </c>
      <c r="BV659" s="50">
        <v>0</v>
      </c>
    </row>
    <row r="660" spans="1:74" x14ac:dyDescent="0.25">
      <c r="A660" t="s">
        <v>1367</v>
      </c>
      <c r="B660">
        <v>79990</v>
      </c>
      <c r="C660" t="s">
        <v>632</v>
      </c>
      <c r="D660" t="s">
        <v>663</v>
      </c>
      <c r="E660" s="7">
        <v>0</v>
      </c>
      <c r="F660" s="2">
        <v>0</v>
      </c>
      <c r="G660" s="2">
        <v>14.5703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1.55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10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8" t="s">
        <v>12</v>
      </c>
      <c r="BF660" s="8" t="s">
        <v>12</v>
      </c>
      <c r="BG660" s="8" t="s">
        <v>653</v>
      </c>
      <c r="BH660" s="10">
        <v>14.5703</v>
      </c>
      <c r="BI660" s="10">
        <v>0</v>
      </c>
      <c r="BJ660" s="13">
        <v>1.399</v>
      </c>
      <c r="BK660" s="13">
        <v>0</v>
      </c>
      <c r="BL660" s="10">
        <v>0</v>
      </c>
      <c r="BM660" s="10">
        <v>20.383849699999999</v>
      </c>
      <c r="BN660" s="10">
        <v>0</v>
      </c>
      <c r="BO660" s="10">
        <v>4.6500000000000005E-3</v>
      </c>
      <c r="BP660">
        <v>4305.7299999999996</v>
      </c>
      <c r="BQ660" s="5">
        <v>1</v>
      </c>
      <c r="BR660" s="12">
        <v>87787.374813281</v>
      </c>
      <c r="BS660" s="2">
        <v>20.388499700000001</v>
      </c>
      <c r="BT660" s="2">
        <v>0</v>
      </c>
      <c r="BU660" s="2">
        <v>0</v>
      </c>
      <c r="BV660" s="50">
        <v>0</v>
      </c>
    </row>
    <row r="661" spans="1:74" x14ac:dyDescent="0.25">
      <c r="A661" t="s">
        <v>1368</v>
      </c>
      <c r="B661">
        <v>90036</v>
      </c>
      <c r="C661" t="s">
        <v>633</v>
      </c>
      <c r="D661" t="s">
        <v>663</v>
      </c>
      <c r="E661" s="7">
        <v>0</v>
      </c>
      <c r="F661" s="2">
        <v>0</v>
      </c>
      <c r="G661" s="2">
        <v>257.5881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24.725000000000001</v>
      </c>
      <c r="P661" s="2">
        <v>0</v>
      </c>
      <c r="Q661" s="2">
        <v>0</v>
      </c>
      <c r="R661" s="2">
        <v>0</v>
      </c>
      <c r="S661" s="2">
        <v>0.75</v>
      </c>
      <c r="T661" s="2">
        <v>0</v>
      </c>
      <c r="U661" s="2">
        <v>0</v>
      </c>
      <c r="V661" s="2">
        <v>0</v>
      </c>
      <c r="W661" s="2">
        <v>1</v>
      </c>
      <c r="X661" s="2">
        <v>0</v>
      </c>
      <c r="Y661" s="2">
        <v>0</v>
      </c>
      <c r="Z661" s="10">
        <v>8.35</v>
      </c>
      <c r="AA661" s="2">
        <v>96.58189999999999</v>
      </c>
      <c r="AB661" s="2">
        <v>96.58189999999999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8" t="s">
        <v>12</v>
      </c>
      <c r="BF661" s="8" t="s">
        <v>12</v>
      </c>
      <c r="BG661" s="8" t="s">
        <v>653</v>
      </c>
      <c r="BH661" s="10">
        <v>257.5881</v>
      </c>
      <c r="BI661" s="10">
        <v>0</v>
      </c>
      <c r="BJ661" s="13">
        <v>1.351</v>
      </c>
      <c r="BK661" s="13">
        <v>0</v>
      </c>
      <c r="BL661" s="10">
        <v>0</v>
      </c>
      <c r="BM661" s="10">
        <v>348.00152309999999</v>
      </c>
      <c r="BN661" s="10">
        <v>0</v>
      </c>
      <c r="BO661" s="10">
        <v>16.431588999999999</v>
      </c>
      <c r="BP661">
        <v>4305.7299999999996</v>
      </c>
      <c r="BQ661" s="5">
        <v>1</v>
      </c>
      <c r="BR661" s="12">
        <v>1569150.5837623326</v>
      </c>
      <c r="BS661" s="2">
        <v>364.43311209999996</v>
      </c>
      <c r="BT661" s="2">
        <v>0</v>
      </c>
      <c r="BU661" s="2">
        <v>0</v>
      </c>
      <c r="BV661" s="50">
        <v>0</v>
      </c>
    </row>
    <row r="662" spans="1:74" x14ac:dyDescent="0.25">
      <c r="A662" t="s">
        <v>1369</v>
      </c>
      <c r="B662">
        <v>90123</v>
      </c>
      <c r="C662" t="s">
        <v>634</v>
      </c>
      <c r="D662" t="s">
        <v>664</v>
      </c>
      <c r="E662" s="7">
        <v>1</v>
      </c>
      <c r="F662" s="2">
        <v>0</v>
      </c>
      <c r="G662" s="2">
        <v>0</v>
      </c>
      <c r="H662" s="2">
        <v>703.88610000000006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10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8" t="s">
        <v>12</v>
      </c>
      <c r="BF662" s="8" t="s">
        <v>12</v>
      </c>
      <c r="BG662" s="8" t="s">
        <v>653</v>
      </c>
      <c r="BH662" s="10">
        <v>0</v>
      </c>
      <c r="BI662" s="10">
        <v>703.88610000000006</v>
      </c>
      <c r="BJ662" s="13">
        <v>0</v>
      </c>
      <c r="BK662" s="13">
        <v>1.339</v>
      </c>
      <c r="BL662" s="10">
        <v>0</v>
      </c>
      <c r="BM662" s="10">
        <v>0</v>
      </c>
      <c r="BN662" s="10">
        <v>942.5034879000001</v>
      </c>
      <c r="BO662" s="10">
        <v>0</v>
      </c>
      <c r="BP662">
        <v>4305.7299999999996</v>
      </c>
      <c r="BQ662" s="5">
        <v>1.1237999999999999</v>
      </c>
      <c r="BR662" s="12">
        <v>4560566.437173578</v>
      </c>
      <c r="BS662" s="2">
        <v>942.5034879000001</v>
      </c>
      <c r="BT662" s="2">
        <v>0</v>
      </c>
      <c r="BU662" s="2">
        <v>0</v>
      </c>
      <c r="BV662" s="50">
        <v>0.99875690115204718</v>
      </c>
    </row>
    <row r="663" spans="1:74" x14ac:dyDescent="0.25">
      <c r="A663" t="s">
        <v>1370</v>
      </c>
      <c r="B663">
        <v>91937</v>
      </c>
      <c r="C663" t="s">
        <v>635</v>
      </c>
      <c r="D663" t="s">
        <v>663</v>
      </c>
      <c r="E663" s="7">
        <v>0</v>
      </c>
      <c r="F663" s="2">
        <v>0</v>
      </c>
      <c r="G663" s="2">
        <v>174.22499999999997</v>
      </c>
      <c r="H663" s="2">
        <v>340.3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54.95</v>
      </c>
      <c r="P663" s="2">
        <v>0</v>
      </c>
      <c r="Q663" s="2">
        <v>0</v>
      </c>
      <c r="R663" s="2">
        <v>1</v>
      </c>
      <c r="S663" s="2">
        <v>0</v>
      </c>
      <c r="T663" s="2">
        <v>0</v>
      </c>
      <c r="U663" s="2">
        <v>0</v>
      </c>
      <c r="V663" s="2">
        <v>1</v>
      </c>
      <c r="W663" s="2">
        <v>3</v>
      </c>
      <c r="X663" s="2">
        <v>0</v>
      </c>
      <c r="Y663" s="2">
        <v>0</v>
      </c>
      <c r="Z663" s="10">
        <v>53.375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8" t="s">
        <v>12</v>
      </c>
      <c r="BF663" s="8" t="s">
        <v>12</v>
      </c>
      <c r="BG663" s="8" t="s">
        <v>653</v>
      </c>
      <c r="BH663" s="10">
        <v>174.22499999999997</v>
      </c>
      <c r="BI663" s="10">
        <v>340.3</v>
      </c>
      <c r="BJ663" s="13">
        <v>1.3759999999999999</v>
      </c>
      <c r="BK663" s="13">
        <v>1.462</v>
      </c>
      <c r="BL663" s="10">
        <v>0</v>
      </c>
      <c r="BM663" s="10">
        <v>239.73359999999994</v>
      </c>
      <c r="BN663" s="10">
        <v>497.51859999999999</v>
      </c>
      <c r="BO663" s="10">
        <v>34.628975000000004</v>
      </c>
      <c r="BP663">
        <v>4521.0200000000004</v>
      </c>
      <c r="BQ663" s="5">
        <v>1.1237999999999999</v>
      </c>
      <c r="BR663" s="12">
        <v>3921713.8802475538</v>
      </c>
      <c r="BS663" s="2">
        <v>771.88117499999987</v>
      </c>
      <c r="BT663" s="2">
        <v>0</v>
      </c>
      <c r="BU663" s="2">
        <v>0</v>
      </c>
      <c r="BV663" s="50">
        <v>3.6441377969972308E-3</v>
      </c>
    </row>
    <row r="664" spans="1:74" x14ac:dyDescent="0.25">
      <c r="A664" t="s">
        <v>1371</v>
      </c>
      <c r="B664">
        <v>80923</v>
      </c>
      <c r="C664" t="s">
        <v>636</v>
      </c>
      <c r="D664" t="s">
        <v>664</v>
      </c>
      <c r="E664" s="7">
        <v>1</v>
      </c>
      <c r="F664" s="2">
        <v>0</v>
      </c>
      <c r="G664" s="2">
        <v>0</v>
      </c>
      <c r="H664" s="2">
        <v>7043.0986999999977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10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8" t="s">
        <v>12</v>
      </c>
      <c r="BF664" s="8" t="s">
        <v>12</v>
      </c>
      <c r="BG664" s="8" t="s">
        <v>653</v>
      </c>
      <c r="BH664" s="10">
        <v>0</v>
      </c>
      <c r="BI664" s="10">
        <v>7043.0986999999977</v>
      </c>
      <c r="BJ664" s="13">
        <v>0</v>
      </c>
      <c r="BK664" s="13">
        <v>1.339</v>
      </c>
      <c r="BL664" s="10">
        <v>0</v>
      </c>
      <c r="BM664" s="10">
        <v>0</v>
      </c>
      <c r="BN664" s="10">
        <v>9430.7091592999968</v>
      </c>
      <c r="BO664" s="10">
        <v>0</v>
      </c>
      <c r="BP664">
        <v>4305.7299999999996</v>
      </c>
      <c r="BQ664" s="5">
        <v>1</v>
      </c>
      <c r="BR664" s="12">
        <v>40606087.348472774</v>
      </c>
      <c r="BS664" s="2">
        <v>9430.7091592999968</v>
      </c>
      <c r="BT664" s="2">
        <v>0</v>
      </c>
      <c r="BU664" s="2">
        <v>0</v>
      </c>
      <c r="BV664" s="50">
        <v>0.99057920344066719</v>
      </c>
    </row>
    <row r="665" spans="1:74" x14ac:dyDescent="0.25">
      <c r="A665" t="s">
        <v>1372</v>
      </c>
      <c r="B665">
        <v>4394</v>
      </c>
      <c r="C665" t="s">
        <v>637</v>
      </c>
      <c r="D665" t="s">
        <v>658</v>
      </c>
      <c r="E665" s="7">
        <v>0</v>
      </c>
      <c r="F665" s="2">
        <v>3.9249999999999998</v>
      </c>
      <c r="G665" s="2">
        <v>1514.9322999999999</v>
      </c>
      <c r="H665" s="2">
        <v>541.04469999999969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174.17500000000001</v>
      </c>
      <c r="P665" s="2">
        <v>2</v>
      </c>
      <c r="Q665" s="2">
        <v>0.5</v>
      </c>
      <c r="R665" s="2">
        <v>5.5</v>
      </c>
      <c r="S665" s="2">
        <v>2</v>
      </c>
      <c r="T665" s="2">
        <v>1</v>
      </c>
      <c r="U665" s="2">
        <v>0</v>
      </c>
      <c r="V665" s="2">
        <v>7</v>
      </c>
      <c r="W665" s="2">
        <v>8</v>
      </c>
      <c r="X665" s="2">
        <v>0.47499999999999998</v>
      </c>
      <c r="Y665" s="2">
        <v>7.4999999999999997E-2</v>
      </c>
      <c r="Z665" s="10">
        <v>11.425000000000001</v>
      </c>
      <c r="AA665" s="2">
        <v>627.35950000000003</v>
      </c>
      <c r="AB665" s="2">
        <v>627.35950000000003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8" t="s">
        <v>12</v>
      </c>
      <c r="BF665" s="8" t="s">
        <v>12</v>
      </c>
      <c r="BG665" s="8" t="s">
        <v>653</v>
      </c>
      <c r="BH665" s="10">
        <v>1514.9322999999999</v>
      </c>
      <c r="BI665" s="10">
        <v>541.04469999999969</v>
      </c>
      <c r="BJ665" s="13">
        <v>1.1579999999999999</v>
      </c>
      <c r="BK665" s="13">
        <v>1.345</v>
      </c>
      <c r="BL665" s="10">
        <v>5.7108749999999997</v>
      </c>
      <c r="BM665" s="10">
        <v>1754.2916033999998</v>
      </c>
      <c r="BN665" s="10">
        <v>727.70512149999956</v>
      </c>
      <c r="BO665" s="10">
        <v>179.09117000000001</v>
      </c>
      <c r="BP665">
        <v>4359.55</v>
      </c>
      <c r="BQ665" s="5">
        <v>1</v>
      </c>
      <c r="BR665" s="12">
        <v>11626042.577317543</v>
      </c>
      <c r="BS665" s="2">
        <v>2666.7987698999996</v>
      </c>
      <c r="BT665" s="2">
        <v>0</v>
      </c>
      <c r="BU665" s="2">
        <v>0</v>
      </c>
      <c r="BV665" s="50">
        <v>2.3908904404190091E-3</v>
      </c>
    </row>
    <row r="666" spans="1:74" x14ac:dyDescent="0.25">
      <c r="A666" t="s">
        <v>1373</v>
      </c>
      <c r="B666">
        <v>4236</v>
      </c>
      <c r="C666" t="s">
        <v>638</v>
      </c>
      <c r="D666" t="s">
        <v>658</v>
      </c>
      <c r="E666" s="7">
        <v>0</v>
      </c>
      <c r="F666" s="2">
        <v>2.1124999999999998</v>
      </c>
      <c r="G666" s="2">
        <v>553.61</v>
      </c>
      <c r="H666" s="2">
        <v>268.3184</v>
      </c>
      <c r="I666" s="2">
        <v>0</v>
      </c>
      <c r="J666" s="2">
        <v>42.034399999999998</v>
      </c>
      <c r="K666" s="2">
        <v>82.095400000000012</v>
      </c>
      <c r="L666" s="2">
        <v>0</v>
      </c>
      <c r="M666" s="2">
        <v>0</v>
      </c>
      <c r="N666" s="2">
        <v>0.56000000000000005</v>
      </c>
      <c r="O666" s="2">
        <v>92.923699999999997</v>
      </c>
      <c r="P666" s="2">
        <v>1.825</v>
      </c>
      <c r="Q666" s="2">
        <v>0.5</v>
      </c>
      <c r="R666" s="2">
        <v>3</v>
      </c>
      <c r="S666" s="2">
        <v>0</v>
      </c>
      <c r="T666" s="2">
        <v>0</v>
      </c>
      <c r="U666" s="2">
        <v>1.7750000000000001</v>
      </c>
      <c r="V666" s="2">
        <v>1.425</v>
      </c>
      <c r="W666" s="2">
        <v>5</v>
      </c>
      <c r="X666" s="2">
        <v>0</v>
      </c>
      <c r="Y666" s="2">
        <v>0</v>
      </c>
      <c r="Z666" s="10">
        <v>55.2</v>
      </c>
      <c r="AA666" s="2">
        <v>185.54349999999999</v>
      </c>
      <c r="AB666" s="2">
        <v>185.54349999999999</v>
      </c>
      <c r="AC666" s="2">
        <v>7.5647000000000002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2.81E-2</v>
      </c>
      <c r="AL666" s="2">
        <v>0</v>
      </c>
      <c r="AM666" s="2">
        <v>0</v>
      </c>
      <c r="AN666" s="2">
        <v>0</v>
      </c>
      <c r="AO666" s="2">
        <v>12.850300000000001</v>
      </c>
      <c r="AP666" s="2">
        <v>12.850300000000001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8" t="s">
        <v>12</v>
      </c>
      <c r="BF666" s="8" t="s">
        <v>13</v>
      </c>
      <c r="BG666" s="8" t="s">
        <v>654</v>
      </c>
      <c r="BH666" s="10">
        <v>595.64440000000002</v>
      </c>
      <c r="BI666" s="10">
        <v>350.97380000000004</v>
      </c>
      <c r="BJ666" s="13">
        <v>1.163</v>
      </c>
      <c r="BK666" s="13">
        <v>1.5429999999999999</v>
      </c>
      <c r="BL666" s="10">
        <v>3.0736874999999997</v>
      </c>
      <c r="BM666" s="10">
        <v>690.29013684000006</v>
      </c>
      <c r="BN666" s="10">
        <v>535.08930128999998</v>
      </c>
      <c r="BO666" s="10">
        <v>94.399194675000004</v>
      </c>
      <c r="BP666">
        <v>4359.55</v>
      </c>
      <c r="BQ666" s="5">
        <v>1.0155000000000001</v>
      </c>
      <c r="BR666" s="12">
        <v>5856429.9658969417</v>
      </c>
      <c r="BS666" s="2">
        <v>1153.9334548000002</v>
      </c>
      <c r="BT666" s="2">
        <v>177.03620790000002</v>
      </c>
      <c r="BU666" s="2">
        <v>0.86408000000000007</v>
      </c>
      <c r="BV666" s="50">
        <v>9.8296091856605629E-3</v>
      </c>
    </row>
    <row r="667" spans="1:74" x14ac:dyDescent="0.25">
      <c r="A667" t="s">
        <v>1374</v>
      </c>
      <c r="B667">
        <v>4170</v>
      </c>
      <c r="C667" t="s">
        <v>639</v>
      </c>
      <c r="D667" t="s">
        <v>658</v>
      </c>
      <c r="E667" s="7">
        <v>0</v>
      </c>
      <c r="F667" s="2">
        <v>2.7124999999999999</v>
      </c>
      <c r="G667" s="2">
        <v>598.6108999999999</v>
      </c>
      <c r="H667" s="2">
        <v>373.78320000000002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83.175000000000011</v>
      </c>
      <c r="P667" s="2">
        <v>0</v>
      </c>
      <c r="Q667" s="2">
        <v>0.5</v>
      </c>
      <c r="R667" s="2">
        <v>4</v>
      </c>
      <c r="S667" s="2">
        <v>0</v>
      </c>
      <c r="T667" s="2">
        <v>0</v>
      </c>
      <c r="U667" s="2">
        <v>0</v>
      </c>
      <c r="V667" s="2">
        <v>3.6749999999999998</v>
      </c>
      <c r="W667" s="2">
        <v>15</v>
      </c>
      <c r="X667" s="2">
        <v>0</v>
      </c>
      <c r="Y667" s="2">
        <v>1</v>
      </c>
      <c r="Z667" s="10">
        <v>98.912499999999994</v>
      </c>
      <c r="AA667" s="2">
        <v>241.56099999999998</v>
      </c>
      <c r="AB667" s="2">
        <v>241.56099999999998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8" t="s">
        <v>12</v>
      </c>
      <c r="BF667" s="8" t="s">
        <v>12</v>
      </c>
      <c r="BG667" s="8" t="s">
        <v>654</v>
      </c>
      <c r="BH667" s="10">
        <v>598.6108999999999</v>
      </c>
      <c r="BI667" s="10">
        <v>373.78320000000002</v>
      </c>
      <c r="BJ667" s="13">
        <v>1.1599999999999999</v>
      </c>
      <c r="BK667" s="13">
        <v>1.448</v>
      </c>
      <c r="BL667" s="10">
        <v>3.9466874999999999</v>
      </c>
      <c r="BM667" s="10">
        <v>694.38864399999989</v>
      </c>
      <c r="BN667" s="10">
        <v>541.23807360000001</v>
      </c>
      <c r="BO667" s="10">
        <v>175.0053375</v>
      </c>
      <c r="BP667">
        <v>4359.55</v>
      </c>
      <c r="BQ667" s="5">
        <v>1.0248999999999999</v>
      </c>
      <c r="BR667" s="12">
        <v>6320483.2335586445</v>
      </c>
      <c r="BS667" s="2">
        <v>1414.5787425999999</v>
      </c>
      <c r="BT667" s="2">
        <v>0</v>
      </c>
      <c r="BU667" s="2">
        <v>0</v>
      </c>
      <c r="BV667" s="50">
        <v>2.7817471443634975E-3</v>
      </c>
    </row>
    <row r="668" spans="1:74" x14ac:dyDescent="0.25">
      <c r="A668" t="s">
        <v>1375</v>
      </c>
      <c r="B668">
        <v>4193</v>
      </c>
      <c r="C668" t="s">
        <v>640</v>
      </c>
      <c r="D668" t="s">
        <v>658</v>
      </c>
      <c r="E668" s="7">
        <v>0</v>
      </c>
      <c r="F668" s="2">
        <v>3.1749999999999998</v>
      </c>
      <c r="G668" s="2">
        <v>364.04320000000007</v>
      </c>
      <c r="H668" s="2">
        <v>233.20910000000003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72.887499999999989</v>
      </c>
      <c r="P668" s="2">
        <v>1</v>
      </c>
      <c r="Q668" s="2">
        <v>0</v>
      </c>
      <c r="R668" s="2">
        <v>1</v>
      </c>
      <c r="S668" s="2">
        <v>0</v>
      </c>
      <c r="T668" s="2">
        <v>0</v>
      </c>
      <c r="U668" s="2">
        <v>0</v>
      </c>
      <c r="V668" s="2">
        <v>0</v>
      </c>
      <c r="W668" s="2">
        <v>10</v>
      </c>
      <c r="X668" s="2">
        <v>1</v>
      </c>
      <c r="Y668" s="2">
        <v>3</v>
      </c>
      <c r="Z668" s="10">
        <v>24.024999999999999</v>
      </c>
      <c r="AA668" s="2">
        <v>133.69159999999999</v>
      </c>
      <c r="AB668" s="2">
        <v>133.69159999999999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8" t="s">
        <v>12</v>
      </c>
      <c r="BF668" s="8" t="s">
        <v>12</v>
      </c>
      <c r="BG668" s="8" t="s">
        <v>654</v>
      </c>
      <c r="BH668" s="10">
        <v>364.04320000000007</v>
      </c>
      <c r="BI668" s="10">
        <v>233.20910000000003</v>
      </c>
      <c r="BJ668" s="13">
        <v>1.319</v>
      </c>
      <c r="BK668" s="13">
        <v>1.5049999999999999</v>
      </c>
      <c r="BL668" s="10">
        <v>4.6196250000000001</v>
      </c>
      <c r="BM668" s="10">
        <v>480.17298080000006</v>
      </c>
      <c r="BN668" s="10">
        <v>350.97969550000005</v>
      </c>
      <c r="BO668" s="10">
        <v>114.78369749999997</v>
      </c>
      <c r="BP668">
        <v>4359.55</v>
      </c>
      <c r="BQ668" s="5">
        <v>1</v>
      </c>
      <c r="BR668" s="12">
        <v>4143996.4045685409</v>
      </c>
      <c r="BS668" s="2">
        <v>950.55599880000011</v>
      </c>
      <c r="BT668" s="2">
        <v>0</v>
      </c>
      <c r="BU668" s="2">
        <v>0</v>
      </c>
      <c r="BV668" s="50">
        <v>7.4843365716382266E-3</v>
      </c>
    </row>
    <row r="669" spans="1:74" x14ac:dyDescent="0.25">
      <c r="A669" t="s">
        <v>1376</v>
      </c>
      <c r="B669">
        <v>4475</v>
      </c>
      <c r="C669" t="s">
        <v>641</v>
      </c>
      <c r="D669" t="s">
        <v>659</v>
      </c>
      <c r="E669" s="7">
        <v>0</v>
      </c>
      <c r="F669" s="2">
        <v>0</v>
      </c>
      <c r="G669" s="2">
        <v>24.984699999999997</v>
      </c>
      <c r="H669" s="2">
        <v>9.3000000000000007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1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10">
        <v>24.984699999999997</v>
      </c>
      <c r="AA669" s="2">
        <v>8.8289000000000009</v>
      </c>
      <c r="AB669" s="2">
        <v>8.8289000000000009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8" t="s">
        <v>12</v>
      </c>
      <c r="BF669" s="8" t="s">
        <v>12</v>
      </c>
      <c r="BG669" s="8" t="s">
        <v>653</v>
      </c>
      <c r="BH669" s="10">
        <v>24.984699999999997</v>
      </c>
      <c r="BI669" s="10">
        <v>0</v>
      </c>
      <c r="BJ669" s="13">
        <v>1.399</v>
      </c>
      <c r="BK669" s="13">
        <v>0</v>
      </c>
      <c r="BL669" s="10">
        <v>0</v>
      </c>
      <c r="BM669" s="10">
        <v>34.953595299999996</v>
      </c>
      <c r="BN669" s="10">
        <v>0</v>
      </c>
      <c r="BO669" s="10">
        <v>3.4059744999999997</v>
      </c>
      <c r="BP669">
        <v>4305.7299999999996</v>
      </c>
      <c r="BQ669" s="5">
        <v>1</v>
      </c>
      <c r="BR669" s="12">
        <v>165165.95047495398</v>
      </c>
      <c r="BS669" s="2">
        <v>38.359569799999996</v>
      </c>
      <c r="BT669" s="2">
        <v>0</v>
      </c>
      <c r="BU669" s="2">
        <v>0</v>
      </c>
      <c r="BV669" s="50">
        <v>0</v>
      </c>
    </row>
    <row r="670" spans="1:74" x14ac:dyDescent="0.25">
      <c r="A670" t="s">
        <v>1377</v>
      </c>
      <c r="B670">
        <v>4261</v>
      </c>
      <c r="C670" t="s">
        <v>642</v>
      </c>
      <c r="D670" t="s">
        <v>661</v>
      </c>
      <c r="E670" s="7">
        <v>0</v>
      </c>
      <c r="F670" s="2">
        <v>2.5750000000000002</v>
      </c>
      <c r="G670" s="2">
        <v>1023.4874000000002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75.087500000000006</v>
      </c>
      <c r="P670" s="2">
        <v>1</v>
      </c>
      <c r="Q670" s="2">
        <v>0.61250000000000004</v>
      </c>
      <c r="R670" s="2">
        <v>3</v>
      </c>
      <c r="S670" s="2">
        <v>4</v>
      </c>
      <c r="T670" s="2">
        <v>1</v>
      </c>
      <c r="U670" s="2">
        <v>0</v>
      </c>
      <c r="V670" s="2">
        <v>6</v>
      </c>
      <c r="W670" s="2">
        <v>3</v>
      </c>
      <c r="X670" s="2">
        <v>0</v>
      </c>
      <c r="Y670" s="2">
        <v>0</v>
      </c>
      <c r="Z670" s="10">
        <v>257.79609999999997</v>
      </c>
      <c r="AA670" s="2">
        <v>414.43980000000005</v>
      </c>
      <c r="AB670" s="2">
        <v>414.43980000000005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8" t="s">
        <v>12</v>
      </c>
      <c r="BF670" s="8" t="s">
        <v>12</v>
      </c>
      <c r="BG670" s="8" t="s">
        <v>653</v>
      </c>
      <c r="BH670" s="10">
        <v>1023.4874000000002</v>
      </c>
      <c r="BI670" s="10">
        <v>0</v>
      </c>
      <c r="BJ670" s="13">
        <v>1.1579999999999999</v>
      </c>
      <c r="BK670" s="13">
        <v>0</v>
      </c>
      <c r="BL670" s="10">
        <v>3.7466250000000003</v>
      </c>
      <c r="BM670" s="10">
        <v>1185.1984092000002</v>
      </c>
      <c r="BN670" s="10">
        <v>0</v>
      </c>
      <c r="BO670" s="10">
        <v>150.32113950000002</v>
      </c>
      <c r="BP670">
        <v>4359.55</v>
      </c>
      <c r="BQ670" s="5">
        <v>1.0019</v>
      </c>
      <c r="BR670" s="12">
        <v>5849691.1834641881</v>
      </c>
      <c r="BS670" s="2">
        <v>1339.2661737000003</v>
      </c>
      <c r="BT670" s="2">
        <v>0</v>
      </c>
      <c r="BU670" s="2">
        <v>0</v>
      </c>
      <c r="BV670" s="50">
        <v>2.509593958418124E-3</v>
      </c>
    </row>
    <row r="671" spans="1:74" x14ac:dyDescent="0.25">
      <c r="A671" t="s">
        <v>1378</v>
      </c>
      <c r="B671">
        <v>4154</v>
      </c>
      <c r="C671" t="s">
        <v>643</v>
      </c>
      <c r="D671" t="s">
        <v>658</v>
      </c>
      <c r="E671" s="7">
        <v>0</v>
      </c>
      <c r="F671" s="2">
        <v>4.5</v>
      </c>
      <c r="G671" s="2">
        <v>1088.0555000000002</v>
      </c>
      <c r="H671" s="2">
        <v>616.60069999999996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167.07499999999999</v>
      </c>
      <c r="P671" s="2">
        <v>1.45</v>
      </c>
      <c r="Q671" s="2">
        <v>1.5</v>
      </c>
      <c r="R671" s="2">
        <v>2</v>
      </c>
      <c r="S671" s="2">
        <v>0</v>
      </c>
      <c r="T671" s="2">
        <v>0</v>
      </c>
      <c r="U671" s="2">
        <v>10.450000000000001</v>
      </c>
      <c r="V671" s="2">
        <v>7</v>
      </c>
      <c r="W671" s="2">
        <v>13</v>
      </c>
      <c r="X671" s="2">
        <v>1</v>
      </c>
      <c r="Y671" s="2">
        <v>1</v>
      </c>
      <c r="Z671" s="10">
        <v>105.3625</v>
      </c>
      <c r="AA671" s="2">
        <v>391.84550000000002</v>
      </c>
      <c r="AB671" s="2">
        <v>391.84550000000002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8" t="s">
        <v>12</v>
      </c>
      <c r="BF671" s="8" t="s">
        <v>12</v>
      </c>
      <c r="BG671" s="8" t="s">
        <v>654</v>
      </c>
      <c r="BH671" s="10">
        <v>1088.0555000000002</v>
      </c>
      <c r="BI671" s="10">
        <v>616.60069999999996</v>
      </c>
      <c r="BJ671" s="13">
        <v>1.1579999999999999</v>
      </c>
      <c r="BK671" s="13">
        <v>1.268</v>
      </c>
      <c r="BL671" s="10">
        <v>6.5475000000000003</v>
      </c>
      <c r="BM671" s="10">
        <v>1259.9682690000002</v>
      </c>
      <c r="BN671" s="10">
        <v>781.84968759999992</v>
      </c>
      <c r="BO671" s="10">
        <v>254.86896250000001</v>
      </c>
      <c r="BP671">
        <v>4359.55</v>
      </c>
      <c r="BQ671" s="5">
        <v>1.0670999999999999</v>
      </c>
      <c r="BR671" s="12">
        <v>10714821.11433834</v>
      </c>
      <c r="BS671" s="2">
        <v>2303.2344191000002</v>
      </c>
      <c r="BT671" s="2">
        <v>0</v>
      </c>
      <c r="BU671" s="2">
        <v>0</v>
      </c>
      <c r="BV671" s="50">
        <v>2.632878141857367E-3</v>
      </c>
    </row>
    <row r="672" spans="1:74" x14ac:dyDescent="0.25">
      <c r="A672" t="s">
        <v>1379</v>
      </c>
      <c r="B672">
        <v>4387</v>
      </c>
      <c r="C672" t="s">
        <v>644</v>
      </c>
      <c r="D672" t="s">
        <v>658</v>
      </c>
      <c r="E672" s="7">
        <v>0</v>
      </c>
      <c r="F672" s="2">
        <v>8</v>
      </c>
      <c r="G672" s="2">
        <v>1158.511</v>
      </c>
      <c r="H672" s="2">
        <v>608.11509999999998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248.53200000000004</v>
      </c>
      <c r="P672" s="2">
        <v>0</v>
      </c>
      <c r="Q672" s="2">
        <v>1</v>
      </c>
      <c r="R672" s="2">
        <v>2</v>
      </c>
      <c r="S672" s="2">
        <v>0</v>
      </c>
      <c r="T672" s="2">
        <v>0.5</v>
      </c>
      <c r="U672" s="2">
        <v>0</v>
      </c>
      <c r="V672" s="2">
        <v>7.6</v>
      </c>
      <c r="W672" s="2">
        <v>10.375</v>
      </c>
      <c r="X672" s="2">
        <v>3</v>
      </c>
      <c r="Y672" s="2">
        <v>1</v>
      </c>
      <c r="Z672" s="10">
        <v>1</v>
      </c>
      <c r="AA672" s="2">
        <v>433.60759999999999</v>
      </c>
      <c r="AB672" s="2">
        <v>433.60759999999999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8" t="s">
        <v>12</v>
      </c>
      <c r="BF672" s="8" t="s">
        <v>12</v>
      </c>
      <c r="BG672" s="8" t="s">
        <v>653</v>
      </c>
      <c r="BH672" s="10">
        <v>1158.511</v>
      </c>
      <c r="BI672" s="10">
        <v>608.11509999999998</v>
      </c>
      <c r="BJ672" s="13">
        <v>1.1579999999999999</v>
      </c>
      <c r="BK672" s="13">
        <v>1.268</v>
      </c>
      <c r="BL672" s="10">
        <v>11.64</v>
      </c>
      <c r="BM672" s="10">
        <v>1341.5557379999998</v>
      </c>
      <c r="BN672" s="10">
        <v>771.08994680000001</v>
      </c>
      <c r="BO672" s="10">
        <v>176.81285200000002</v>
      </c>
      <c r="BP672">
        <v>4359.55</v>
      </c>
      <c r="BQ672" s="5">
        <v>1</v>
      </c>
      <c r="BR672" s="12">
        <v>10031754.126106441</v>
      </c>
      <c r="BS672" s="2">
        <v>2301.0985368000001</v>
      </c>
      <c r="BT672" s="2">
        <v>0</v>
      </c>
      <c r="BU672" s="2">
        <v>0</v>
      </c>
      <c r="BV672" s="50">
        <v>4.5079918524809246E-3</v>
      </c>
    </row>
    <row r="673" spans="1:74" x14ac:dyDescent="0.25">
      <c r="A673" t="s">
        <v>1380</v>
      </c>
      <c r="B673">
        <v>4485</v>
      </c>
      <c r="C673" t="s">
        <v>645</v>
      </c>
      <c r="D673" t="s">
        <v>659</v>
      </c>
      <c r="E673" s="7">
        <v>0</v>
      </c>
      <c r="F673" s="2">
        <v>0</v>
      </c>
      <c r="G673" s="2">
        <v>31.752600000000001</v>
      </c>
      <c r="H673" s="2">
        <v>10.3804</v>
      </c>
      <c r="I673" s="2">
        <v>0</v>
      </c>
      <c r="J673" s="2">
        <v>0</v>
      </c>
      <c r="K673" s="2">
        <v>0.92510000000000003</v>
      </c>
      <c r="L673" s="2">
        <v>0</v>
      </c>
      <c r="M673" s="2">
        <v>0</v>
      </c>
      <c r="N673" s="2">
        <v>0</v>
      </c>
      <c r="O673" s="2">
        <v>4.0374999999999996</v>
      </c>
      <c r="P673" s="2">
        <v>0</v>
      </c>
      <c r="Q673" s="2">
        <v>0</v>
      </c>
      <c r="R673" s="2">
        <v>1</v>
      </c>
      <c r="S673" s="2">
        <v>0</v>
      </c>
      <c r="T673" s="2">
        <v>0</v>
      </c>
      <c r="U673" s="2">
        <v>0</v>
      </c>
      <c r="V673" s="2">
        <v>0</v>
      </c>
      <c r="W673" s="2">
        <v>2</v>
      </c>
      <c r="X673" s="2">
        <v>0</v>
      </c>
      <c r="Y673" s="2">
        <v>0</v>
      </c>
      <c r="Z673" s="10">
        <v>31.752600000000001</v>
      </c>
      <c r="AA673" s="2">
        <v>10.4276</v>
      </c>
      <c r="AB673" s="2">
        <v>10.4276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8" t="s">
        <v>12</v>
      </c>
      <c r="BF673" s="8" t="s">
        <v>12</v>
      </c>
      <c r="BG673" s="8" t="s">
        <v>654</v>
      </c>
      <c r="BH673" s="10">
        <v>31.752600000000001</v>
      </c>
      <c r="BI673" s="10">
        <v>0</v>
      </c>
      <c r="BJ673" s="13">
        <v>1.399</v>
      </c>
      <c r="BK673" s="13">
        <v>0</v>
      </c>
      <c r="BL673" s="10">
        <v>0</v>
      </c>
      <c r="BM673" s="10">
        <v>44.421887400000003</v>
      </c>
      <c r="BN673" s="10">
        <v>0</v>
      </c>
      <c r="BO673" s="10">
        <v>21.175421499999999</v>
      </c>
      <c r="BP673">
        <v>4359.55</v>
      </c>
      <c r="BQ673" s="5">
        <v>1.0548</v>
      </c>
      <c r="BR673" s="12">
        <v>301646.16420621675</v>
      </c>
      <c r="BS673" s="2">
        <v>65.597308900000002</v>
      </c>
      <c r="BT673" s="2">
        <v>0</v>
      </c>
      <c r="BU673" s="2">
        <v>0</v>
      </c>
      <c r="BV673" s="50">
        <v>2.3734364987064775E-2</v>
      </c>
    </row>
    <row r="674" spans="1:74" x14ac:dyDescent="0.25">
      <c r="A674" t="s">
        <v>1381</v>
      </c>
      <c r="B674">
        <v>79379</v>
      </c>
      <c r="C674" t="s">
        <v>646</v>
      </c>
      <c r="D674" t="s">
        <v>660</v>
      </c>
      <c r="E674" s="7">
        <v>0</v>
      </c>
      <c r="F674" s="2">
        <v>0</v>
      </c>
      <c r="G674" s="2">
        <v>0</v>
      </c>
      <c r="H674" s="2">
        <v>82.705499999999986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18.261399999999998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0.27500000000000002</v>
      </c>
      <c r="X674" s="2">
        <v>0</v>
      </c>
      <c r="Y674" s="2">
        <v>0</v>
      </c>
      <c r="Z674" s="10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8" t="s">
        <v>12</v>
      </c>
      <c r="BF674" s="8" t="s">
        <v>12</v>
      </c>
      <c r="BG674" s="8" t="s">
        <v>653</v>
      </c>
      <c r="BH674" s="10">
        <v>0</v>
      </c>
      <c r="BI674" s="10">
        <v>82.705499999999986</v>
      </c>
      <c r="BJ674" s="13">
        <v>0</v>
      </c>
      <c r="BK674" s="13">
        <v>1.5589999999999999</v>
      </c>
      <c r="BL674" s="10">
        <v>0</v>
      </c>
      <c r="BM674" s="10">
        <v>0</v>
      </c>
      <c r="BN674" s="10">
        <v>128.93787449999996</v>
      </c>
      <c r="BO674" s="10">
        <v>1.7113842000000001</v>
      </c>
      <c r="BP674">
        <v>4359.55</v>
      </c>
      <c r="BQ674" s="5">
        <v>1.0067999999999999</v>
      </c>
      <c r="BR674" s="12">
        <v>573445.06520079076</v>
      </c>
      <c r="BS674" s="2">
        <v>130.64925869999996</v>
      </c>
      <c r="BT674" s="2">
        <v>0</v>
      </c>
      <c r="BU674" s="2">
        <v>0</v>
      </c>
      <c r="BV674" s="50">
        <v>0</v>
      </c>
    </row>
    <row r="675" spans="1:74" x14ac:dyDescent="0.25">
      <c r="A675" t="s">
        <v>1382</v>
      </c>
      <c r="B675">
        <v>4213</v>
      </c>
      <c r="C675" t="s">
        <v>647</v>
      </c>
      <c r="D675" t="s">
        <v>677</v>
      </c>
      <c r="E675" s="7">
        <v>0</v>
      </c>
      <c r="F675" s="2">
        <v>0</v>
      </c>
      <c r="G675" s="2">
        <v>29.255500000000001</v>
      </c>
      <c r="H675" s="2">
        <v>14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5.2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10">
        <v>0</v>
      </c>
      <c r="AA675" s="2">
        <v>15.7805</v>
      </c>
      <c r="AB675" s="2">
        <v>15.7805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8" t="s">
        <v>13</v>
      </c>
      <c r="BF675" s="8" t="s">
        <v>13</v>
      </c>
      <c r="BG675" s="8" t="s">
        <v>654</v>
      </c>
      <c r="BH675" s="10">
        <v>29.255500000000001</v>
      </c>
      <c r="BI675" s="10">
        <v>14</v>
      </c>
      <c r="BJ675" s="13">
        <v>1.5589999999999999</v>
      </c>
      <c r="BK675" s="13">
        <v>1.669</v>
      </c>
      <c r="BL675" s="10">
        <v>0</v>
      </c>
      <c r="BM675" s="10">
        <v>45.6093245</v>
      </c>
      <c r="BN675" s="10">
        <v>23.366</v>
      </c>
      <c r="BO675" s="10">
        <v>1.5936499999999998</v>
      </c>
      <c r="BP675">
        <v>4359.55</v>
      </c>
      <c r="BQ675" s="5">
        <v>1.0412999999999999</v>
      </c>
      <c r="BR675" s="12">
        <v>320354.87535734987</v>
      </c>
      <c r="BS675" s="2">
        <v>70.568974499999996</v>
      </c>
      <c r="BT675" s="2">
        <v>0</v>
      </c>
      <c r="BU675" s="2">
        <v>0</v>
      </c>
      <c r="BV675" s="50">
        <v>0</v>
      </c>
    </row>
    <row r="676" spans="1:74" x14ac:dyDescent="0.25">
      <c r="A676" t="s">
        <v>1383</v>
      </c>
      <c r="B676">
        <v>4385</v>
      </c>
      <c r="C676" t="s">
        <v>648</v>
      </c>
      <c r="D676" t="s">
        <v>663</v>
      </c>
      <c r="E676" s="7">
        <v>0</v>
      </c>
      <c r="F676" s="2">
        <v>0</v>
      </c>
      <c r="G676" s="2">
        <v>393.37329999999997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43.1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6</v>
      </c>
      <c r="X676" s="2">
        <v>0</v>
      </c>
      <c r="Y676" s="2">
        <v>0</v>
      </c>
      <c r="Z676" s="10">
        <v>7.4749999999999996</v>
      </c>
      <c r="AA676" s="2">
        <v>169.41300000000001</v>
      </c>
      <c r="AB676" s="2">
        <v>169.41300000000001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8" t="s">
        <v>12</v>
      </c>
      <c r="BF676" s="8" t="s">
        <v>12</v>
      </c>
      <c r="BG676" s="8" t="s">
        <v>654</v>
      </c>
      <c r="BH676" s="10">
        <v>393.37329999999997</v>
      </c>
      <c r="BI676" s="10">
        <v>0</v>
      </c>
      <c r="BJ676" s="13">
        <v>1.31</v>
      </c>
      <c r="BK676" s="13">
        <v>0</v>
      </c>
      <c r="BL676" s="10">
        <v>0</v>
      </c>
      <c r="BM676" s="10">
        <v>515.31902300000002</v>
      </c>
      <c r="BN676" s="10">
        <v>0</v>
      </c>
      <c r="BO676" s="10">
        <v>54.074224999999998</v>
      </c>
      <c r="BP676">
        <v>4305.7299999999996</v>
      </c>
      <c r="BQ676" s="5">
        <v>1</v>
      </c>
      <c r="BR676" s="12">
        <v>2451653.5897110398</v>
      </c>
      <c r="BS676" s="2">
        <v>569.39324799999997</v>
      </c>
      <c r="BT676" s="2">
        <v>0</v>
      </c>
      <c r="BU676" s="2">
        <v>0</v>
      </c>
      <c r="BV676" s="50">
        <v>0</v>
      </c>
    </row>
    <row r="677" spans="1:74" x14ac:dyDescent="0.25">
      <c r="A677" t="s">
        <v>1384</v>
      </c>
      <c r="B677">
        <v>4377</v>
      </c>
      <c r="C677" t="s">
        <v>649</v>
      </c>
      <c r="D677" t="s">
        <v>659</v>
      </c>
      <c r="E677" s="7">
        <v>0</v>
      </c>
      <c r="F677" s="2">
        <v>0</v>
      </c>
      <c r="G677" s="2">
        <v>26.388300000000001</v>
      </c>
      <c r="H677" s="2">
        <v>7.4749999999999996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4.6131000000000002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10">
        <v>26.388300000000001</v>
      </c>
      <c r="AA677" s="2">
        <v>10.8972</v>
      </c>
      <c r="AB677" s="2">
        <v>10.8972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8" t="s">
        <v>12</v>
      </c>
      <c r="BF677" s="8" t="s">
        <v>12</v>
      </c>
      <c r="BG677" s="8" t="s">
        <v>653</v>
      </c>
      <c r="BH677" s="10">
        <v>26.388300000000001</v>
      </c>
      <c r="BI677" s="10">
        <v>0</v>
      </c>
      <c r="BJ677" s="13">
        <v>1.399</v>
      </c>
      <c r="BK677" s="13">
        <v>0</v>
      </c>
      <c r="BL677" s="10">
        <v>0</v>
      </c>
      <c r="BM677" s="10">
        <v>36.917231700000002</v>
      </c>
      <c r="BN677" s="10">
        <v>0</v>
      </c>
      <c r="BO677" s="10">
        <v>3.7023258000000001</v>
      </c>
      <c r="BP677">
        <v>4359.55</v>
      </c>
      <c r="BQ677" s="5">
        <v>1.0713000000000001</v>
      </c>
      <c r="BR677" s="12">
        <v>189709.00922153264</v>
      </c>
      <c r="BS677" s="2">
        <v>40.619557499999999</v>
      </c>
      <c r="BT677" s="2">
        <v>0</v>
      </c>
      <c r="BU677" s="2">
        <v>0</v>
      </c>
      <c r="BV677" s="50">
        <v>0</v>
      </c>
    </row>
    <row r="678" spans="1:74" x14ac:dyDescent="0.25">
      <c r="A678" t="s">
        <v>1385</v>
      </c>
      <c r="B678">
        <v>4499</v>
      </c>
      <c r="C678" t="s">
        <v>650</v>
      </c>
      <c r="D678" t="s">
        <v>661</v>
      </c>
      <c r="E678" s="7">
        <v>0</v>
      </c>
      <c r="F678" s="2">
        <v>39.122700000000002</v>
      </c>
      <c r="G678" s="2">
        <v>7805.9345000000012</v>
      </c>
      <c r="H678" s="2">
        <v>0</v>
      </c>
      <c r="I678" s="2">
        <v>0</v>
      </c>
      <c r="J678" s="2">
        <v>37.241500000000002</v>
      </c>
      <c r="K678" s="2">
        <v>0</v>
      </c>
      <c r="L678" s="2">
        <v>0</v>
      </c>
      <c r="M678" s="2">
        <v>0.60129999999999995</v>
      </c>
      <c r="N678" s="2">
        <v>0</v>
      </c>
      <c r="O678" s="2">
        <v>626.94849999999985</v>
      </c>
      <c r="P678" s="2">
        <v>0.97499999999999998</v>
      </c>
      <c r="Q678" s="2">
        <v>18.274999999999999</v>
      </c>
      <c r="R678" s="2">
        <v>12</v>
      </c>
      <c r="S678" s="2">
        <v>1.5</v>
      </c>
      <c r="T678" s="2">
        <v>0</v>
      </c>
      <c r="U678" s="2">
        <v>11.568</v>
      </c>
      <c r="V678" s="2">
        <v>67.6875</v>
      </c>
      <c r="W678" s="2">
        <v>69.250499999999988</v>
      </c>
      <c r="X678" s="2">
        <v>4.2249999999999996</v>
      </c>
      <c r="Y678" s="2">
        <v>1</v>
      </c>
      <c r="Z678" s="10">
        <v>957.63709999999992</v>
      </c>
      <c r="AA678" s="2">
        <v>3076.0594000000001</v>
      </c>
      <c r="AB678" s="2">
        <v>3076.0594000000001</v>
      </c>
      <c r="AC678" s="2">
        <v>0.5746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1</v>
      </c>
      <c r="AL678" s="2">
        <v>0</v>
      </c>
      <c r="AM678" s="2">
        <v>0</v>
      </c>
      <c r="AN678" s="2">
        <v>0</v>
      </c>
      <c r="AO678" s="2">
        <v>17.057200000000002</v>
      </c>
      <c r="AP678" s="2">
        <v>17.057200000000002</v>
      </c>
      <c r="AQ678" s="2">
        <v>0.1013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0.60129999999999995</v>
      </c>
      <c r="BD678" s="2">
        <v>0.60129999999999995</v>
      </c>
      <c r="BE678" s="8" t="s">
        <v>12</v>
      </c>
      <c r="BF678" s="8" t="s">
        <v>12</v>
      </c>
      <c r="BG678" s="8" t="s">
        <v>653</v>
      </c>
      <c r="BH678" s="10">
        <v>7843.7773000000016</v>
      </c>
      <c r="BI678" s="10">
        <v>0</v>
      </c>
      <c r="BJ678" s="13">
        <v>1.1579999999999999</v>
      </c>
      <c r="BK678" s="13">
        <v>0</v>
      </c>
      <c r="BL678" s="10">
        <v>56.923528500000003</v>
      </c>
      <c r="BM678" s="10">
        <v>9080.8333847400008</v>
      </c>
      <c r="BN678" s="10">
        <v>0</v>
      </c>
      <c r="BO678" s="10">
        <v>1336.6164941249999</v>
      </c>
      <c r="BP678">
        <v>4359.55</v>
      </c>
      <c r="BQ678" s="5">
        <v>1</v>
      </c>
      <c r="BR678" s="12">
        <v>45663554.588078097</v>
      </c>
      <c r="BS678" s="2">
        <v>10426.084551</v>
      </c>
      <c r="BT678" s="2">
        <v>50.174812799999998</v>
      </c>
      <c r="BU678" s="2">
        <v>0.73268729999999982</v>
      </c>
      <c r="BV678" s="50">
        <v>6.2098336261971468E-3</v>
      </c>
    </row>
    <row r="679" spans="1:74" x14ac:dyDescent="0.25">
      <c r="A679" t="s">
        <v>1386</v>
      </c>
      <c r="B679">
        <v>4509</v>
      </c>
      <c r="C679" t="s">
        <v>651</v>
      </c>
      <c r="D679" t="s">
        <v>663</v>
      </c>
      <c r="E679" s="7">
        <v>0</v>
      </c>
      <c r="F679" s="2">
        <v>0</v>
      </c>
      <c r="G679" s="2">
        <v>0</v>
      </c>
      <c r="H679" s="2">
        <v>98.054999999999978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7.875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1</v>
      </c>
      <c r="X679" s="2">
        <v>0</v>
      </c>
      <c r="Y679" s="2">
        <v>0</v>
      </c>
      <c r="Z679" s="10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8" t="s">
        <v>12</v>
      </c>
      <c r="BF679" s="8" t="s">
        <v>12</v>
      </c>
      <c r="BG679" s="8" t="s">
        <v>653</v>
      </c>
      <c r="BH679" s="10">
        <v>0</v>
      </c>
      <c r="BI679" s="10">
        <v>98.054999999999978</v>
      </c>
      <c r="BJ679" s="13">
        <v>0</v>
      </c>
      <c r="BK679" s="13">
        <v>1.5589999999999999</v>
      </c>
      <c r="BL679" s="10">
        <v>0</v>
      </c>
      <c r="BM679" s="10">
        <v>0</v>
      </c>
      <c r="BN679" s="10">
        <v>152.86774499999996</v>
      </c>
      <c r="BO679" s="10">
        <v>6.047625</v>
      </c>
      <c r="BP679">
        <v>4305.7299999999996</v>
      </c>
      <c r="BQ679" s="5">
        <v>1</v>
      </c>
      <c r="BR679" s="12">
        <v>684246.67607009981</v>
      </c>
      <c r="BS679" s="2">
        <v>158.91536999999997</v>
      </c>
      <c r="BT679" s="2">
        <v>0</v>
      </c>
      <c r="BU679" s="2">
        <v>0</v>
      </c>
      <c r="BV679" s="50">
        <v>0</v>
      </c>
    </row>
    <row r="680" spans="1:74" x14ac:dyDescent="0.25">
      <c r="A680" t="s">
        <v>1387</v>
      </c>
      <c r="B680">
        <v>4507</v>
      </c>
      <c r="C680" t="s">
        <v>652</v>
      </c>
      <c r="D680" t="s">
        <v>662</v>
      </c>
      <c r="E680" s="7">
        <v>0</v>
      </c>
      <c r="F680" s="2">
        <v>0</v>
      </c>
      <c r="G680" s="2">
        <v>0</v>
      </c>
      <c r="H680" s="2">
        <v>11006.955399999999</v>
      </c>
      <c r="I680" s="2">
        <v>0</v>
      </c>
      <c r="J680" s="2">
        <v>0</v>
      </c>
      <c r="K680" s="2">
        <v>16.270899999999997</v>
      </c>
      <c r="L680" s="2">
        <v>0</v>
      </c>
      <c r="M680" s="2">
        <v>0</v>
      </c>
      <c r="N680" s="2">
        <v>1.1155999999999999</v>
      </c>
      <c r="O680" s="2">
        <v>853.52509999999995</v>
      </c>
      <c r="P680" s="2">
        <v>3</v>
      </c>
      <c r="Q680" s="2">
        <v>0</v>
      </c>
      <c r="R680" s="2">
        <v>30.725000000000001</v>
      </c>
      <c r="S680" s="2">
        <v>2</v>
      </c>
      <c r="T680" s="2">
        <v>0.625</v>
      </c>
      <c r="U680" s="2">
        <v>3</v>
      </c>
      <c r="V680" s="2">
        <v>36.775000000000006</v>
      </c>
      <c r="W680" s="2">
        <v>112.47500000000001</v>
      </c>
      <c r="X680" s="2">
        <v>8.9749999999999996</v>
      </c>
      <c r="Y680" s="2">
        <v>10</v>
      </c>
      <c r="Z680" s="10">
        <v>861.87499999999989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8" t="s">
        <v>12</v>
      </c>
      <c r="BF680" s="8" t="s">
        <v>12</v>
      </c>
      <c r="BG680" s="8" t="s">
        <v>653</v>
      </c>
      <c r="BH680" s="10">
        <v>0</v>
      </c>
      <c r="BI680" s="10">
        <v>11024.341899999998</v>
      </c>
      <c r="BJ680" s="13">
        <v>0</v>
      </c>
      <c r="BK680" s="13">
        <v>1.268</v>
      </c>
      <c r="BL680" s="10">
        <v>0</v>
      </c>
      <c r="BM680" s="10">
        <v>0</v>
      </c>
      <c r="BN680" s="10">
        <v>13977.621767019999</v>
      </c>
      <c r="BO680" s="10">
        <v>1306.3128253000002</v>
      </c>
      <c r="BP680">
        <v>4359.55</v>
      </c>
      <c r="BQ680" s="5">
        <v>1</v>
      </c>
      <c r="BR680" s="12">
        <v>66631077.051948652</v>
      </c>
      <c r="BS680" s="2">
        <v>15263.132272499999</v>
      </c>
      <c r="BT680" s="2">
        <v>20.631501199999995</v>
      </c>
      <c r="BU680" s="2">
        <v>1.4145808</v>
      </c>
      <c r="BV680" s="50">
        <v>2.2579540932817846E-3</v>
      </c>
    </row>
  </sheetData>
  <autoFilter ref="B2:BR680" xr:uid="{25DA45AB-D6D4-4A15-A6B9-98B99991DE97}">
    <sortState xmlns:xlrd2="http://schemas.microsoft.com/office/spreadsheetml/2017/richdata2" ref="B3:BR680">
      <sortCondition ref="C2:C680"/>
    </sortState>
  </autoFilter>
  <mergeCells count="7">
    <mergeCell ref="BS1:BU1"/>
    <mergeCell ref="F1:H1"/>
    <mergeCell ref="I1:K1"/>
    <mergeCell ref="L1:N1"/>
    <mergeCell ref="AQ1:BD1"/>
    <mergeCell ref="AC1:AP1"/>
    <mergeCell ref="O1:AB1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9EBEB08937E45953B1138053D5621" ma:contentTypeVersion="13" ma:contentTypeDescription="Create a new document." ma:contentTypeScope="" ma:versionID="558a52879f631dc55524605427ade8ba">
  <xsd:schema xmlns:xsd="http://www.w3.org/2001/XMLSchema" xmlns:xs="http://www.w3.org/2001/XMLSchema" xmlns:p="http://schemas.microsoft.com/office/2006/metadata/properties" xmlns:ns1="http://schemas.microsoft.com/sharepoint/v3" xmlns:ns3="aec00323-8a18-4c78-8d31-8fd4620902d6" xmlns:ns4="dfaa9b3c-ab9c-4121-a150-be670cdb50f1" targetNamespace="http://schemas.microsoft.com/office/2006/metadata/properties" ma:root="true" ma:fieldsID="112d32e4309d7652147608cc83f8d585" ns1:_="" ns3:_="" ns4:_="">
    <xsd:import namespace="http://schemas.microsoft.com/sharepoint/v3"/>
    <xsd:import namespace="aec00323-8a18-4c78-8d31-8fd4620902d6"/>
    <xsd:import namespace="dfaa9b3c-ab9c-4121-a150-be670cdb5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00323-8a18-4c78-8d31-8fd46209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9b3c-ab9c-4121-a150-be670cdb5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 L o c a l E d u c a t i o n A g e n c y 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 L o c a l E d u c a t i o n A g e n c y 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 C o l u m n s \ L o c a l E d u c a t i o n A g e n c y I d 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 C o l u m n s \ L o c a l E d u c a t i o n A g e n c y C a t e g o r y T y p e I d 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 C o l u m n s \ I s O u t O f S t a t e 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 C o l u m n s \ I s C T E 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 C o l u m n s \ I s A c c o m m o d a t i o n D i s t r i c t 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 C o l u m n s \ I s S e c u r e C a r e 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 C o l u m n s \ I s E x c e p t i o n a l 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 C o l u m n s \ I s H e a d S t a r t 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 C o l u m n s \ I s V a l i d F o r D O R 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 C o l u m n s \ I s T r a n s p o r t a t i o n 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 C o l u m n s \ I s E l e m e n t a r y N o t I n H i g h S c h o o l 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 C o l u m n s \ I s H i g h S c h o o l D i s t r i c t 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 C o l u m n s \ H a s 2 0 0 D a y C a l e n d a r 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 S a A p o r D e s c r i p t o r s 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 S a A p o r D e s c r i p t o r s 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 C o l u m n s \ B a s e L e v e l I D 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 C o l u m n s \ R e f I s o l a t e d C o d e I D 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 C o l u m n s \ R e f A s s e s s e d V a l T y p e I D 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 C o l u m n s \ R e f R a p i d D e c l i n e I D 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 C o l u m n s \ G r o w t h R e q I n d i c a t o r 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 C o l u m n s \ R e f T o w n S h i p A r e a I D 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 C o l u m n s \ K 3 R e a d i n g E l i g i b l e 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 C o l u m n s \ K 3 R e a d i n g E l i g i b l e D a t e 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 S a C h a r B a s e S u p L e v e l C a l c s 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 S a C h a r B a s e S u p L e v e l C a l c s 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 C o l u m n s \ P a y m e n t M o n t h 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 C o l u m n s \ B a s e S u p p o r t L e v e l A m t 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 C o l u m n s \ B a s e A d j s A m o u n t 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 C o l u m n s \ T o t W g h t C n t 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 C o l u m n s \ A D M C o u n t T y p e 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 C o l u m n s \ M D S S I C n t 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 C o l u m n s \ E D P P r i v a t e C n t 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 C o l u m n s \ E D M I M R C n t 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 C o l u m n s \ S P E D C o u n t T y p e 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 C o l u m n s \ M D S S I W g h t 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 C o l u m n s \ O I S C W g h t 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 C o l u m n s \ M D S C W g h t 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 C o l u m n s \ M O M R W g h t 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 C o l u m n s \ E D P P r i v a t e W g h t 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 C o l u m n s \ M D R e s W g h t 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 C o l u m n s \ O I R e s W g h t 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 C o l u m n s \ E D M I M R W g h t 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 C o l u m n s \ T o t a l W e i g h t C n t 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 C o l u m n s \ L E P S C o u n t T y p e 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 C o l u m n s \ E l e m P r e C a p C o u n t 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 C o l u m n s \ H s P r e C a p C o u n t 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 C o l u m n s \ E n r o l l m e n t C a p 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 C o l u m n s \ K G 3 R W g h t 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 M e m b e r s h i p I n t e r v a l 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 M e m b e r s h i p I n t e r v a l 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 C o l u m n s \ M e m b e r s h i p I n t e r v a l I d 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 C o l u m n s \ A g g r e g a t i o n T y p e I d 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 C o l u m n s \ S t u d e n t U S I 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 C o l u m n s \ S c h o o l I d 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 C o l u m n s \ G r a d e L e v e l T y p e I d 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 C o l u m n s \ A t t e n d i n g L o c a l E d u c a t i o n A g e n c y I d 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 C o l u m n s \ R e s i d e n t E d u c a t i o n O r g a n i z a t i o n I d 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 C o l u m n s \ I s C o n c u r r e n t F o r L i m i t i n g 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 C o l u m n s \ M e m b e r s h i p F T E D e s c r i p t o r I d 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 C o l u m n s \ T u i t i o n P a y e r D e s c r i p t o r I d 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 C o l u m n s \ P r o g r a m S e r v i c e D e s c r i p t o r I d 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 C o l u m n s \ T r a c k N u m b e r 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 C o l u m n s \ I s H o m e B o u n d 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 C o l u m n s \ F u n d i n g T y p e I d 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 C o l u m n s \ M e m b e r s h i p I n t e r v a l S t a r t D a t e 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 C o l u m n s \ M e m b e r s h i p I n t e r v a l E n d D a t e 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 C o l u m n s \ U n a d j u s t e d M e m b e r s h i p D a y s 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 C o l u m n s \ U n a d j u s t e d A b s e n c e D a y s 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 C o l u m n s \ U n a d j u s t e d A v e r a g e D a i l y M e m b e r s h i p 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 C o l u m n s \ U n a d j u s t e d A v e r a g e D a i l y A t t e n d a n c e 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 C o l u m n s \ S P E D S u p p o r t L e v e l W e i g h t 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 C o l u m n s \ S p e c i a l E n r o l l m e n t D e s c r i p t o r I d 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 C o l u m n s \ S e r v i c e C o d e D e s c r i p t o r I d 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 C o l u m n s \ S t u d e n t S c h o o l A s s o c i a t i o n E n t r y D a t e 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 C o l u m n s \ U n a d j u s t e d D a y s E n r o l l e d 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 C o l u m n s \ Y e a r E n d U n a d j u s t e d A D M 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 C o l u m n s \ L i m i t e d A v e r a g e D a i l y M e m b e r s h i p 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 C o l u m n s \ L i m i t e d A v e r a g e D a i l y A t t e n d a n c e 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 C o l u m n s \ L i m i t e d M e m b e r s h i p D a y s 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 C o l u m n s \ L i m i t e d A b s e n c e D a y s 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 C o l u m n s \ A t t e n d a n c e M i n u t e s 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 C o l u m n s \ S u b m i t t e d B y E d u c a t i o n O r g a n i z a t i o n I d 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 C o l u m n s \ C a l e n d a r C o d e 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 C o l u m n s \ I s C h r o n i c a l l y I l l 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 E n t i t y 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 E n t i t y 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 C o l u m n s \ C r e a t e d D t m 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 C o l u m n s \ C r e a t e d U s e r 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 C o l u m n s \ C T D S 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 C o l u m n s \ R e f N a t u r e I D 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 C o l u m n s \ N a t u r e 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 C o l u m n s \ R e f C o u n t y I D 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 C o l u m n s \ D i s t r i c t T y p e 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 C o l u m n s \ F u n d a b l e 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 C o l u m n s \ R e s i d e n t A t t e n d S t a t u s 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 C o l u m n s \ O w n e r I D 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 C o l u m n s \ S t a t u s D a t e 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 C o l u m n s \ E f f e c t i v e D a t e 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 C o l u m n s \ L a s t M o d i f i e d D t 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 S a C h a r D e s c r i p t o r s 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 S a C h a r D e s c r i p t o r s 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 C o l u m n s \ B a s e L e v e l I D 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 C o l u m n s \ S c h o o l D a y s 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 C o l u m n s \ E n r o l l m e n t C a p 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 C o l u m n s \ K 3 R e a d i n g E l i g i b l e 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 C o l u m n s \ K 3 R e a d i n g E l i g i b l e D a t e 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 D e s c r i p t o r 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 D e s c r i p t o r 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 C o l u m n s \ N a m e s p a c e 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 C o l u m n s \ E f f e c t i v e B e g i n D a t e 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 C o l u m n s \ E f f e c t i v e E n d D a t e 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 C o l u m n s \ L a s t M o d i f i e d D a t e 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 C o l u m n s \ S h o r t D e s c r i p t i o n 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 S a A p o r B a s e S u p p o r t L e v e l C a l c s 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 S a A p o r B a s e S u p p o r t L e v e l C a l c s 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 C o l u m n s \ P a y m e n t M o n t h 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 C o l u m n s \ B a s e S u p p o r t L e v e l A m t 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 C o l u m n s \ B a s e A d j s A m o u n t 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 C o l u m n s \ P s d P Y 2 C o u n t 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 C o l u m n s \ T o t W g h t C n t 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 C o l u m n s \ M D S S I C n t 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 C o l u m n s \ E D P P r i v a t e C n t 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 C o l u m n s \ E D M I M R C n t 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 C o l u m n s \ D S C S M D S S I C n t 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 C o l u m n s \ D S C S V I C n t 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 C o l u m n s \ D S C S O I S C C n t 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 C o l u m n s \ D S C S P S D C n t 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 C o l u m n s \ D S C S M D S C C n t 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 C o l u m n s \ D S C S H I C n t 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 C o l u m n s \ D S C S M O M R C n t 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 C o l u m n s \ D S C S E D P P r i v a t e C n t 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 C o l u m n s \ D S C S M D R e s C n t 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 C o l u m n s \ D S C S O I R e s C n t 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 C o l u m n s \ D S C S E D M I M R C n t 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 C o l u m n s \ D S C S L E P C n t 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 C o l u m n s \ D S C S K 3 C n t 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 C o l u m n s \ M D S S I W g h t 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 C o l u m n s \ O I S C W g h t 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 C o l u m n s \ M D S C W g h t 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 C o l u m n s \ M O M R W g h t 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 C o l u m n s \ E D P P r i v a t e W g h t 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 C o l u m n s \ M D R e s W g h t 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 C o l u m n s \ O I R e s W g h t 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 C o l u m n s \ E D M I M R W g h t 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 C o l u m n s \ T o t a l W e i g h t C n t 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 C o l u m n s \ J o b I D 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 C o l u m n s \ D S C S E l e m C n t 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 C o l u m n s \ D S C S H s C n t 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 C o l u m n s \ D S C S E l e m W g h t 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 C o l u m n s \ D S C S H s W g h t 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 C o l u m n s \ D S C S K G C n t 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 C o l u m n s \ K G 0 3 R W g h t 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 C o l u m n s \ P s d C Y C o u n t 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 C o l u m n s \ E l e m C Y C o u n t 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 C o l u m n s \ H s C Y C o u n t 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 C o l u m n s \ K 3 C Y C o u n t 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 C o l u m n s \ M D S S I C Y C n t 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 C o l u m n s \ O I S C C Y C n t 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 C o l u m n s \ M D S C C Y C n t 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 C o l u m n s \ M O M R C Y C n t 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 C o l u m n s \ E D P P r i v a t e C Y C n t 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 C o l u m n s \ M D R e s C Y C n t 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 C o l u m n s \ O I R e s C Y C n t 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 C o l u m n s \ E D M I M R C Y C n t 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 C o l u m n s \ L E P C Y C n t 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 C o l u m n s \ K 3 C Y C n t 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 C o l u m n s \ K G C Y C n t 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 C o l u m n s \ P s d C Y S L W g h t 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 C o l u m n s \ E l e m C Y S L W g h t 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 C o l u m n s \ H s C Y S L W g h t 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 C o l u m n s \ T o t C Y W g h t C n t 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 C o l u m n s \ T o t C Y G r p B W g h t C n t 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 C o l u m n s \ B a s e S u p p o r t L e v e l C Y A m t 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B27D89-6FD0-462F-AA60-BD593460FB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EB4B91-70C4-4EA0-813C-202AF039E91A}">
  <ds:schemaRefs/>
</ds:datastoreItem>
</file>

<file path=customXml/itemProps3.xml><?xml version="1.0" encoding="utf-8"?>
<ds:datastoreItem xmlns:ds="http://schemas.openxmlformats.org/officeDocument/2006/customXml" ds:itemID="{5397F3B7-78BD-4DB5-A40C-F8076A766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c00323-8a18-4c78-8d31-8fd4620902d6"/>
    <ds:schemaRef ds:uri="dfaa9b3c-ab9c-4121-a150-be670cdb5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AE90E9-5FC5-4A15-83CA-0F3EC65669B5}">
  <ds:schemaRefs/>
</ds:datastoreItem>
</file>

<file path=customXml/itemProps5.xml><?xml version="1.0" encoding="utf-8"?>
<ds:datastoreItem xmlns:ds="http://schemas.openxmlformats.org/officeDocument/2006/customXml" ds:itemID="{300E5B1D-D7F6-4BE1-9FA5-EFDDA3D0E45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ec00323-8a18-4c78-8d31-8fd4620902d6"/>
    <ds:schemaRef ds:uri="http://purl.org/dc/dcmitype/"/>
    <ds:schemaRef ds:uri="http://schemas.openxmlformats.org/package/2006/metadata/core-properties"/>
    <ds:schemaRef ds:uri="dfaa9b3c-ab9c-4121-a150-be670cdb50f1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40th Day Non-AOI</vt:lpstr>
      <vt:lpstr>Weighted Counts by LEA</vt:lpstr>
      <vt:lpstr>'40th Day Non-AOI'!Print_Area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Martin, Charlie</cp:lastModifiedBy>
  <cp:lastPrinted>2020-10-16T05:11:35Z</cp:lastPrinted>
  <dcterms:created xsi:type="dcterms:W3CDTF">2015-06-05T18:17:20Z</dcterms:created>
  <dcterms:modified xsi:type="dcterms:W3CDTF">2020-11-05T06:41:34Z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0x010100C259EBEB08937E45953B1138053D5621</vt:lpwstr>
  </property>
</Properties>
</file>