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.sharepoint.com/sites/HNS-Team/Shared Documents/CNP Program Forms/CACFP Program Forms/"/>
    </mc:Choice>
  </mc:AlternateContent>
  <xr:revisionPtr revIDLastSave="1" documentId="8_{CADBF354-5C41-409F-B0E5-B55AAF454F81}" xr6:coauthVersionLast="47" xr6:coauthVersionMax="47" xr10:uidLastSave="{D0DC3E75-0502-4867-9D91-2DF37A4A2D3D}"/>
  <bookViews>
    <workbookView xWindow="-120" yWindow="-120" windowWidth="29040" windowHeight="15720" xr2:uid="{C2C580DF-25B4-4713-A7AC-9BEB36200CD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O10" i="1" s="1"/>
  <c r="O25" i="1" s="1"/>
  <c r="N11" i="1"/>
  <c r="Q11" i="1" s="1"/>
  <c r="N12" i="1"/>
  <c r="Q12" i="1" s="1"/>
  <c r="N13" i="1"/>
  <c r="N28" i="1" s="1"/>
  <c r="N14" i="1"/>
  <c r="Q14" i="1" s="1"/>
  <c r="N15" i="1"/>
  <c r="N30" i="1" s="1"/>
  <c r="Q30" i="1" s="1"/>
  <c r="N16" i="1"/>
  <c r="L44" i="1"/>
  <c r="G48" i="2"/>
  <c r="C48" i="2"/>
  <c r="C33" i="2"/>
  <c r="C43" i="2"/>
  <c r="C58" i="2" s="1"/>
  <c r="F58" i="2" s="1"/>
  <c r="B43" i="2"/>
  <c r="B42" i="2"/>
  <c r="C42" i="2" s="1"/>
  <c r="C57" i="2" s="1"/>
  <c r="F57" i="2" s="1"/>
  <c r="C41" i="2"/>
  <c r="C56" i="2" s="1"/>
  <c r="F56" i="2" s="1"/>
  <c r="B41" i="2"/>
  <c r="B40" i="2"/>
  <c r="C40" i="2" s="1"/>
  <c r="C55" i="2" s="1"/>
  <c r="F55" i="2" s="1"/>
  <c r="C39" i="2"/>
  <c r="C54" i="2" s="1"/>
  <c r="F54" i="2" s="1"/>
  <c r="B39" i="2"/>
  <c r="C38" i="2"/>
  <c r="C53" i="2" s="1"/>
  <c r="F53" i="2" s="1"/>
  <c r="B38" i="2"/>
  <c r="E38" i="2" s="1"/>
  <c r="E53" i="2" s="1"/>
  <c r="E37" i="2"/>
  <c r="E52" i="2" s="1"/>
  <c r="D37" i="2"/>
  <c r="D52" i="2" s="1"/>
  <c r="C37" i="2"/>
  <c r="C52" i="2" s="1"/>
  <c r="F52" i="2" s="1"/>
  <c r="B37" i="2"/>
  <c r="C36" i="2"/>
  <c r="C51" i="2" s="1"/>
  <c r="F51" i="2" s="1"/>
  <c r="B36" i="2"/>
  <c r="E36" i="2" s="1"/>
  <c r="E51" i="2" s="1"/>
  <c r="E35" i="2"/>
  <c r="E50" i="2" s="1"/>
  <c r="D35" i="2"/>
  <c r="D50" i="2" s="1"/>
  <c r="C35" i="2"/>
  <c r="C59" i="2" s="1"/>
  <c r="F59" i="2" s="1"/>
  <c r="B35" i="2"/>
  <c r="C34" i="2"/>
  <c r="C49" i="2" s="1"/>
  <c r="F49" i="2" s="1"/>
  <c r="B34" i="2"/>
  <c r="E34" i="2" s="1"/>
  <c r="E49" i="2" s="1"/>
  <c r="E33" i="2"/>
  <c r="E48" i="2" s="1"/>
  <c r="D33" i="2"/>
  <c r="D48" i="2" s="1"/>
  <c r="B33" i="2"/>
  <c r="B14" i="2"/>
  <c r="N26" i="1"/>
  <c r="M16" i="1"/>
  <c r="M15" i="1"/>
  <c r="M14" i="1"/>
  <c r="M13" i="1"/>
  <c r="M12" i="1"/>
  <c r="M11" i="1"/>
  <c r="M10" i="1"/>
  <c r="M9" i="1"/>
  <c r="M8" i="1"/>
  <c r="M7" i="1"/>
  <c r="M6" i="1"/>
  <c r="M5" i="1"/>
  <c r="N10" i="1" l="1"/>
  <c r="Q10" i="1" s="1"/>
  <c r="N5" i="1"/>
  <c r="Q5" i="1" s="1"/>
  <c r="O6" i="1"/>
  <c r="O21" i="1" s="1"/>
  <c r="O8" i="1"/>
  <c r="O23" i="1" s="1"/>
  <c r="O5" i="1"/>
  <c r="O20" i="1" s="1"/>
  <c r="P5" i="1"/>
  <c r="P20" i="1" s="1"/>
  <c r="P6" i="1"/>
  <c r="P21" i="1" s="1"/>
  <c r="P7" i="1"/>
  <c r="P22" i="1" s="1"/>
  <c r="N9" i="1"/>
  <c r="Q9" i="1" s="1"/>
  <c r="P8" i="1"/>
  <c r="P23" i="1" s="1"/>
  <c r="O7" i="1"/>
  <c r="O22" i="1" s="1"/>
  <c r="P9" i="1"/>
  <c r="P24" i="1" s="1"/>
  <c r="P10" i="1"/>
  <c r="P25" i="1" s="1"/>
  <c r="N6" i="1"/>
  <c r="Q6" i="1" s="1"/>
  <c r="N7" i="1"/>
  <c r="O9" i="1"/>
  <c r="O24" i="1" s="1"/>
  <c r="N8" i="1"/>
  <c r="Q13" i="1"/>
  <c r="Q15" i="1"/>
  <c r="N27" i="1"/>
  <c r="Q27" i="1" s="1"/>
  <c r="N29" i="1"/>
  <c r="Q29" i="1" s="1"/>
  <c r="F48" i="2"/>
  <c r="F60" i="2" s="1"/>
  <c r="E64" i="2" s="1"/>
  <c r="E65" i="2" s="1"/>
  <c r="F33" i="2"/>
  <c r="C50" i="2"/>
  <c r="F50" i="2" s="1"/>
  <c r="D34" i="2"/>
  <c r="D49" i="2" s="1"/>
  <c r="D36" i="2"/>
  <c r="D51" i="2" s="1"/>
  <c r="D38" i="2"/>
  <c r="D53" i="2" s="1"/>
  <c r="Q26" i="1"/>
  <c r="Q28" i="1"/>
  <c r="N20" i="1" l="1"/>
  <c r="Q20" i="1" s="1"/>
  <c r="L43" i="1"/>
  <c r="N25" i="1"/>
  <c r="Q25" i="1" s="1"/>
  <c r="N24" i="1"/>
  <c r="Q24" i="1" s="1"/>
  <c r="N21" i="1"/>
  <c r="Q21" i="1" s="1"/>
  <c r="Q8" i="1"/>
  <c r="N23" i="1"/>
  <c r="Q23" i="1" s="1"/>
  <c r="Q7" i="1"/>
  <c r="N22" i="1"/>
  <c r="Q22" i="1" s="1"/>
  <c r="N31" i="1"/>
  <c r="Q31" i="1" s="1"/>
  <c r="Q32" i="1" l="1"/>
  <c r="P36" i="1" s="1"/>
  <c r="P37" i="1" s="1"/>
  <c r="G43" i="1" l="1"/>
  <c r="G47" i="1"/>
</calcChain>
</file>

<file path=xl/sharedStrings.xml><?xml version="1.0" encoding="utf-8"?>
<sst xmlns="http://schemas.openxmlformats.org/spreadsheetml/2006/main" count="165" uniqueCount="68">
  <si>
    <t xml:space="preserve">      This resource will help calculate the approximate monthly and annual reimbursement for</t>
  </si>
  <si>
    <t xml:space="preserve">      operators of the Child and Adult Care Food Program (CACFP). </t>
  </si>
  <si>
    <t xml:space="preserve">   Projected Reimbursement Calculator                                                                                                                                        </t>
  </si>
  <si>
    <t>4. Enrollment Category</t>
  </si>
  <si>
    <t>Revised Per Review</t>
  </si>
  <si>
    <t>Free</t>
  </si>
  <si>
    <t>Reduced</t>
  </si>
  <si>
    <t>Paid</t>
  </si>
  <si>
    <t>Total</t>
  </si>
  <si>
    <t xml:space="preserve">              </t>
  </si>
  <si>
    <t>5. Meal Counts</t>
  </si>
  <si>
    <t>At-Risk Meal Counts</t>
  </si>
  <si>
    <t>Breakfast</t>
  </si>
  <si>
    <t>At-Risk Breakfast</t>
  </si>
  <si>
    <t>Morning Snack</t>
  </si>
  <si>
    <t>At-Risk AM Snack</t>
  </si>
  <si>
    <t>Lunch</t>
  </si>
  <si>
    <t>At Risk Lunch</t>
  </si>
  <si>
    <t>Afternoon Snack</t>
  </si>
  <si>
    <t>At-Risk Afternoon Snack</t>
  </si>
  <si>
    <t>Supper</t>
  </si>
  <si>
    <t>At-Risk Supper</t>
  </si>
  <si>
    <t>Evening Snack</t>
  </si>
  <si>
    <t>6. Menu Errors</t>
  </si>
  <si>
    <t>Disallowed Per Review</t>
  </si>
  <si>
    <t>At-Risk Menu Errors</t>
  </si>
  <si>
    <t>At-Risk Lunch</t>
  </si>
  <si>
    <t>7. Adujsted Meal Counts</t>
  </si>
  <si>
    <t>Calculated</t>
  </si>
  <si>
    <t>Revised</t>
  </si>
  <si>
    <t>Reimburesment</t>
  </si>
  <si>
    <t>CIL (L/S)</t>
  </si>
  <si>
    <t>Total Calculated Reimbursement:</t>
  </si>
  <si>
    <t>Over/Under Payment Calculation</t>
  </si>
  <si>
    <t>Original Reimbursment (Including CIL)*:</t>
  </si>
  <si>
    <t>Calculated Revised Reimbursement:</t>
  </si>
  <si>
    <t>(Over)/Under Payment:</t>
  </si>
  <si>
    <t>*Information from Site Meal Service Summary</t>
  </si>
  <si>
    <t>July 1, 2021- June 30, 2022</t>
  </si>
  <si>
    <t>(updated by CACFP on 8/4/2021)</t>
  </si>
  <si>
    <t>USDA Rates</t>
  </si>
  <si>
    <t>Lunch and Supper</t>
  </si>
  <si>
    <t>Snack</t>
  </si>
  <si>
    <t>CIL</t>
  </si>
  <si>
    <t xml:space="preserve">Free: </t>
  </si>
  <si>
    <t>Reduced-Price:</t>
  </si>
  <si>
    <t>Paid:</t>
  </si>
  <si>
    <t>Breakfast:</t>
  </si>
  <si>
    <t>Lunch:</t>
  </si>
  <si>
    <t>Supper:</t>
  </si>
  <si>
    <t>Evening Snack:</t>
  </si>
  <si>
    <t>At-Risk Breakfast:</t>
  </si>
  <si>
    <t>At-Risk PM Snack:</t>
  </si>
  <si>
    <t>At-Risk Supper:</t>
  </si>
  <si>
    <t>At-Risk AM Snack:</t>
  </si>
  <si>
    <t>At-Risk Lunch:</t>
  </si>
  <si>
    <t>At-Risk Evening Snack:</t>
  </si>
  <si>
    <t>PM Snack:</t>
  </si>
  <si>
    <t>AM Snack:</t>
  </si>
  <si>
    <t>At-Risk Evening Snack</t>
  </si>
  <si>
    <t>Total:</t>
  </si>
  <si>
    <r>
      <t xml:space="preserve">Instructions: </t>
    </r>
    <r>
      <rPr>
        <sz val="11"/>
        <color theme="1"/>
        <rFont val="Arial"/>
        <family val="2"/>
      </rPr>
      <t>Input enrollment totals and the approximate number of meals served. Then, the approximate monthly and annual reimbursement will automatically calculate.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Please note, for the calculator to function, the content must be enabled. If it isn't calculating, please save the Excel document to your computer. Once saved, it should function.</t>
    </r>
  </si>
  <si>
    <r>
      <t xml:space="preserve">Enrollment: </t>
    </r>
    <r>
      <rPr>
        <sz val="11"/>
        <color theme="1"/>
        <rFont val="Arial"/>
        <family val="2"/>
      </rPr>
      <t>Input the total number participants who qualify as free, reduced-price, and paid, as supported by complete Meal Benefit Income Eligibility Forms and Claiming Rosters.</t>
    </r>
  </si>
  <si>
    <r>
      <t xml:space="preserve">Approximate Number of Meals Served Monthly: </t>
    </r>
    <r>
      <rPr>
        <sz val="11"/>
        <color theme="1"/>
        <rFont val="Arial"/>
        <family val="2"/>
      </rPr>
      <t>Input the approximate number of meals/snacks served monthly.</t>
    </r>
  </si>
  <si>
    <r>
      <t xml:space="preserve">Projected </t>
    </r>
    <r>
      <rPr>
        <b/>
        <sz val="11"/>
        <color theme="1"/>
        <rFont val="Arial"/>
        <family val="2"/>
      </rPr>
      <t>Monthly</t>
    </r>
    <r>
      <rPr>
        <sz val="11"/>
        <color theme="1"/>
        <rFont val="Arial"/>
        <family val="2"/>
      </rPr>
      <t xml:space="preserve"> CACFP Reimbursement: </t>
    </r>
  </si>
  <si>
    <r>
      <t xml:space="preserve">Projected </t>
    </r>
    <r>
      <rPr>
        <b/>
        <sz val="11"/>
        <color theme="1"/>
        <rFont val="Arial"/>
        <family val="2"/>
      </rPr>
      <t xml:space="preserve">Annual </t>
    </r>
    <r>
      <rPr>
        <sz val="11"/>
        <color theme="1"/>
        <rFont val="Arial"/>
        <family val="2"/>
      </rPr>
      <t xml:space="preserve">CACFP Reimbursement: </t>
    </r>
  </si>
  <si>
    <t xml:space="preserve">August 2023  |  Health and Nutrition Services  |  Arizona Department of Education  |  This institution is an equal opportunity provider. </t>
  </si>
  <si>
    <t>July 1, 2023-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</si>
</sst>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00\-00\-00\-000"/>
    <numFmt numFmtId="166" formatCode="00\-00\-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Raleway ExtraBold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Roboto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24"/>
      <color theme="0"/>
      <name val="Montserrat ExtraBold"/>
    </font>
    <font>
      <sz val="11"/>
      <color theme="0"/>
      <name val="Montserrat Light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rgb="FF01216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5C3A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4" borderId="0" xfId="0" applyFill="1" applyProtection="1">
      <protection locked="0"/>
    </xf>
    <xf numFmtId="0" fontId="3" fillId="5" borderId="1" xfId="0" applyFont="1" applyFill="1" applyBorder="1"/>
    <xf numFmtId="0" fontId="0" fillId="5" borderId="0" xfId="0" applyFill="1"/>
    <xf numFmtId="0" fontId="3" fillId="5" borderId="1" xfId="0" applyFont="1" applyFill="1" applyBorder="1" applyAlignment="1">
      <alignment horizontal="center"/>
    </xf>
    <xf numFmtId="1" fontId="0" fillId="4" borderId="0" xfId="0" applyNumberFormat="1" applyFill="1" applyProtection="1">
      <protection locked="0"/>
    </xf>
    <xf numFmtId="1" fontId="0" fillId="0" borderId="0" xfId="0" applyNumberFormat="1"/>
    <xf numFmtId="0" fontId="0" fillId="5" borderId="1" xfId="0" applyFill="1" applyBorder="1"/>
    <xf numFmtId="1" fontId="0" fillId="3" borderId="0" xfId="0" applyNumberFormat="1" applyFill="1"/>
    <xf numFmtId="0" fontId="3" fillId="3" borderId="0" xfId="0" applyFont="1" applyFill="1"/>
    <xf numFmtId="43" fontId="0" fillId="0" borderId="0" xfId="1" applyNumberFormat="1" applyFont="1" applyAlignment="1" applyProtection="1"/>
    <xf numFmtId="43" fontId="0" fillId="5" borderId="0" xfId="1" applyNumberFormat="1" applyFont="1" applyFill="1" applyAlignment="1" applyProtection="1"/>
    <xf numFmtId="43" fontId="0" fillId="3" borderId="0" xfId="0" applyNumberFormat="1" applyFill="1"/>
    <xf numFmtId="43" fontId="0" fillId="0" borderId="3" xfId="1" applyNumberFormat="1" applyFont="1" applyBorder="1" applyAlignment="1" applyProtection="1"/>
    <xf numFmtId="43" fontId="0" fillId="0" borderId="0" xfId="0" applyNumberFormat="1"/>
    <xf numFmtId="44" fontId="0" fillId="4" borderId="0" xfId="1" applyFont="1" applyFill="1" applyAlignment="1" applyProtection="1">
      <protection locked="0"/>
    </xf>
    <xf numFmtId="44" fontId="0" fillId="0" borderId="3" xfId="1" applyFont="1" applyBorder="1" applyAlignment="1" applyProtection="1"/>
    <xf numFmtId="44" fontId="0" fillId="0" borderId="0" xfId="1" applyFont="1" applyAlignment="1" applyProtection="1"/>
    <xf numFmtId="0" fontId="0" fillId="3" borderId="0" xfId="0" applyFill="1"/>
    <xf numFmtId="164" fontId="0" fillId="3" borderId="0" xfId="0" applyNumberFormat="1" applyFill="1"/>
    <xf numFmtId="0" fontId="5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7" fillId="5" borderId="0" xfId="0" applyNumberFormat="1" applyFont="1" applyFill="1"/>
    <xf numFmtId="1" fontId="7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1" xfId="0" applyFont="1" applyFill="1" applyBorder="1"/>
    <xf numFmtId="43" fontId="7" fillId="0" borderId="0" xfId="1" applyNumberFormat="1" applyFont="1" applyAlignment="1" applyProtection="1"/>
    <xf numFmtId="43" fontId="7" fillId="5" borderId="0" xfId="1" applyNumberFormat="1" applyFont="1" applyFill="1" applyAlignment="1" applyProtection="1"/>
    <xf numFmtId="43" fontId="7" fillId="3" borderId="0" xfId="0" applyNumberFormat="1" applyFont="1" applyFill="1"/>
    <xf numFmtId="43" fontId="7" fillId="0" borderId="3" xfId="1" applyNumberFormat="1" applyFont="1" applyBorder="1" applyAlignment="1" applyProtection="1"/>
    <xf numFmtId="0" fontId="3" fillId="3" borderId="1" xfId="0" applyFont="1" applyFill="1" applyBorder="1" applyAlignment="1">
      <alignment horizontal="left"/>
    </xf>
    <xf numFmtId="1" fontId="0" fillId="5" borderId="0" xfId="0" applyNumberFormat="1" applyFill="1"/>
    <xf numFmtId="44" fontId="0" fillId="0" borderId="0" xfId="0" applyNumberFormat="1"/>
    <xf numFmtId="17" fontId="4" fillId="4" borderId="0" xfId="0" applyNumberFormat="1" applyFont="1" applyFill="1" applyAlignment="1" applyProtection="1">
      <alignment horizontal="left"/>
      <protection locked="0"/>
    </xf>
    <xf numFmtId="166" fontId="3" fillId="3" borderId="1" xfId="0" applyNumberFormat="1" applyFont="1" applyFill="1" applyBorder="1"/>
    <xf numFmtId="165" fontId="0" fillId="4" borderId="0" xfId="0" applyNumberFormat="1" applyFill="1" applyProtection="1">
      <protection locked="0"/>
    </xf>
    <xf numFmtId="166" fontId="0" fillId="0" borderId="0" xfId="0" applyNumberFormat="1"/>
    <xf numFmtId="44" fontId="0" fillId="3" borderId="0" xfId="1" applyFont="1" applyFill="1"/>
    <xf numFmtId="43" fontId="7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0" fontId="0" fillId="6" borderId="0" xfId="0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right"/>
    </xf>
    <xf numFmtId="0" fontId="3" fillId="3" borderId="1" xfId="0" applyFont="1" applyFill="1" applyBorder="1" applyAlignment="1">
      <alignment horizontal="left"/>
    </xf>
    <xf numFmtId="165" fontId="0" fillId="4" borderId="2" xfId="0" applyNumberForma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44" fontId="10" fillId="0" borderId="0" xfId="0" applyNumberFormat="1" applyFont="1" applyAlignment="1">
      <alignment horizontal="center" wrapText="1"/>
    </xf>
    <xf numFmtId="44" fontId="10" fillId="0" borderId="1" xfId="0" applyNumberFormat="1" applyFont="1" applyBorder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5C3A1"/>
      <color rgb="FFCB6015"/>
      <color rgb="FF012169"/>
      <color rgb="FFFCA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494583</xdr:colOff>
      <xdr:row>40</xdr:row>
      <xdr:rowOff>78997</xdr:rowOff>
    </xdr:from>
    <xdr:to>
      <xdr:col>2</xdr:col>
      <xdr:colOff>617614</xdr:colOff>
      <xdr:row>50</xdr:row>
      <xdr:rowOff>11374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ECCB1B-6275-45B2-AD3E-487E18FD8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583" y="6392711"/>
          <a:ext cx="1429317" cy="1837377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10</xdr:row>
      <xdr:rowOff>174625</xdr:rowOff>
    </xdr:from>
    <xdr:to>
      <xdr:col>0</xdr:col>
      <xdr:colOff>491558</xdr:colOff>
      <xdr:row>35</xdr:row>
      <xdr:rowOff>116493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F7A731-8153-41B4-87A5-86A23C0B3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188482"/>
          <a:ext cx="369094" cy="33572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1</xdr:col>
      <xdr:colOff>165100</xdr:colOff>
      <xdr:row>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B9E9F83-2E98-4970-3A43-9CD82A929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6985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B253-EDAC-42F8-BDBA-C4BA82B26B03}">
  <dimension ref="A1:R59"/>
  <sheetViews>
    <sheetView showGridLines="0" tabSelected="1" showWhiteSpace="0" view="pageLayout" zoomScale="75" zoomScaleNormal="100" zoomScalePageLayoutView="75" workbookViewId="0">
      <selection activeCell="D36" sqref="D36:E36"/>
    </sheetView>
  </sheetViews>
  <sheetFormatPr defaultRowHeight="15" x14ac:dyDescent="0.25"/>
  <cols>
    <col min="1" max="1" width="9.140625" customWidth="1"/>
    <col min="12" max="12" width="25" hidden="1" customWidth="1"/>
    <col min="13" max="13" width="14.7109375" hidden="1" customWidth="1"/>
    <col min="14" max="14" width="13.28515625" hidden="1" customWidth="1"/>
    <col min="15" max="15" width="14" hidden="1" customWidth="1"/>
    <col min="16" max="16" width="12.7109375" hidden="1" customWidth="1"/>
    <col min="17" max="17" width="11.28515625" hidden="1" customWidth="1"/>
    <col min="18" max="18" width="6.7109375" hidden="1" customWidth="1"/>
  </cols>
  <sheetData>
    <row r="1" spans="1:17" ht="15" customHeight="1" x14ac:dyDescent="0.25">
      <c r="A1" s="1"/>
      <c r="B1" s="60" t="s">
        <v>2</v>
      </c>
      <c r="C1" s="60"/>
      <c r="D1" s="60"/>
      <c r="E1" s="60"/>
      <c r="F1" s="60"/>
      <c r="G1" s="60"/>
      <c r="H1" s="60"/>
      <c r="I1" s="60"/>
      <c r="J1" s="60"/>
      <c r="K1" s="60"/>
    </row>
    <row r="2" spans="1:17" ht="18.75" customHeight="1" x14ac:dyDescent="0.25">
      <c r="A2" s="1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ht="15" customHeight="1" x14ac:dyDescent="0.25">
      <c r="A3" s="1"/>
      <c r="B3" s="61" t="s">
        <v>0</v>
      </c>
      <c r="C3" s="61"/>
      <c r="D3" s="61"/>
      <c r="E3" s="61"/>
      <c r="F3" s="61"/>
      <c r="G3" s="61"/>
      <c r="H3" s="61"/>
      <c r="I3" s="61"/>
      <c r="J3" s="61"/>
      <c r="K3" s="61"/>
    </row>
    <row r="4" spans="1:17" ht="19.5" customHeight="1" x14ac:dyDescent="0.25">
      <c r="A4" s="1"/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27" t="s">
        <v>27</v>
      </c>
      <c r="M4" s="28" t="s">
        <v>8</v>
      </c>
      <c r="N4" s="28" t="s">
        <v>5</v>
      </c>
      <c r="O4" s="28" t="s">
        <v>6</v>
      </c>
      <c r="P4" s="28" t="s">
        <v>7</v>
      </c>
    </row>
    <row r="5" spans="1:17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9" t="s">
        <v>12</v>
      </c>
      <c r="M5" s="30">
        <f>D26</f>
        <v>0</v>
      </c>
      <c r="N5" s="30" t="e">
        <f>ROUND((D26*D15)/D21,0)</f>
        <v>#DIV/0!</v>
      </c>
      <c r="O5" s="30" t="e">
        <f>ROUND((D26*$D$17)/$D$21,0)</f>
        <v>#DIV/0!</v>
      </c>
      <c r="P5" s="30" t="e">
        <f>ROUND((D26*$D$19)/$D$21,0)</f>
        <v>#DIV/0!</v>
      </c>
      <c r="Q5" s="10" t="e">
        <f>ROUND(N5,0)</f>
        <v>#DIV/0!</v>
      </c>
    </row>
    <row r="6" spans="1:17" ht="15" customHeight="1" x14ac:dyDescent="0.25">
      <c r="A6" s="62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29" t="s">
        <v>14</v>
      </c>
      <c r="M6" s="30">
        <f>D28</f>
        <v>0</v>
      </c>
      <c r="N6" s="30" t="e">
        <f>ROUND((D28*$D$15)/$D$21,0)</f>
        <v>#DIV/0!</v>
      </c>
      <c r="O6" s="30" t="e">
        <f>ROUND((D28*$D$17)/$D$21,0)</f>
        <v>#DIV/0!</v>
      </c>
      <c r="P6" s="30" t="e">
        <f>ROUND((D28*$D$19)/$D$21,0)</f>
        <v>#DIV/0!</v>
      </c>
      <c r="Q6" s="10" t="e">
        <f t="shared" ref="Q6:Q14" si="0">ROUND(N6,0)</f>
        <v>#DIV/0!</v>
      </c>
    </row>
    <row r="7" spans="1:17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29" t="s">
        <v>16</v>
      </c>
      <c r="M7" s="30">
        <f>D30</f>
        <v>0</v>
      </c>
      <c r="N7" s="30" t="e">
        <f>ROUND((D30*$D$15)/$D$21,0)</f>
        <v>#DIV/0!</v>
      </c>
      <c r="O7" s="30" t="e">
        <f>ROUND((D30*$D$17)/$D$21,0)</f>
        <v>#DIV/0!</v>
      </c>
      <c r="P7" s="30" t="e">
        <f>ROUND((D30*$D$19)/$D$21,0)</f>
        <v>#DIV/0!</v>
      </c>
      <c r="Q7" s="10" t="e">
        <f t="shared" si="0"/>
        <v>#DIV/0!</v>
      </c>
    </row>
    <row r="8" spans="1:17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29" t="s">
        <v>18</v>
      </c>
      <c r="M8" s="30">
        <f>D32</f>
        <v>0</v>
      </c>
      <c r="N8" s="30" t="e">
        <f>ROUND((D32*$D$15)/$D$21,0)</f>
        <v>#DIV/0!</v>
      </c>
      <c r="O8" s="30" t="e">
        <f>ROUND((D32*$D$17)/$D$21,0)</f>
        <v>#DIV/0!</v>
      </c>
      <c r="P8" s="30" t="e">
        <f>ROUND((D32*$D$19)/$D$21,0)</f>
        <v>#DIV/0!</v>
      </c>
      <c r="Q8" s="10" t="e">
        <f t="shared" si="0"/>
        <v>#DIV/0!</v>
      </c>
    </row>
    <row r="9" spans="1:17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29" t="s">
        <v>20</v>
      </c>
      <c r="M9" s="30">
        <f>D34</f>
        <v>0</v>
      </c>
      <c r="N9" s="30" t="e">
        <f>ROUND((D34*$D$15)/$D$21,0)</f>
        <v>#DIV/0!</v>
      </c>
      <c r="O9" s="30" t="e">
        <f>ROUND((D34*$D$17)/$D$21,0)</f>
        <v>#DIV/0!</v>
      </c>
      <c r="P9" s="30" t="e">
        <f>ROUND((D34*$D$19)/$D$21,0)</f>
        <v>#DIV/0!</v>
      </c>
      <c r="Q9" s="10" t="e">
        <f t="shared" si="0"/>
        <v>#DIV/0!</v>
      </c>
    </row>
    <row r="10" spans="1:17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29" t="s">
        <v>22</v>
      </c>
      <c r="M10" s="30">
        <f>D36</f>
        <v>0</v>
      </c>
      <c r="N10" s="30" t="e">
        <f>ROUND((D36*$D$15)/$D$21,0)</f>
        <v>#DIV/0!</v>
      </c>
      <c r="O10" s="30" t="e">
        <f>ROUND((D36*$D$17)/$D$21,0)</f>
        <v>#DIV/0!</v>
      </c>
      <c r="P10" s="30" t="e">
        <f>ROUND((D36*$D$19)/$D$21,0)</f>
        <v>#DIV/0!</v>
      </c>
      <c r="Q10" s="10" t="e">
        <f t="shared" si="0"/>
        <v>#DIV/0!</v>
      </c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29" t="s">
        <v>13</v>
      </c>
      <c r="M11" s="30">
        <f>J26</f>
        <v>0</v>
      </c>
      <c r="N11" s="30">
        <f>J26</f>
        <v>0</v>
      </c>
      <c r="O11" s="31"/>
      <c r="P11" s="31"/>
      <c r="Q11" s="10">
        <f t="shared" si="0"/>
        <v>0</v>
      </c>
    </row>
    <row r="12" spans="1:17" ht="15" customHeight="1" x14ac:dyDescent="0.25">
      <c r="A12" s="63"/>
      <c r="B12" s="62" t="s">
        <v>62</v>
      </c>
      <c r="C12" s="62"/>
      <c r="D12" s="62"/>
      <c r="E12" s="62"/>
      <c r="F12" s="62"/>
      <c r="G12" s="62"/>
      <c r="H12" s="62"/>
      <c r="I12" s="62"/>
      <c r="J12" s="62"/>
      <c r="K12" s="62"/>
      <c r="L12" s="29" t="s">
        <v>15</v>
      </c>
      <c r="M12" s="30">
        <f>J28</f>
        <v>0</v>
      </c>
      <c r="N12" s="30">
        <f>J28</f>
        <v>0</v>
      </c>
      <c r="O12" s="31"/>
      <c r="P12" s="31"/>
      <c r="Q12" s="10">
        <f t="shared" si="0"/>
        <v>0</v>
      </c>
    </row>
    <row r="13" spans="1:17" x14ac:dyDescent="0.25">
      <c r="A13" s="6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29" t="s">
        <v>26</v>
      </c>
      <c r="M13" s="30">
        <f>J30</f>
        <v>0</v>
      </c>
      <c r="N13" s="30">
        <f>J30</f>
        <v>0</v>
      </c>
      <c r="O13" s="31"/>
      <c r="P13" s="31"/>
      <c r="Q13" s="10">
        <f t="shared" si="0"/>
        <v>0</v>
      </c>
    </row>
    <row r="14" spans="1:17" ht="4.5" customHeight="1" x14ac:dyDescent="0.25">
      <c r="A14" s="63"/>
      <c r="B14" s="64"/>
      <c r="C14" s="64"/>
      <c r="D14" s="64"/>
      <c r="E14" s="64"/>
      <c r="F14" s="63"/>
      <c r="G14" s="63"/>
      <c r="H14" s="63"/>
      <c r="I14" s="63"/>
      <c r="J14" s="63"/>
      <c r="K14" s="63"/>
      <c r="L14" s="29" t="s">
        <v>19</v>
      </c>
      <c r="M14" s="30">
        <f>J32</f>
        <v>0</v>
      </c>
      <c r="N14" s="30">
        <f>J32</f>
        <v>0</v>
      </c>
      <c r="O14" s="32"/>
      <c r="P14" s="32"/>
      <c r="Q14" s="10">
        <f t="shared" si="0"/>
        <v>0</v>
      </c>
    </row>
    <row r="15" spans="1:17" x14ac:dyDescent="0.25">
      <c r="A15" s="63"/>
      <c r="B15" s="65" t="s">
        <v>44</v>
      </c>
      <c r="C15" s="65"/>
      <c r="D15" s="76"/>
      <c r="E15" s="76"/>
      <c r="F15" s="63"/>
      <c r="G15" s="63"/>
      <c r="H15" s="63"/>
      <c r="I15" s="63"/>
      <c r="J15" s="63"/>
      <c r="K15" s="63"/>
      <c r="L15" t="s">
        <v>21</v>
      </c>
      <c r="M15" s="10">
        <f>J34</f>
        <v>0</v>
      </c>
      <c r="N15" s="30">
        <f>J34</f>
        <v>0</v>
      </c>
      <c r="O15" s="12"/>
      <c r="P15" s="12"/>
      <c r="Q15" s="10">
        <f>ROUND(N15,0)</f>
        <v>0</v>
      </c>
    </row>
    <row r="16" spans="1:17" ht="4.5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t="s">
        <v>59</v>
      </c>
      <c r="M16">
        <f>J36</f>
        <v>0</v>
      </c>
      <c r="N16">
        <f>J36</f>
        <v>0</v>
      </c>
    </row>
    <row r="17" spans="1:17" x14ac:dyDescent="0.25">
      <c r="A17" s="63"/>
      <c r="B17" s="65" t="s">
        <v>45</v>
      </c>
      <c r="C17" s="65"/>
      <c r="D17" s="76"/>
      <c r="E17" s="76"/>
      <c r="F17" s="63"/>
      <c r="G17" s="63"/>
      <c r="H17" s="63"/>
      <c r="I17" s="63"/>
      <c r="J17" s="63"/>
      <c r="K17" s="63"/>
      <c r="M17" s="33" t="s">
        <v>28</v>
      </c>
      <c r="N17" s="34"/>
      <c r="O17" s="34"/>
      <c r="P17" s="34"/>
      <c r="Q17" s="34"/>
    </row>
    <row r="18" spans="1:17" ht="3.75" customHeigh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M18" s="33" t="s">
        <v>29</v>
      </c>
      <c r="N18" s="34"/>
      <c r="O18" s="34"/>
      <c r="P18" s="34"/>
      <c r="Q18" s="34"/>
    </row>
    <row r="19" spans="1:17" x14ac:dyDescent="0.25">
      <c r="A19" s="63"/>
      <c r="B19" s="65" t="s">
        <v>46</v>
      </c>
      <c r="C19" s="65"/>
      <c r="D19" s="76"/>
      <c r="E19" s="76"/>
      <c r="F19" s="63"/>
      <c r="G19" s="63"/>
      <c r="H19" s="63"/>
      <c r="I19" s="63"/>
      <c r="J19" s="63"/>
      <c r="K19" s="63"/>
      <c r="M19" s="35" t="s">
        <v>30</v>
      </c>
      <c r="N19" s="28" t="s">
        <v>5</v>
      </c>
      <c r="O19" s="28" t="s">
        <v>6</v>
      </c>
      <c r="P19" s="28" t="s">
        <v>7</v>
      </c>
      <c r="Q19" s="28" t="s">
        <v>8</v>
      </c>
    </row>
    <row r="20" spans="1:17" ht="4.5" customHeight="1" x14ac:dyDescent="0.25">
      <c r="A20" s="63"/>
      <c r="B20" s="66"/>
      <c r="C20" s="66"/>
      <c r="D20" s="66"/>
      <c r="E20" s="66"/>
      <c r="F20" s="66"/>
      <c r="G20" s="63"/>
      <c r="H20" s="63"/>
      <c r="I20" s="63"/>
      <c r="J20" s="63"/>
      <c r="K20" s="63"/>
      <c r="M20" s="29" t="s">
        <v>12</v>
      </c>
      <c r="N20" s="36" t="e">
        <f>PRODUCT(N44,N5)</f>
        <v>#DIV/0!</v>
      </c>
      <c r="O20" s="36" t="e">
        <f t="shared" ref="O20:P20" si="1">O44*O5</f>
        <v>#DIV/0!</v>
      </c>
      <c r="P20" s="36" t="e">
        <f t="shared" si="1"/>
        <v>#DIV/0!</v>
      </c>
      <c r="Q20" s="36" t="e">
        <f>SUM(N20:P20)</f>
        <v>#DIV/0!</v>
      </c>
    </row>
    <row r="21" spans="1:17" x14ac:dyDescent="0.25">
      <c r="A21" s="63"/>
      <c r="B21" s="67" t="s">
        <v>60</v>
      </c>
      <c r="C21" s="67"/>
      <c r="D21" s="68">
        <f>SUM(D15,D17,D19)</f>
        <v>0</v>
      </c>
      <c r="E21" s="68"/>
      <c r="F21" s="66"/>
      <c r="G21" s="63"/>
      <c r="H21" s="63"/>
      <c r="I21" s="63"/>
      <c r="J21" s="63"/>
      <c r="K21" s="63"/>
      <c r="M21" s="29" t="s">
        <v>14</v>
      </c>
      <c r="N21" s="36" t="e">
        <f>N46*N6</f>
        <v>#DIV/0!</v>
      </c>
      <c r="O21" s="36" t="e">
        <f t="shared" ref="O21:P21" si="2">O46*O6</f>
        <v>#DIV/0!</v>
      </c>
      <c r="P21" s="36" t="e">
        <f t="shared" si="2"/>
        <v>#DIV/0!</v>
      </c>
      <c r="Q21" s="36" t="e">
        <f t="shared" ref="Q21:Q29" si="3">SUM(N21:P21)</f>
        <v>#DIV/0!</v>
      </c>
    </row>
    <row r="22" spans="1:17" x14ac:dyDescent="0.25">
      <c r="A22" s="63"/>
      <c r="B22" s="66"/>
      <c r="C22" s="66"/>
      <c r="D22" s="69"/>
      <c r="E22" s="69"/>
      <c r="F22" s="63"/>
      <c r="G22" s="63"/>
      <c r="H22" s="63"/>
      <c r="I22" s="63"/>
      <c r="J22" s="63"/>
      <c r="K22" s="63"/>
      <c r="M22" s="29" t="s">
        <v>16</v>
      </c>
      <c r="N22" s="36" t="e">
        <f>N45*N7</f>
        <v>#DIV/0!</v>
      </c>
      <c r="O22" s="36" t="e">
        <f t="shared" ref="O22:P22" si="4">O45*O7</f>
        <v>#DIV/0!</v>
      </c>
      <c r="P22" s="36" t="e">
        <f t="shared" si="4"/>
        <v>#DIV/0!</v>
      </c>
      <c r="Q22" s="36" t="e">
        <f t="shared" si="3"/>
        <v>#DIV/0!</v>
      </c>
    </row>
    <row r="23" spans="1:17" ht="15" customHeight="1" x14ac:dyDescent="0.25">
      <c r="A23" s="63"/>
      <c r="B23" s="62" t="s">
        <v>63</v>
      </c>
      <c r="C23" s="62"/>
      <c r="D23" s="62"/>
      <c r="E23" s="62"/>
      <c r="F23" s="62"/>
      <c r="G23" s="62"/>
      <c r="H23" s="62"/>
      <c r="I23" s="62"/>
      <c r="J23" s="62"/>
      <c r="K23" s="62"/>
      <c r="M23" s="29" t="s">
        <v>18</v>
      </c>
      <c r="N23" s="36" t="e">
        <f>N46*N8</f>
        <v>#DIV/0!</v>
      </c>
      <c r="O23" s="36" t="e">
        <f t="shared" ref="O23:P23" si="5">O46*O8</f>
        <v>#DIV/0!</v>
      </c>
      <c r="P23" s="36" t="e">
        <f t="shared" si="5"/>
        <v>#DIV/0!</v>
      </c>
      <c r="Q23" s="36" t="e">
        <f>SUM(N23:P23)</f>
        <v>#DIV/0!</v>
      </c>
    </row>
    <row r="24" spans="1:17" x14ac:dyDescent="0.25">
      <c r="A24" s="63"/>
      <c r="B24" s="62"/>
      <c r="C24" s="62"/>
      <c r="D24" s="62"/>
      <c r="E24" s="62"/>
      <c r="F24" s="62"/>
      <c r="G24" s="62"/>
      <c r="H24" s="62"/>
      <c r="I24" s="62"/>
      <c r="J24" s="62"/>
      <c r="K24" s="62"/>
      <c r="M24" s="29" t="s">
        <v>20</v>
      </c>
      <c r="N24" s="36" t="e">
        <f>N9*N45</f>
        <v>#DIV/0!</v>
      </c>
      <c r="O24" s="36" t="e">
        <f t="shared" ref="O24:P24" si="6">O9*O45</f>
        <v>#DIV/0!</v>
      </c>
      <c r="P24" s="36" t="e">
        <f t="shared" si="6"/>
        <v>#DIV/0!</v>
      </c>
      <c r="Q24" s="36" t="e">
        <f t="shared" si="3"/>
        <v>#DIV/0!</v>
      </c>
    </row>
    <row r="25" spans="1:17" ht="4.5" customHeight="1" x14ac:dyDescent="0.25">
      <c r="A25" s="63"/>
      <c r="B25" s="64"/>
      <c r="C25" s="64"/>
      <c r="D25" s="64"/>
      <c r="E25" s="64"/>
      <c r="F25" s="63"/>
      <c r="G25" s="63"/>
      <c r="H25" s="63"/>
      <c r="I25" s="63"/>
      <c r="J25" s="63"/>
      <c r="K25" s="63"/>
      <c r="M25" s="29" t="s">
        <v>22</v>
      </c>
      <c r="N25" s="36" t="e">
        <f>N10*N46</f>
        <v>#DIV/0!</v>
      </c>
      <c r="O25" s="36" t="e">
        <f t="shared" ref="O25:P25" si="7">O10*O46</f>
        <v>#DIV/0!</v>
      </c>
      <c r="P25" s="36" t="e">
        <f t="shared" si="7"/>
        <v>#DIV/0!</v>
      </c>
      <c r="Q25" s="36" t="e">
        <f t="shared" si="3"/>
        <v>#DIV/0!</v>
      </c>
    </row>
    <row r="26" spans="1:17" x14ac:dyDescent="0.25">
      <c r="A26" s="63"/>
      <c r="B26" s="70" t="s">
        <v>47</v>
      </c>
      <c r="C26" s="70"/>
      <c r="D26" s="77"/>
      <c r="E26" s="77"/>
      <c r="F26" s="63"/>
      <c r="G26" s="70" t="s">
        <v>51</v>
      </c>
      <c r="H26" s="70"/>
      <c r="I26" s="70"/>
      <c r="J26" s="77"/>
      <c r="K26" s="77"/>
      <c r="M26" s="29" t="s">
        <v>13</v>
      </c>
      <c r="N26" s="36">
        <f>N11*N44</f>
        <v>0</v>
      </c>
      <c r="O26" s="37"/>
      <c r="P26" s="37"/>
      <c r="Q26" s="36">
        <f t="shared" si="3"/>
        <v>0</v>
      </c>
    </row>
    <row r="27" spans="1:17" ht="4.5" customHeight="1" x14ac:dyDescent="0.25">
      <c r="A27" s="63"/>
      <c r="B27" s="63"/>
      <c r="C27" s="63"/>
      <c r="D27" s="63"/>
      <c r="E27" s="63"/>
      <c r="F27" s="63"/>
      <c r="G27" s="71"/>
      <c r="H27" s="63"/>
      <c r="I27" s="63"/>
      <c r="J27" s="63"/>
      <c r="K27" s="63"/>
      <c r="M27" s="29" t="s">
        <v>15</v>
      </c>
      <c r="N27" s="36">
        <f>N12*N46</f>
        <v>0</v>
      </c>
      <c r="O27" s="37"/>
      <c r="P27" s="37"/>
      <c r="Q27" s="36">
        <f t="shared" si="3"/>
        <v>0</v>
      </c>
    </row>
    <row r="28" spans="1:17" x14ac:dyDescent="0.25">
      <c r="A28" s="63"/>
      <c r="B28" s="65" t="s">
        <v>58</v>
      </c>
      <c r="C28" s="65"/>
      <c r="D28" s="77"/>
      <c r="E28" s="77"/>
      <c r="F28" s="63"/>
      <c r="G28" s="65" t="s">
        <v>54</v>
      </c>
      <c r="H28" s="65"/>
      <c r="I28" s="65"/>
      <c r="J28" s="77"/>
      <c r="K28" s="77"/>
      <c r="M28" s="29" t="s">
        <v>26</v>
      </c>
      <c r="N28" s="36">
        <f>N13*N45</f>
        <v>0</v>
      </c>
      <c r="O28" s="37"/>
      <c r="P28" s="37"/>
      <c r="Q28" s="36">
        <f t="shared" si="3"/>
        <v>0</v>
      </c>
    </row>
    <row r="29" spans="1:17" ht="3.75" customHeight="1" x14ac:dyDescent="0.25">
      <c r="A29" s="63"/>
      <c r="B29" s="63"/>
      <c r="C29" s="63"/>
      <c r="D29" s="63"/>
      <c r="E29" s="63"/>
      <c r="F29" s="63"/>
      <c r="G29" s="71"/>
      <c r="H29" s="63"/>
      <c r="I29" s="63"/>
      <c r="J29" s="63"/>
      <c r="K29" s="63"/>
      <c r="M29" s="29" t="s">
        <v>19</v>
      </c>
      <c r="N29" s="36">
        <f>N14*N46</f>
        <v>0</v>
      </c>
      <c r="O29" s="38"/>
      <c r="P29" s="38"/>
      <c r="Q29" s="36">
        <f t="shared" si="3"/>
        <v>0</v>
      </c>
    </row>
    <row r="30" spans="1:17" x14ac:dyDescent="0.25">
      <c r="A30" s="63"/>
      <c r="B30" s="65" t="s">
        <v>48</v>
      </c>
      <c r="C30" s="65"/>
      <c r="D30" s="77"/>
      <c r="E30" s="77"/>
      <c r="F30" s="63"/>
      <c r="G30" s="65" t="s">
        <v>55</v>
      </c>
      <c r="H30" s="65"/>
      <c r="I30" s="65"/>
      <c r="J30" s="77"/>
      <c r="K30" s="77"/>
      <c r="M30" s="29" t="s">
        <v>21</v>
      </c>
      <c r="N30" s="36">
        <f>N15*N45</f>
        <v>0</v>
      </c>
      <c r="O30" s="38"/>
      <c r="P30" s="38"/>
      <c r="Q30" s="36">
        <f>N30</f>
        <v>0</v>
      </c>
    </row>
    <row r="31" spans="1:17" ht="4.5" customHeight="1" thickBot="1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M31" s="29" t="s">
        <v>31</v>
      </c>
      <c r="N31" s="36" t="e">
        <f>SUM(N7:P7,N9:P9,N13,N15)*N47</f>
        <v>#DIV/0!</v>
      </c>
      <c r="O31" s="38"/>
      <c r="P31" s="38"/>
      <c r="Q31" s="39" t="e">
        <f t="shared" ref="Q31" si="8">SUM(N31:P31)</f>
        <v>#DIV/0!</v>
      </c>
    </row>
    <row r="32" spans="1:17" ht="15.75" thickTop="1" x14ac:dyDescent="0.25">
      <c r="A32" s="63"/>
      <c r="B32" s="65" t="s">
        <v>57</v>
      </c>
      <c r="C32" s="65"/>
      <c r="D32" s="77"/>
      <c r="E32" s="77"/>
      <c r="F32" s="63"/>
      <c r="G32" s="65" t="s">
        <v>52</v>
      </c>
      <c r="H32" s="65"/>
      <c r="I32" s="65"/>
      <c r="J32" s="77"/>
      <c r="K32" s="77"/>
      <c r="M32" s="29"/>
      <c r="N32" s="48" t="s">
        <v>32</v>
      </c>
      <c r="O32" s="48"/>
      <c r="P32" s="48"/>
      <c r="Q32" s="36" t="e">
        <f>SUM(Q20:Q31)</f>
        <v>#DIV/0!</v>
      </c>
    </row>
    <row r="33" spans="1:17" ht="4.5" customHeight="1" x14ac:dyDescent="0.25">
      <c r="A33" s="63"/>
      <c r="B33" s="63"/>
      <c r="C33" s="63"/>
      <c r="D33" s="63"/>
      <c r="E33" s="63"/>
      <c r="F33" s="63"/>
      <c r="G33" s="71"/>
      <c r="H33" s="63"/>
      <c r="I33" s="63"/>
      <c r="J33" s="63"/>
      <c r="K33" s="63"/>
      <c r="M33" s="29"/>
      <c r="N33" s="29"/>
      <c r="O33" s="29"/>
      <c r="P33" s="29"/>
      <c r="Q33" s="29"/>
    </row>
    <row r="34" spans="1:17" x14ac:dyDescent="0.25">
      <c r="A34" s="63"/>
      <c r="B34" s="65" t="s">
        <v>49</v>
      </c>
      <c r="C34" s="65"/>
      <c r="D34" s="77"/>
      <c r="E34" s="77"/>
      <c r="F34" s="63"/>
      <c r="G34" s="65" t="s">
        <v>53</v>
      </c>
      <c r="H34" s="65"/>
      <c r="I34" s="65"/>
      <c r="J34" s="77"/>
      <c r="K34" s="77"/>
      <c r="M34" s="49" t="s">
        <v>33</v>
      </c>
      <c r="N34" s="49"/>
      <c r="O34" s="49"/>
      <c r="Q34" s="18"/>
    </row>
    <row r="35" spans="1:17" ht="4.5" customHeight="1" x14ac:dyDescent="0.25">
      <c r="A35" s="63"/>
      <c r="B35" s="63"/>
      <c r="C35" s="63"/>
      <c r="D35" s="63"/>
      <c r="E35" s="63"/>
      <c r="F35" s="63"/>
      <c r="G35" s="71"/>
      <c r="H35" s="63"/>
      <c r="I35" s="63"/>
      <c r="J35" s="63"/>
      <c r="K35" s="63"/>
      <c r="M35" s="50" t="s">
        <v>34</v>
      </c>
      <c r="N35" s="50"/>
      <c r="O35" s="50"/>
      <c r="P35" s="19"/>
    </row>
    <row r="36" spans="1:17" ht="15.75" thickBot="1" x14ac:dyDescent="0.3">
      <c r="A36" s="63"/>
      <c r="B36" s="65" t="s">
        <v>50</v>
      </c>
      <c r="C36" s="65"/>
      <c r="D36" s="77"/>
      <c r="E36" s="77"/>
      <c r="F36" s="63"/>
      <c r="G36" s="65" t="s">
        <v>56</v>
      </c>
      <c r="H36" s="65"/>
      <c r="I36" s="65"/>
      <c r="J36" s="77"/>
      <c r="K36" s="77"/>
      <c r="M36" s="51" t="s">
        <v>35</v>
      </c>
      <c r="N36" s="51"/>
      <c r="O36" s="51"/>
      <c r="P36" s="20" t="e">
        <f>Q32</f>
        <v>#DIV/0!</v>
      </c>
    </row>
    <row r="37" spans="1:17" ht="15.75" thickTop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M37" s="51" t="s">
        <v>36</v>
      </c>
      <c r="N37" s="51"/>
      <c r="O37" s="51"/>
      <c r="P37" s="21" t="e">
        <f>P36-P35</f>
        <v>#DIV/0!</v>
      </c>
    </row>
    <row r="38" spans="1:17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M39" s="52" t="s">
        <v>37</v>
      </c>
      <c r="N39" s="52"/>
      <c r="O39" s="52"/>
      <c r="P39" s="52"/>
    </row>
    <row r="40" spans="1:1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7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M41" s="53" t="s">
        <v>67</v>
      </c>
      <c r="N41" s="53"/>
      <c r="O41" s="53"/>
      <c r="P41" s="53"/>
    </row>
    <row r="42" spans="1:17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M42" s="53" t="s">
        <v>39</v>
      </c>
      <c r="N42" s="53"/>
      <c r="O42" s="53"/>
      <c r="P42" s="53"/>
    </row>
    <row r="43" spans="1:17" ht="15" customHeight="1" x14ac:dyDescent="0.25">
      <c r="A43" s="63"/>
      <c r="B43" s="63"/>
      <c r="C43" s="63"/>
      <c r="D43" s="72" t="s">
        <v>64</v>
      </c>
      <c r="E43" s="72"/>
      <c r="F43" s="72"/>
      <c r="G43" s="73" t="e">
        <f>P37</f>
        <v>#DIV/0!</v>
      </c>
      <c r="H43" s="73"/>
      <c r="I43" s="73"/>
      <c r="J43" s="73"/>
      <c r="K43" s="63"/>
      <c r="L43" s="10" t="e">
        <f>N5</f>
        <v>#DIV/0!</v>
      </c>
      <c r="M43" s="2" t="s">
        <v>40</v>
      </c>
      <c r="N43" s="3" t="s">
        <v>5</v>
      </c>
      <c r="O43" s="3" t="s">
        <v>6</v>
      </c>
      <c r="P43" s="3" t="s">
        <v>7</v>
      </c>
    </row>
    <row r="44" spans="1:17" x14ac:dyDescent="0.25">
      <c r="A44" s="63"/>
      <c r="B44" s="63"/>
      <c r="C44" s="63"/>
      <c r="D44" s="72"/>
      <c r="E44" s="72"/>
      <c r="F44" s="72"/>
      <c r="G44" s="74"/>
      <c r="H44" s="74"/>
      <c r="I44" s="74"/>
      <c r="J44" s="74"/>
      <c r="K44" s="63"/>
      <c r="L44" s="42">
        <f>3*N44</f>
        <v>6.84</v>
      </c>
      <c r="M44" s="22" t="s">
        <v>12</v>
      </c>
      <c r="N44" s="47">
        <v>2.2799999999999998</v>
      </c>
      <c r="O44" s="47">
        <v>1.98</v>
      </c>
      <c r="P44" s="47">
        <v>0.38</v>
      </c>
    </row>
    <row r="45" spans="1:17" x14ac:dyDescent="0.25">
      <c r="A45" s="63"/>
      <c r="B45" s="63"/>
      <c r="C45" s="63"/>
      <c r="D45" s="69"/>
      <c r="E45" s="69"/>
      <c r="F45" s="69"/>
      <c r="G45" s="63"/>
      <c r="H45" s="63"/>
      <c r="I45" s="63"/>
      <c r="J45" s="63"/>
      <c r="K45" s="63"/>
      <c r="M45" s="22" t="s">
        <v>41</v>
      </c>
      <c r="N45" s="47">
        <v>4.25</v>
      </c>
      <c r="O45" s="47">
        <v>3.85</v>
      </c>
      <c r="P45" s="47">
        <v>0.4</v>
      </c>
    </row>
    <row r="46" spans="1:17" x14ac:dyDescent="0.25">
      <c r="A46" s="63"/>
      <c r="B46" s="63"/>
      <c r="C46" s="63"/>
      <c r="D46" s="69"/>
      <c r="E46" s="69"/>
      <c r="F46" s="69"/>
      <c r="G46" s="63"/>
      <c r="H46" s="63"/>
      <c r="I46" s="63"/>
      <c r="J46" s="63"/>
      <c r="K46" s="63"/>
      <c r="M46" s="22" t="s">
        <v>42</v>
      </c>
      <c r="N46" s="47">
        <v>1.17</v>
      </c>
      <c r="O46" s="47">
        <v>0.57999999999999996</v>
      </c>
      <c r="P46" s="47">
        <v>0.1</v>
      </c>
    </row>
    <row r="47" spans="1:17" ht="15" customHeight="1" x14ac:dyDescent="0.25">
      <c r="A47" s="63"/>
      <c r="B47" s="63"/>
      <c r="C47" s="63"/>
      <c r="D47" s="72" t="s">
        <v>65</v>
      </c>
      <c r="E47" s="72"/>
      <c r="F47" s="72"/>
      <c r="G47" s="73" t="e">
        <f>P37*12</f>
        <v>#DIV/0!</v>
      </c>
      <c r="H47" s="73"/>
      <c r="I47" s="73"/>
      <c r="J47" s="73"/>
      <c r="K47" s="63"/>
      <c r="M47" s="22" t="s">
        <v>43</v>
      </c>
      <c r="N47" s="47">
        <v>0.29499999999999998</v>
      </c>
      <c r="O47" s="47"/>
      <c r="P47" s="47"/>
    </row>
    <row r="48" spans="1:17" x14ac:dyDescent="0.25">
      <c r="A48" s="63"/>
      <c r="B48" s="63"/>
      <c r="C48" s="63"/>
      <c r="D48" s="72"/>
      <c r="E48" s="72"/>
      <c r="F48" s="72"/>
      <c r="G48" s="74"/>
      <c r="H48" s="74"/>
      <c r="I48" s="74"/>
      <c r="J48" s="74"/>
      <c r="K48" s="63"/>
    </row>
    <row r="49" spans="1:1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1:1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ht="1.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ht="22.5" customHeight="1" x14ac:dyDescent="0.25">
      <c r="A58" s="75" t="s">
        <v>66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22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</sheetData>
  <sheetProtection algorithmName="SHA-512" hashValue="EBjQqr2E+TlN4aix+cDRZIhIW7FJb38P7QbGq/LJRhqxBhpIkKiVYkgp9No91hP9KJ0t5Fj7X12HM8DPgBxCmg==" saltValue="9ATIdYZGEjkOvpp7mAhe7g==" spinCount="100000" sheet="1" objects="1" scenarios="1" selectLockedCells="1"/>
  <mergeCells count="51">
    <mergeCell ref="A58:K59"/>
    <mergeCell ref="D17:E17"/>
    <mergeCell ref="B17:C17"/>
    <mergeCell ref="B15:C15"/>
    <mergeCell ref="D47:F48"/>
    <mergeCell ref="N32:P32"/>
    <mergeCell ref="M34:O34"/>
    <mergeCell ref="M35:O35"/>
    <mergeCell ref="M36:O36"/>
    <mergeCell ref="M37:O37"/>
    <mergeCell ref="M39:P39"/>
    <mergeCell ref="M41:P41"/>
    <mergeCell ref="M42:P42"/>
    <mergeCell ref="B32:C32"/>
    <mergeCell ref="B34:C34"/>
    <mergeCell ref="D15:E15"/>
    <mergeCell ref="G32:I32"/>
    <mergeCell ref="G43:J44"/>
    <mergeCell ref="G47:J48"/>
    <mergeCell ref="B21:C21"/>
    <mergeCell ref="D43:F44"/>
    <mergeCell ref="B36:C36"/>
    <mergeCell ref="D26:E26"/>
    <mergeCell ref="D28:E28"/>
    <mergeCell ref="D30:E30"/>
    <mergeCell ref="D32:E32"/>
    <mergeCell ref="D34:E34"/>
    <mergeCell ref="D36:E36"/>
    <mergeCell ref="D21:E21"/>
    <mergeCell ref="B26:C26"/>
    <mergeCell ref="B28:C28"/>
    <mergeCell ref="J32:K32"/>
    <mergeCell ref="G34:I34"/>
    <mergeCell ref="J34:K34"/>
    <mergeCell ref="G36:I36"/>
    <mergeCell ref="J36:K36"/>
    <mergeCell ref="B19:C19"/>
    <mergeCell ref="J26:K26"/>
    <mergeCell ref="J28:K28"/>
    <mergeCell ref="J30:K30"/>
    <mergeCell ref="G26:I26"/>
    <mergeCell ref="G28:I28"/>
    <mergeCell ref="G30:I30"/>
    <mergeCell ref="B23:K24"/>
    <mergeCell ref="D19:E19"/>
    <mergeCell ref="B30:C30"/>
    <mergeCell ref="B1:K2"/>
    <mergeCell ref="B3:K3"/>
    <mergeCell ref="B4:K4"/>
    <mergeCell ref="B12:K13"/>
    <mergeCell ref="A6:K9"/>
  </mergeCells>
  <pageMargins left="0.2" right="0.2" top="0.2" bottom="0.2" header="0" footer="0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D70F-C757-4B9F-8351-9EC2F3A5E27D}">
  <dimension ref="A1:G75"/>
  <sheetViews>
    <sheetView workbookViewId="0">
      <selection activeCell="C33" sqref="C33"/>
    </sheetView>
  </sheetViews>
  <sheetFormatPr defaultRowHeight="15" x14ac:dyDescent="0.25"/>
  <cols>
    <col min="1" max="2" width="24.140625" bestFit="1" customWidth="1"/>
    <col min="3" max="3" width="9" bestFit="1" customWidth="1"/>
    <col min="4" max="4" width="12.140625" bestFit="1" customWidth="1"/>
    <col min="5" max="5" width="11.85546875" customWidth="1"/>
    <col min="6" max="6" width="17" customWidth="1"/>
    <col min="7" max="7" width="14.5703125" bestFit="1" customWidth="1"/>
  </cols>
  <sheetData>
    <row r="1" spans="1:6" x14ac:dyDescent="0.25">
      <c r="A1" s="40"/>
    </row>
    <row r="2" spans="1:6" x14ac:dyDescent="0.25">
      <c r="A2" s="43"/>
    </row>
    <row r="4" spans="1:6" x14ac:dyDescent="0.25">
      <c r="A4" s="40"/>
      <c r="B4" s="56"/>
      <c r="C4" s="56"/>
    </row>
    <row r="5" spans="1:6" x14ac:dyDescent="0.25">
      <c r="A5" s="57"/>
      <c r="B5" s="57"/>
      <c r="C5" s="57"/>
    </row>
    <row r="7" spans="1:6" x14ac:dyDescent="0.25">
      <c r="A7" s="44"/>
      <c r="B7" s="56"/>
      <c r="C7" s="56"/>
    </row>
    <row r="8" spans="1:6" x14ac:dyDescent="0.25">
      <c r="A8" s="45"/>
      <c r="B8" s="58"/>
      <c r="C8" s="58"/>
    </row>
    <row r="9" spans="1:6" x14ac:dyDescent="0.25">
      <c r="A9" s="46"/>
      <c r="B9" s="26"/>
      <c r="C9" s="26"/>
      <c r="D9" s="26"/>
    </row>
    <row r="10" spans="1:6" x14ac:dyDescent="0.25">
      <c r="A10" s="2" t="s">
        <v>3</v>
      </c>
      <c r="B10" s="3" t="s">
        <v>4</v>
      </c>
    </row>
    <row r="11" spans="1:6" x14ac:dyDescent="0.25">
      <c r="A11" s="4" t="s">
        <v>5</v>
      </c>
      <c r="B11" s="5">
        <v>10</v>
      </c>
    </row>
    <row r="12" spans="1:6" x14ac:dyDescent="0.25">
      <c r="A12" s="4" t="s">
        <v>6</v>
      </c>
      <c r="B12" s="5">
        <v>2</v>
      </c>
    </row>
    <row r="13" spans="1:6" x14ac:dyDescent="0.25">
      <c r="A13" s="4" t="s">
        <v>7</v>
      </c>
      <c r="B13" s="5">
        <v>3</v>
      </c>
    </row>
    <row r="14" spans="1:6" x14ac:dyDescent="0.25">
      <c r="A14" s="4" t="s">
        <v>8</v>
      </c>
      <c r="B14" s="5">
        <f>SUM(B11,B12,B13,)</f>
        <v>15</v>
      </c>
    </row>
    <row r="15" spans="1:6" x14ac:dyDescent="0.25">
      <c r="E15" t="s">
        <v>9</v>
      </c>
    </row>
    <row r="16" spans="1:6" x14ac:dyDescent="0.25">
      <c r="A16" s="2" t="s">
        <v>10</v>
      </c>
      <c r="B16" s="3" t="s">
        <v>4</v>
      </c>
      <c r="D16" s="6" t="s">
        <v>11</v>
      </c>
      <c r="E16" s="7"/>
      <c r="F16" s="8" t="s">
        <v>4</v>
      </c>
    </row>
    <row r="17" spans="1:6" x14ac:dyDescent="0.25">
      <c r="A17" t="s">
        <v>12</v>
      </c>
      <c r="B17" s="9">
        <v>5</v>
      </c>
      <c r="D17" s="59" t="s">
        <v>13</v>
      </c>
      <c r="E17" s="59"/>
      <c r="F17" s="9"/>
    </row>
    <row r="18" spans="1:6" x14ac:dyDescent="0.25">
      <c r="A18" t="s">
        <v>14</v>
      </c>
      <c r="B18" s="9">
        <v>5</v>
      </c>
      <c r="D18" s="54" t="s">
        <v>15</v>
      </c>
      <c r="E18" s="54"/>
      <c r="F18" s="9"/>
    </row>
    <row r="19" spans="1:6" x14ac:dyDescent="0.25">
      <c r="A19" t="s">
        <v>16</v>
      </c>
      <c r="B19" s="9">
        <v>5</v>
      </c>
      <c r="D19" s="54" t="s">
        <v>17</v>
      </c>
      <c r="E19" s="54"/>
      <c r="F19" s="9"/>
    </row>
    <row r="20" spans="1:6" x14ac:dyDescent="0.25">
      <c r="A20" t="s">
        <v>18</v>
      </c>
      <c r="B20" s="9">
        <v>5</v>
      </c>
      <c r="D20" s="54" t="s">
        <v>19</v>
      </c>
      <c r="E20" s="54"/>
      <c r="F20" s="9"/>
    </row>
    <row r="21" spans="1:6" x14ac:dyDescent="0.25">
      <c r="A21" t="s">
        <v>20</v>
      </c>
      <c r="B21" s="9">
        <v>5</v>
      </c>
      <c r="D21" s="54" t="s">
        <v>21</v>
      </c>
      <c r="E21" s="54"/>
      <c r="F21" s="9"/>
    </row>
    <row r="22" spans="1:6" x14ac:dyDescent="0.25">
      <c r="A22" t="s">
        <v>22</v>
      </c>
      <c r="B22" s="9">
        <v>5</v>
      </c>
    </row>
    <row r="24" spans="1:6" x14ac:dyDescent="0.25">
      <c r="A24" s="2" t="s">
        <v>23</v>
      </c>
      <c r="B24" s="3" t="s">
        <v>24</v>
      </c>
      <c r="D24" s="6" t="s">
        <v>25</v>
      </c>
      <c r="E24" s="11"/>
      <c r="F24" s="8" t="s">
        <v>24</v>
      </c>
    </row>
    <row r="25" spans="1:6" x14ac:dyDescent="0.25">
      <c r="A25" t="s">
        <v>12</v>
      </c>
      <c r="B25" s="9"/>
      <c r="D25" t="s">
        <v>13</v>
      </c>
      <c r="F25" s="9"/>
    </row>
    <row r="26" spans="1:6" x14ac:dyDescent="0.25">
      <c r="A26" t="s">
        <v>14</v>
      </c>
      <c r="B26" s="9"/>
      <c r="D26" t="s">
        <v>15</v>
      </c>
      <c r="F26" s="9"/>
    </row>
    <row r="27" spans="1:6" x14ac:dyDescent="0.25">
      <c r="A27" t="s">
        <v>16</v>
      </c>
      <c r="B27" s="9"/>
      <c r="D27" t="s">
        <v>26</v>
      </c>
      <c r="F27" s="9"/>
    </row>
    <row r="28" spans="1:6" x14ac:dyDescent="0.25">
      <c r="A28" t="s">
        <v>18</v>
      </c>
      <c r="B28" s="9"/>
      <c r="D28" t="s">
        <v>19</v>
      </c>
      <c r="F28" s="9"/>
    </row>
    <row r="29" spans="1:6" x14ac:dyDescent="0.25">
      <c r="A29" t="s">
        <v>20</v>
      </c>
      <c r="B29" s="9"/>
      <c r="D29" t="s">
        <v>21</v>
      </c>
      <c r="F29" s="9"/>
    </row>
    <row r="30" spans="1:6" x14ac:dyDescent="0.25">
      <c r="A30" t="s">
        <v>22</v>
      </c>
      <c r="B30" s="9"/>
    </row>
    <row r="32" spans="1:6" x14ac:dyDescent="0.25">
      <c r="A32" s="40" t="s">
        <v>27</v>
      </c>
      <c r="B32" s="3" t="s">
        <v>8</v>
      </c>
      <c r="C32" s="3" t="s">
        <v>5</v>
      </c>
      <c r="D32" s="3" t="s">
        <v>6</v>
      </c>
      <c r="E32" s="3" t="s">
        <v>7</v>
      </c>
    </row>
    <row r="33" spans="1:7" x14ac:dyDescent="0.25">
      <c r="A33" t="s">
        <v>12</v>
      </c>
      <c r="B33" s="10">
        <f t="shared" ref="B33:B38" si="0">B17+B25</f>
        <v>5</v>
      </c>
      <c r="C33" s="10">
        <f>(B33*$B$11)/$B$14</f>
        <v>3.3333333333333335</v>
      </c>
      <c r="D33" s="10" t="e">
        <f t="shared" ref="D33:D38" ca="1" si="1">bankround((B33*$B$12)/$B$14)</f>
        <v>#NAME?</v>
      </c>
      <c r="E33" s="10" t="e">
        <f t="shared" ref="E33:E38" ca="1" si="2">bankround((B33*$B$13)/$B$14)</f>
        <v>#NAME?</v>
      </c>
      <c r="F33" s="10">
        <f>ROUND(C33,4)</f>
        <v>3.3332999999999999</v>
      </c>
    </row>
    <row r="34" spans="1:7" x14ac:dyDescent="0.25">
      <c r="A34" t="s">
        <v>14</v>
      </c>
      <c r="B34" s="10">
        <f t="shared" si="0"/>
        <v>5</v>
      </c>
      <c r="C34" s="10" t="e">
        <f t="shared" ref="C34:C38" ca="1" si="3">bankround((B34*$B$11)/$B$14)</f>
        <v>#NAME?</v>
      </c>
      <c r="D34" s="10" t="e">
        <f t="shared" ca="1" si="1"/>
        <v>#NAME?</v>
      </c>
      <c r="E34" s="10" t="e">
        <f t="shared" ca="1" si="2"/>
        <v>#NAME?</v>
      </c>
    </row>
    <row r="35" spans="1:7" x14ac:dyDescent="0.25">
      <c r="A35" t="s">
        <v>16</v>
      </c>
      <c r="B35" s="10">
        <f t="shared" si="0"/>
        <v>5</v>
      </c>
      <c r="C35" s="10" t="e">
        <f t="shared" ca="1" si="3"/>
        <v>#NAME?</v>
      </c>
      <c r="D35" s="10" t="e">
        <f t="shared" ca="1" si="1"/>
        <v>#NAME?</v>
      </c>
      <c r="E35" s="10" t="e">
        <f t="shared" ca="1" si="2"/>
        <v>#NAME?</v>
      </c>
    </row>
    <row r="36" spans="1:7" x14ac:dyDescent="0.25">
      <c r="A36" t="s">
        <v>18</v>
      </c>
      <c r="B36" s="10">
        <f t="shared" si="0"/>
        <v>5</v>
      </c>
      <c r="C36" s="10" t="e">
        <f t="shared" ca="1" si="3"/>
        <v>#NAME?</v>
      </c>
      <c r="D36" s="10" t="e">
        <f t="shared" ca="1" si="1"/>
        <v>#NAME?</v>
      </c>
      <c r="E36" s="10" t="e">
        <f t="shared" ca="1" si="2"/>
        <v>#NAME?</v>
      </c>
    </row>
    <row r="37" spans="1:7" x14ac:dyDescent="0.25">
      <c r="A37" t="s">
        <v>20</v>
      </c>
      <c r="B37" s="10">
        <f t="shared" si="0"/>
        <v>5</v>
      </c>
      <c r="C37" s="10" t="e">
        <f t="shared" ca="1" si="3"/>
        <v>#NAME?</v>
      </c>
      <c r="D37" s="10" t="e">
        <f t="shared" ca="1" si="1"/>
        <v>#NAME?</v>
      </c>
      <c r="E37" s="10" t="e">
        <f t="shared" ca="1" si="2"/>
        <v>#NAME?</v>
      </c>
    </row>
    <row r="38" spans="1:7" x14ac:dyDescent="0.25">
      <c r="A38" t="s">
        <v>22</v>
      </c>
      <c r="B38" s="10">
        <f t="shared" si="0"/>
        <v>5</v>
      </c>
      <c r="C38" s="10" t="e">
        <f t="shared" ca="1" si="3"/>
        <v>#NAME?</v>
      </c>
      <c r="D38" s="10" t="e">
        <f t="shared" ca="1" si="1"/>
        <v>#NAME?</v>
      </c>
      <c r="E38" s="10" t="e">
        <f t="shared" ca="1" si="2"/>
        <v>#NAME?</v>
      </c>
    </row>
    <row r="39" spans="1:7" x14ac:dyDescent="0.25">
      <c r="A39" t="s">
        <v>13</v>
      </c>
      <c r="B39" s="10">
        <f>F17+F25</f>
        <v>0</v>
      </c>
      <c r="C39" s="10">
        <f>B39</f>
        <v>0</v>
      </c>
      <c r="D39" s="41"/>
      <c r="E39" s="41"/>
    </row>
    <row r="40" spans="1:7" x14ac:dyDescent="0.25">
      <c r="A40" t="s">
        <v>15</v>
      </c>
      <c r="B40" s="10">
        <f>F18+F26</f>
        <v>0</v>
      </c>
      <c r="C40" s="10">
        <f>B40</f>
        <v>0</v>
      </c>
      <c r="D40" s="41"/>
      <c r="E40" s="41"/>
    </row>
    <row r="41" spans="1:7" x14ac:dyDescent="0.25">
      <c r="A41" t="s">
        <v>26</v>
      </c>
      <c r="B41" s="10">
        <f>F19+F27</f>
        <v>0</v>
      </c>
      <c r="C41" s="10">
        <f>B41</f>
        <v>0</v>
      </c>
      <c r="D41" s="41"/>
      <c r="E41" s="41"/>
    </row>
    <row r="42" spans="1:7" x14ac:dyDescent="0.25">
      <c r="A42" t="s">
        <v>19</v>
      </c>
      <c r="B42" s="10">
        <f>F20+F28</f>
        <v>0</v>
      </c>
      <c r="C42" s="10">
        <f>B42</f>
        <v>0</v>
      </c>
      <c r="D42" s="12"/>
      <c r="E42" s="12"/>
    </row>
    <row r="43" spans="1:7" x14ac:dyDescent="0.25">
      <c r="A43" t="s">
        <v>21</v>
      </c>
      <c r="B43" s="10">
        <f>F21+F29</f>
        <v>0</v>
      </c>
      <c r="C43" s="10">
        <f>B43</f>
        <v>0</v>
      </c>
      <c r="D43" s="12"/>
      <c r="E43" s="12"/>
    </row>
    <row r="45" spans="1:7" x14ac:dyDescent="0.25">
      <c r="B45" s="13" t="s">
        <v>28</v>
      </c>
      <c r="C45" s="25"/>
      <c r="D45" s="25"/>
      <c r="E45" s="25"/>
      <c r="F45" s="25"/>
    </row>
    <row r="46" spans="1:7" x14ac:dyDescent="0.25">
      <c r="B46" s="13" t="s">
        <v>29</v>
      </c>
      <c r="C46" s="25"/>
      <c r="D46" s="25"/>
      <c r="E46" s="25"/>
      <c r="F46" s="25"/>
    </row>
    <row r="47" spans="1:7" x14ac:dyDescent="0.25">
      <c r="B47" s="2" t="s">
        <v>30</v>
      </c>
      <c r="C47" s="3" t="s">
        <v>5</v>
      </c>
      <c r="D47" s="3" t="s">
        <v>6</v>
      </c>
      <c r="E47" s="3" t="s">
        <v>7</v>
      </c>
      <c r="F47" s="3" t="s">
        <v>8</v>
      </c>
    </row>
    <row r="48" spans="1:7" x14ac:dyDescent="0.25">
      <c r="B48" t="s">
        <v>12</v>
      </c>
      <c r="C48" s="14">
        <f>C72*C33</f>
        <v>6.5666666666666664</v>
      </c>
      <c r="D48" s="14" t="e">
        <f ca="1">banksround(D72*D33)</f>
        <v>#NAME?</v>
      </c>
      <c r="E48" s="14" t="e">
        <f ca="1">banksround(E72*E33)</f>
        <v>#NAME?</v>
      </c>
      <c r="F48" s="14" t="e">
        <f ca="1">SUM(C48:E48)</f>
        <v>#NAME?</v>
      </c>
      <c r="G48" s="18">
        <f>ROUND(C48,2)</f>
        <v>6.57</v>
      </c>
    </row>
    <row r="49" spans="2:6" x14ac:dyDescent="0.25">
      <c r="B49" t="s">
        <v>14</v>
      </c>
      <c r="C49" s="14" t="e">
        <f ca="1">banksround(C74*C34)</f>
        <v>#NAME?</v>
      </c>
      <c r="D49" s="14" t="e">
        <f ca="1">banksround(D74*D34)</f>
        <v>#NAME?</v>
      </c>
      <c r="E49" s="14" t="e">
        <f ca="1">banksround(E74*E34)</f>
        <v>#NAME?</v>
      </c>
      <c r="F49" s="14" t="e">
        <f t="shared" ref="F49:F59" ca="1" si="4">SUM(C49:E49)</f>
        <v>#NAME?</v>
      </c>
    </row>
    <row r="50" spans="2:6" x14ac:dyDescent="0.25">
      <c r="B50" t="s">
        <v>16</v>
      </c>
      <c r="C50" s="14" t="e">
        <f ca="1">banksround(C73*C35)</f>
        <v>#NAME?</v>
      </c>
      <c r="D50" s="14" t="e">
        <f ca="1">banksround(D73*D35)</f>
        <v>#NAME?</v>
      </c>
      <c r="E50" s="14" t="e">
        <f ca="1">banksround(E73*E35)</f>
        <v>#NAME?</v>
      </c>
      <c r="F50" s="14" t="e">
        <f t="shared" ca="1" si="4"/>
        <v>#NAME?</v>
      </c>
    </row>
    <row r="51" spans="2:6" x14ac:dyDescent="0.25">
      <c r="B51" t="s">
        <v>18</v>
      </c>
      <c r="C51" s="14" t="e">
        <f ca="1">banksround($C$74*C36)</f>
        <v>#NAME?</v>
      </c>
      <c r="D51" s="14" t="e">
        <f ca="1">banksround($D$74*D36)</f>
        <v>#NAME?</v>
      </c>
      <c r="E51" s="14" t="e">
        <f ca="1">banksround($E$74*E36)</f>
        <v>#NAME?</v>
      </c>
      <c r="F51" s="14" t="e">
        <f t="shared" ca="1" si="4"/>
        <v>#NAME?</v>
      </c>
    </row>
    <row r="52" spans="2:6" x14ac:dyDescent="0.25">
      <c r="B52" t="s">
        <v>20</v>
      </c>
      <c r="C52" s="14" t="e">
        <f ca="1">banksround($C$73*C37)</f>
        <v>#NAME?</v>
      </c>
      <c r="D52" s="14" t="e">
        <f ca="1">banksround($D$73*D37)</f>
        <v>#NAME?</v>
      </c>
      <c r="E52" s="14" t="e">
        <f ca="1">banksround($E$73*E37)</f>
        <v>#NAME?</v>
      </c>
      <c r="F52" s="14" t="e">
        <f t="shared" ca="1" si="4"/>
        <v>#NAME?</v>
      </c>
    </row>
    <row r="53" spans="2:6" x14ac:dyDescent="0.25">
      <c r="B53" t="s">
        <v>22</v>
      </c>
      <c r="C53" s="14" t="e">
        <f ca="1">banksround($C$74*C38)</f>
        <v>#NAME?</v>
      </c>
      <c r="D53" s="14" t="e">
        <f ca="1">banksround($D$74*D38)</f>
        <v>#NAME?</v>
      </c>
      <c r="E53" s="14" t="e">
        <f ca="1">banksround($E$74*E38)</f>
        <v>#NAME?</v>
      </c>
      <c r="F53" s="14" t="e">
        <f t="shared" ca="1" si="4"/>
        <v>#NAME?</v>
      </c>
    </row>
    <row r="54" spans="2:6" x14ac:dyDescent="0.25">
      <c r="B54" t="s">
        <v>13</v>
      </c>
      <c r="C54" s="14" t="e">
        <f ca="1">banksround($C$72*C39)</f>
        <v>#NAME?</v>
      </c>
      <c r="D54" s="15"/>
      <c r="E54" s="15"/>
      <c r="F54" s="14" t="e">
        <f t="shared" ca="1" si="4"/>
        <v>#NAME?</v>
      </c>
    </row>
    <row r="55" spans="2:6" x14ac:dyDescent="0.25">
      <c r="B55" t="s">
        <v>15</v>
      </c>
      <c r="C55" s="14" t="e">
        <f ca="1">banksround($C$74*C40)</f>
        <v>#NAME?</v>
      </c>
      <c r="D55" s="15"/>
      <c r="E55" s="15"/>
      <c r="F55" s="14" t="e">
        <f t="shared" ca="1" si="4"/>
        <v>#NAME?</v>
      </c>
    </row>
    <row r="56" spans="2:6" x14ac:dyDescent="0.25">
      <c r="B56" t="s">
        <v>26</v>
      </c>
      <c r="C56" s="14" t="e">
        <f ca="1">banksround($C$73*C41)</f>
        <v>#NAME?</v>
      </c>
      <c r="D56" s="15"/>
      <c r="E56" s="15"/>
      <c r="F56" s="14" t="e">
        <f t="shared" ca="1" si="4"/>
        <v>#NAME?</v>
      </c>
    </row>
    <row r="57" spans="2:6" x14ac:dyDescent="0.25">
      <c r="B57" t="s">
        <v>19</v>
      </c>
      <c r="C57" s="14" t="e">
        <f ca="1">banksround($C$74*C42)</f>
        <v>#NAME?</v>
      </c>
      <c r="D57" s="16"/>
      <c r="E57" s="16"/>
      <c r="F57" s="14" t="e">
        <f t="shared" ca="1" si="4"/>
        <v>#NAME?</v>
      </c>
    </row>
    <row r="58" spans="2:6" x14ac:dyDescent="0.25">
      <c r="B58" t="s">
        <v>21</v>
      </c>
      <c r="C58" s="14" t="e">
        <f ca="1">banksround($C$73*C43)</f>
        <v>#NAME?</v>
      </c>
      <c r="D58" s="16"/>
      <c r="E58" s="16"/>
      <c r="F58" s="14" t="e">
        <f ca="1">C58</f>
        <v>#NAME?</v>
      </c>
    </row>
    <row r="59" spans="2:6" ht="15.75" thickBot="1" x14ac:dyDescent="0.3">
      <c r="B59" t="s">
        <v>31</v>
      </c>
      <c r="C59" s="14" t="e">
        <f ca="1">banksround(SUM(C35:E35,C37:E37,C41,C43)*C75)</f>
        <v>#NAME?</v>
      </c>
      <c r="D59" s="16"/>
      <c r="E59" s="16"/>
      <c r="F59" s="17" t="e">
        <f t="shared" ca="1" si="4"/>
        <v>#NAME?</v>
      </c>
    </row>
    <row r="60" spans="2:6" ht="15.75" thickTop="1" x14ac:dyDescent="0.25">
      <c r="C60" s="55" t="s">
        <v>32</v>
      </c>
      <c r="D60" s="55"/>
      <c r="E60" s="55"/>
      <c r="F60" s="14" t="e">
        <f ca="1">SUM(F48:F59)</f>
        <v>#NAME?</v>
      </c>
    </row>
    <row r="62" spans="2:6" x14ac:dyDescent="0.25">
      <c r="B62" s="49" t="s">
        <v>33</v>
      </c>
      <c r="C62" s="49"/>
      <c r="D62" s="49"/>
      <c r="F62" s="18"/>
    </row>
    <row r="63" spans="2:6" x14ac:dyDescent="0.25">
      <c r="B63" s="50" t="s">
        <v>34</v>
      </c>
      <c r="C63" s="50"/>
      <c r="D63" s="50"/>
      <c r="E63" s="19"/>
    </row>
    <row r="64" spans="2:6" ht="15.75" thickBot="1" x14ac:dyDescent="0.3">
      <c r="B64" s="51" t="s">
        <v>35</v>
      </c>
      <c r="C64" s="51"/>
      <c r="D64" s="51"/>
      <c r="E64" s="20" t="e">
        <f ca="1">F60</f>
        <v>#NAME?</v>
      </c>
    </row>
    <row r="65" spans="2:5" ht="15.75" thickTop="1" x14ac:dyDescent="0.25">
      <c r="B65" s="51" t="s">
        <v>36</v>
      </c>
      <c r="C65" s="51"/>
      <c r="D65" s="51"/>
      <c r="E65" s="21" t="e">
        <f ca="1">E64-E63</f>
        <v>#NAME?</v>
      </c>
    </row>
    <row r="67" spans="2:5" x14ac:dyDescent="0.25">
      <c r="B67" s="52" t="s">
        <v>37</v>
      </c>
      <c r="C67" s="52"/>
      <c r="D67" s="52"/>
      <c r="E67" s="52"/>
    </row>
    <row r="69" spans="2:5" x14ac:dyDescent="0.25">
      <c r="B69" s="53" t="s">
        <v>38</v>
      </c>
      <c r="C69" s="53"/>
      <c r="D69" s="53"/>
      <c r="E69" s="53"/>
    </row>
    <row r="70" spans="2:5" x14ac:dyDescent="0.25">
      <c r="B70" s="53" t="s">
        <v>39</v>
      </c>
      <c r="C70" s="53"/>
      <c r="D70" s="53"/>
      <c r="E70" s="53"/>
    </row>
    <row r="71" spans="2:5" x14ac:dyDescent="0.25">
      <c r="B71" s="2" t="s">
        <v>40</v>
      </c>
      <c r="C71" s="3" t="s">
        <v>5</v>
      </c>
      <c r="D71" s="3" t="s">
        <v>6</v>
      </c>
      <c r="E71" s="3" t="s">
        <v>7</v>
      </c>
    </row>
    <row r="72" spans="2:5" x14ac:dyDescent="0.25">
      <c r="B72" s="22" t="s">
        <v>12</v>
      </c>
      <c r="C72" s="23">
        <v>1.97</v>
      </c>
      <c r="D72" s="23">
        <v>1.67</v>
      </c>
      <c r="E72" s="23">
        <v>0.33</v>
      </c>
    </row>
    <row r="73" spans="2:5" x14ac:dyDescent="0.25">
      <c r="B73" s="22" t="s">
        <v>41</v>
      </c>
      <c r="C73" s="23">
        <v>3.66</v>
      </c>
      <c r="D73" s="23">
        <v>3.26</v>
      </c>
      <c r="E73" s="23">
        <v>0.35</v>
      </c>
    </row>
    <row r="74" spans="2:5" x14ac:dyDescent="0.25">
      <c r="B74" s="22" t="s">
        <v>42</v>
      </c>
      <c r="C74" s="23">
        <v>1</v>
      </c>
      <c r="D74" s="23">
        <v>0.5</v>
      </c>
      <c r="E74" s="23">
        <v>0.09</v>
      </c>
    </row>
    <row r="75" spans="2:5" x14ac:dyDescent="0.25">
      <c r="B75" s="22" t="s">
        <v>43</v>
      </c>
      <c r="C75" s="23">
        <v>0.26</v>
      </c>
      <c r="D75" s="23"/>
      <c r="E75" s="23"/>
    </row>
  </sheetData>
  <mergeCells count="17">
    <mergeCell ref="B70:E70"/>
    <mergeCell ref="B62:D62"/>
    <mergeCell ref="B63:D63"/>
    <mergeCell ref="B64:D64"/>
    <mergeCell ref="B65:D65"/>
    <mergeCell ref="B67:E67"/>
    <mergeCell ref="B69:E69"/>
    <mergeCell ref="B4:C4"/>
    <mergeCell ref="A5:C5"/>
    <mergeCell ref="B7:C7"/>
    <mergeCell ref="B8:C8"/>
    <mergeCell ref="D17:E17"/>
    <mergeCell ref="D18:E18"/>
    <mergeCell ref="D19:E19"/>
    <mergeCell ref="D20:E20"/>
    <mergeCell ref="D21:E21"/>
    <mergeCell ref="C60:E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DCCC6417EE048966935AE0A01E2B3" ma:contentTypeVersion="20" ma:contentTypeDescription="Create a new document." ma:contentTypeScope="" ma:versionID="2f77b3c26919f14fdb0c3f0781a73bd7">
  <xsd:schema xmlns:xsd="http://www.w3.org/2001/XMLSchema" xmlns:xs="http://www.w3.org/2001/XMLSchema" xmlns:p="http://schemas.microsoft.com/office/2006/metadata/properties" xmlns:ns2="e415b8bd-c2aa-465d-80c6-b1979f2086dd" xmlns:ns3="e4bb7123-9125-4d60-a09f-60ca54acc6e4" xmlns:ns4="f69ac7c7-1a2e-46bd-a988-685139f8f258" targetNamespace="http://schemas.microsoft.com/office/2006/metadata/properties" ma:root="true" ma:fieldsID="083a21950e62249795d306b7731adc08" ns2:_="" ns3:_="" ns4:_="">
    <xsd:import namespace="e415b8bd-c2aa-465d-80c6-b1979f2086dd"/>
    <xsd:import namespace="e4bb7123-9125-4d60-a09f-60ca54acc6e4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TopicTag" minOccurs="0"/>
                <xsd:element ref="ns2:TypeofDocument" minOccurs="0"/>
                <xsd:element ref="ns2:Program_x0020_Area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5b8bd-c2aa-465d-80c6-b1979f208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opicTag" ma:index="19" nillable="true" ma:displayName="Topic Tag" ma:description="Indicate the Topic of the P&amp;P this document is associated with. " ma:format="Dropdown" ma:internalName="TopicTa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reating Entities"/>
                        <xsd:enumeration value="Terminating Entities"/>
                        <xsd:enumeration value="Peer Review/Proofreading"/>
                        <xsd:enumeration value="AZ Memo Checkout"/>
                        <xsd:enumeration value="File Management"/>
                        <xsd:enumeration value="General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ypeofDocument" ma:index="20" nillable="true" ma:displayName="Type of Document" ma:description="Indicate which type of document this is" ma:format="Dropdown" ma:internalName="TypeofDocument">
      <xsd:simpleType>
        <xsd:restriction base="dms:Choice">
          <xsd:enumeration value="Template"/>
          <xsd:enumeration value="P&amp;P"/>
          <xsd:enumeration value="Appendix"/>
          <xsd:enumeration value="Related info Doc"/>
          <xsd:enumeration value="OPI Team Working Doc"/>
        </xsd:restriction>
      </xsd:simpleType>
    </xsd:element>
    <xsd:element name="Program_x0020_Area" ma:index="21" nillable="true" ma:displayName="Program Area" ma:default="NSLP/SBP" ma:format="Dropdown" ma:internalName="Program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SLP/SBP"/>
                        <xsd:enumeration value="NSLP/SBP- Provision 2/3"/>
                        <xsd:enumeration value="NSLP/SBP- CEP"/>
                        <xsd:enumeration value="CACFP-Centers"/>
                        <xsd:enumeration value="CACFP- At Risk"/>
                        <xsd:enumeration value="CACFP- FDCH"/>
                        <xsd:enumeration value="SFSP- SSO"/>
                        <xsd:enumeration value="SFSP- Simplified"/>
                        <xsd:enumeration value="All Programs"/>
                        <xsd:enumeration value="Choice 10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7123-9125-4d60-a09f-60ca54acc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648fd39-d9a8-41c3-9be3-8a72e2ec2726}" ma:internalName="TaxCatchAll" ma:showField="CatchAllData" ma:web="e4bb7123-9125-4d60-a09f-60ca54acc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Area xmlns="e415b8bd-c2aa-465d-80c6-b1979f2086dd">
      <Value>NSLP/SBP</Value>
    </Program_x0020_Area>
    <TopicTag xmlns="e415b8bd-c2aa-465d-80c6-b1979f2086dd" xsi:nil="true"/>
    <TaxCatchAll xmlns="f69ac7c7-1a2e-46bd-a988-685139f8f258" xsi:nil="true"/>
    <lcf76f155ced4ddcb4097134ff3c332f xmlns="e415b8bd-c2aa-465d-80c6-b1979f2086dd">
      <Terms xmlns="http://schemas.microsoft.com/office/infopath/2007/PartnerControls"/>
    </lcf76f155ced4ddcb4097134ff3c332f>
    <TypeofDocument xmlns="e415b8bd-c2aa-465d-80c6-b1979f2086dd" xsi:nil="true"/>
  </documentManagement>
</p:properties>
</file>

<file path=customXml/itemProps1.xml><?xml version="1.0" encoding="utf-8"?>
<ds:datastoreItem xmlns:ds="http://schemas.openxmlformats.org/officeDocument/2006/customXml" ds:itemID="{0BCC7418-BF6C-4DCD-B72C-1BBC4A23DFF5}"/>
</file>

<file path=customXml/itemProps2.xml><?xml version="1.0" encoding="utf-8"?>
<ds:datastoreItem xmlns:ds="http://schemas.openxmlformats.org/officeDocument/2006/customXml" ds:itemID="{3507A9A6-DBC5-49EF-BC27-FA3787C83B33}"/>
</file>

<file path=customXml/itemProps3.xml><?xml version="1.0" encoding="utf-8"?>
<ds:datastoreItem xmlns:ds="http://schemas.openxmlformats.org/officeDocument/2006/customXml" ds:itemID="{386713A9-B5CF-4238-B834-4AC7FF167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Maddie</dc:creator>
  <cp:lastModifiedBy>Rhodes, Maddie</cp:lastModifiedBy>
  <dcterms:created xsi:type="dcterms:W3CDTF">2021-09-16T14:04:17Z</dcterms:created>
  <dcterms:modified xsi:type="dcterms:W3CDTF">2023-08-16T19:37:36Z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0x01010068DDCCC6417EE048966935AE0A01E2B3</vt:lpwstr>
  </property>
</Properties>
</file>