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I:\ESEA Title I\Title IV-A\ARTS Education\SLO Spreadsheets\"/>
    </mc:Choice>
  </mc:AlternateContent>
  <xr:revisionPtr revIDLastSave="0" documentId="13_ncr:1_{47FCA1D3-5CC2-48B6-9B6F-4AA0634A1942}" xr6:coauthVersionLast="36" xr6:coauthVersionMax="36" xr10:uidLastSave="{00000000-0000-0000-0000-000000000000}"/>
  <bookViews>
    <workbookView xWindow="0" yWindow="0" windowWidth="16605" windowHeight="9225" activeTab="4" xr2:uid="{00000000-000D-0000-FFFF-FFFF00000000}"/>
  </bookViews>
  <sheets>
    <sheet name="Achievement" sheetId="6" r:id="rId1"/>
    <sheet name="Growth- Low" sheetId="3" r:id="rId2"/>
    <sheet name="Growth- Adequate" sheetId="10" r:id="rId3"/>
    <sheet name="Growth- High" sheetId="11" r:id="rId4"/>
    <sheet name="Summary" sheetId="9"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12" i="9" l="1"/>
  <c r="E14" i="6" l="1"/>
  <c r="A14" i="11" l="1"/>
  <c r="A14" i="10"/>
  <c r="A14" i="3"/>
  <c r="B14" i="11"/>
  <c r="B14" i="3"/>
  <c r="C14" i="11"/>
  <c r="C14" i="3"/>
  <c r="D14" i="11"/>
  <c r="D14" i="3"/>
  <c r="B14" i="10"/>
  <c r="C14" i="10"/>
  <c r="D14" i="10"/>
  <c r="B6" i="9" l="1"/>
  <c r="M34" i="11" l="1"/>
  <c r="M33" i="11"/>
  <c r="M32" i="11"/>
  <c r="M31" i="11"/>
  <c r="M30" i="11"/>
  <c r="M29" i="11"/>
  <c r="M28" i="11"/>
  <c r="M27" i="11"/>
  <c r="M26" i="11"/>
  <c r="M25" i="11"/>
  <c r="M24" i="11"/>
  <c r="M23" i="11"/>
  <c r="M22" i="11"/>
  <c r="M21" i="11"/>
  <c r="M20" i="11"/>
  <c r="M19" i="11"/>
  <c r="M18" i="11"/>
  <c r="M17" i="11"/>
  <c r="M16" i="11"/>
  <c r="M15" i="11"/>
  <c r="M14" i="11"/>
  <c r="M13" i="11"/>
  <c r="M12" i="11"/>
  <c r="M11" i="11"/>
  <c r="M34" i="10"/>
  <c r="M33" i="10"/>
  <c r="M32" i="10"/>
  <c r="M31" i="10"/>
  <c r="M30" i="10"/>
  <c r="M29" i="10"/>
  <c r="M28" i="10"/>
  <c r="M27" i="10"/>
  <c r="M26" i="10"/>
  <c r="M25" i="10"/>
  <c r="M24" i="10"/>
  <c r="M23" i="10"/>
  <c r="M22" i="10"/>
  <c r="M21" i="10"/>
  <c r="M20" i="10"/>
  <c r="M19" i="10"/>
  <c r="M18" i="10"/>
  <c r="M17" i="10"/>
  <c r="M16" i="10"/>
  <c r="M15" i="10"/>
  <c r="M14" i="10"/>
  <c r="M13" i="10"/>
  <c r="M12" i="10"/>
  <c r="M11" i="10"/>
  <c r="M34" i="3"/>
  <c r="M33" i="3"/>
  <c r="M32" i="3"/>
  <c r="M31" i="3"/>
  <c r="M30" i="3"/>
  <c r="M29" i="3"/>
  <c r="M28" i="3"/>
  <c r="M27" i="3"/>
  <c r="M26" i="3"/>
  <c r="M25" i="3"/>
  <c r="M24" i="3"/>
  <c r="M23" i="3"/>
  <c r="M22" i="3"/>
  <c r="M21" i="3"/>
  <c r="M20" i="3"/>
  <c r="M19" i="3"/>
  <c r="M18" i="3"/>
  <c r="M17" i="3"/>
  <c r="M16" i="3"/>
  <c r="M15" i="3"/>
  <c r="M14" i="3"/>
  <c r="M13" i="3"/>
  <c r="M12" i="3"/>
  <c r="M11" i="3"/>
  <c r="F16" i="9" l="1"/>
  <c r="F14" i="9"/>
  <c r="F12" i="9"/>
  <c r="E192" i="6"/>
  <c r="E191" i="6"/>
  <c r="E190" i="6"/>
  <c r="E189" i="6"/>
  <c r="E188" i="6"/>
  <c r="E187" i="6"/>
  <c r="E186" i="6"/>
  <c r="E185" i="6"/>
  <c r="E184" i="6"/>
  <c r="E183" i="6"/>
  <c r="E182" i="6"/>
  <c r="E181" i="6"/>
  <c r="E180" i="6"/>
  <c r="E179" i="6"/>
  <c r="E178" i="6"/>
  <c r="E177" i="6"/>
  <c r="E176" i="6"/>
  <c r="E175" i="6"/>
  <c r="E174" i="6"/>
  <c r="E173" i="6"/>
  <c r="E172" i="6"/>
  <c r="E171" i="6"/>
  <c r="E170" i="6"/>
  <c r="E169" i="6"/>
  <c r="E168" i="6"/>
  <c r="E167" i="6"/>
  <c r="E166" i="6"/>
  <c r="E165" i="6"/>
  <c r="E164" i="6"/>
  <c r="E163" i="6"/>
  <c r="E162" i="6"/>
  <c r="E161" i="6"/>
  <c r="E160" i="6"/>
  <c r="E159" i="6"/>
  <c r="E158" i="6"/>
  <c r="E157" i="6"/>
  <c r="E156" i="6"/>
  <c r="E155" i="6"/>
  <c r="E154" i="6"/>
  <c r="E153" i="6"/>
  <c r="E152" i="6"/>
  <c r="E151" i="6"/>
  <c r="E150" i="6"/>
  <c r="E149" i="6"/>
  <c r="E148" i="6"/>
  <c r="E147" i="6"/>
  <c r="E146" i="6"/>
  <c r="E145" i="6"/>
  <c r="E144" i="6"/>
  <c r="E143" i="6"/>
  <c r="E142" i="6"/>
  <c r="E141" i="6"/>
  <c r="E140" i="6"/>
  <c r="E139" i="6"/>
  <c r="E138" i="6"/>
  <c r="E137" i="6"/>
  <c r="E136" i="6"/>
  <c r="E135" i="6"/>
  <c r="E134" i="6"/>
  <c r="E133" i="6"/>
  <c r="E132" i="6"/>
  <c r="E131" i="6"/>
  <c r="E130" i="6"/>
  <c r="E129" i="6"/>
  <c r="E128" i="6"/>
  <c r="E127" i="6"/>
  <c r="E126" i="6"/>
  <c r="E125" i="6"/>
  <c r="E124" i="6"/>
  <c r="E123" i="6"/>
  <c r="E122" i="6"/>
  <c r="E121" i="6"/>
  <c r="E120" i="6"/>
  <c r="E119" i="6"/>
  <c r="E118" i="6"/>
  <c r="E117" i="6"/>
  <c r="E116" i="6"/>
  <c r="E115" i="6"/>
  <c r="E114" i="6"/>
  <c r="E113" i="6"/>
  <c r="E112" i="6"/>
  <c r="E111" i="6"/>
  <c r="E110" i="6"/>
  <c r="E109" i="6"/>
  <c r="E108" i="6"/>
  <c r="E107" i="6"/>
  <c r="E106" i="6"/>
  <c r="E105" i="6"/>
  <c r="E104" i="6"/>
  <c r="E103" i="6"/>
  <c r="E102" i="6"/>
  <c r="E101" i="6"/>
  <c r="E100" i="6"/>
  <c r="E99" i="6"/>
  <c r="E98" i="6"/>
  <c r="E97" i="6"/>
  <c r="E96" i="6"/>
  <c r="E95" i="6"/>
  <c r="E94" i="6"/>
  <c r="E93" i="6"/>
  <c r="E92" i="6"/>
  <c r="E91" i="6"/>
  <c r="E90" i="6"/>
  <c r="E89" i="6"/>
  <c r="E88" i="6"/>
  <c r="E87" i="6"/>
  <c r="E86" i="6"/>
  <c r="E85" i="6"/>
  <c r="E84" i="6"/>
  <c r="E83" i="6"/>
  <c r="E82" i="6"/>
  <c r="E81" i="6"/>
  <c r="E80" i="6"/>
  <c r="E79" i="6"/>
  <c r="E78" i="6"/>
  <c r="E77" i="6"/>
  <c r="E76" i="6"/>
  <c r="E75" i="6"/>
  <c r="E74" i="6"/>
  <c r="E73" i="6"/>
  <c r="E72" i="6"/>
  <c r="E71" i="6"/>
  <c r="E70" i="6"/>
  <c r="E69" i="6"/>
  <c r="E68" i="6"/>
  <c r="E67" i="6"/>
  <c r="E66" i="6"/>
  <c r="E65" i="6"/>
  <c r="E64" i="6"/>
  <c r="E63" i="6"/>
  <c r="E62" i="6"/>
  <c r="E61" i="6"/>
  <c r="E60" i="6"/>
  <c r="E59" i="6"/>
  <c r="E58" i="6"/>
  <c r="E57" i="6"/>
  <c r="E56" i="6"/>
  <c r="E55" i="6"/>
  <c r="E54" i="6"/>
  <c r="E53" i="6"/>
  <c r="E52" i="6"/>
  <c r="E51" i="6"/>
  <c r="E50" i="6"/>
  <c r="E49" i="6"/>
  <c r="E48" i="6"/>
  <c r="E47" i="6"/>
  <c r="E46" i="6"/>
  <c r="E45" i="6"/>
  <c r="E44" i="6"/>
  <c r="E43" i="6"/>
  <c r="E42" i="6"/>
  <c r="E41" i="6"/>
  <c r="E40" i="6"/>
  <c r="E39" i="6"/>
  <c r="E38" i="6"/>
  <c r="E37" i="6"/>
  <c r="E36" i="6"/>
  <c r="E35" i="6"/>
  <c r="E34" i="6"/>
  <c r="E33" i="6"/>
  <c r="E32" i="6"/>
  <c r="E31" i="6"/>
  <c r="E30" i="6"/>
  <c r="E29" i="6"/>
  <c r="E28" i="6"/>
  <c r="E27" i="6"/>
  <c r="E26" i="6"/>
  <c r="E25" i="6"/>
  <c r="E24" i="6"/>
  <c r="E23" i="6"/>
  <c r="E22" i="6"/>
  <c r="E21" i="6"/>
  <c r="E20" i="6"/>
  <c r="E19" i="6"/>
  <c r="E18" i="6"/>
  <c r="E17" i="6"/>
  <c r="E16" i="6"/>
  <c r="E15" i="6"/>
  <c r="E13" i="6"/>
  <c r="E12" i="6"/>
  <c r="E11" i="6"/>
  <c r="H4" i="11"/>
  <c r="B4" i="11"/>
  <c r="H3" i="11"/>
  <c r="B3" i="11"/>
  <c r="H2" i="11"/>
  <c r="B2" i="11"/>
  <c r="H4" i="10"/>
  <c r="B4" i="10"/>
  <c r="H3" i="10"/>
  <c r="B3" i="10"/>
  <c r="H2" i="10"/>
  <c r="B2" i="10"/>
  <c r="A116" i="11" l="1"/>
  <c r="B116" i="11"/>
  <c r="C116" i="11"/>
  <c r="D116" i="11"/>
  <c r="E116" i="11" s="1"/>
  <c r="A116" i="10"/>
  <c r="D116" i="10"/>
  <c r="E116" i="10" s="1"/>
  <c r="C116" i="10"/>
  <c r="B116" i="3"/>
  <c r="B116" i="10"/>
  <c r="D116" i="3"/>
  <c r="E116" i="3" s="1"/>
  <c r="A116" i="3"/>
  <c r="C116" i="3"/>
  <c r="F116" i="11"/>
  <c r="F116" i="10"/>
  <c r="F116" i="3"/>
  <c r="A164" i="11"/>
  <c r="B164" i="11"/>
  <c r="D164" i="11"/>
  <c r="E164" i="11" s="1"/>
  <c r="B164" i="10"/>
  <c r="D164" i="10"/>
  <c r="E164" i="10" s="1"/>
  <c r="G164" i="10" s="1"/>
  <c r="B164" i="3"/>
  <c r="C164" i="10"/>
  <c r="A164" i="3"/>
  <c r="C164" i="11"/>
  <c r="A164" i="10"/>
  <c r="C164" i="3"/>
  <c r="D164" i="3"/>
  <c r="E164" i="3" s="1"/>
  <c r="F164" i="11"/>
  <c r="F164" i="10"/>
  <c r="F164" i="3"/>
  <c r="A188" i="11"/>
  <c r="B188" i="11"/>
  <c r="D188" i="11"/>
  <c r="E188" i="11" s="1"/>
  <c r="B188" i="10"/>
  <c r="D188" i="10"/>
  <c r="E188" i="10" s="1"/>
  <c r="B188" i="3"/>
  <c r="C188" i="3"/>
  <c r="C188" i="11"/>
  <c r="C188" i="10"/>
  <c r="A188" i="10"/>
  <c r="D188" i="3"/>
  <c r="E188" i="3" s="1"/>
  <c r="G188" i="3" s="1"/>
  <c r="A188" i="3"/>
  <c r="F188" i="11"/>
  <c r="F188" i="10"/>
  <c r="G188" i="10" s="1"/>
  <c r="F188" i="3"/>
  <c r="A77" i="10"/>
  <c r="B77" i="10"/>
  <c r="D77" i="10"/>
  <c r="E77" i="10" s="1"/>
  <c r="G77" i="10" s="1"/>
  <c r="A77" i="11"/>
  <c r="B77" i="11"/>
  <c r="D77" i="11"/>
  <c r="E77" i="11" s="1"/>
  <c r="C77" i="10"/>
  <c r="B77" i="3"/>
  <c r="D77" i="3"/>
  <c r="E77" i="3" s="1"/>
  <c r="A77" i="3"/>
  <c r="C77" i="11"/>
  <c r="C77" i="3"/>
  <c r="F77" i="11"/>
  <c r="F77" i="10"/>
  <c r="F77" i="3"/>
  <c r="A85" i="10"/>
  <c r="B85" i="10"/>
  <c r="D85" i="10"/>
  <c r="E85" i="10" s="1"/>
  <c r="A85" i="11"/>
  <c r="B85" i="11"/>
  <c r="D85" i="11"/>
  <c r="E85" i="11" s="1"/>
  <c r="C85" i="10"/>
  <c r="B85" i="3"/>
  <c r="C85" i="11"/>
  <c r="A85" i="3"/>
  <c r="C85" i="3"/>
  <c r="D85" i="3"/>
  <c r="E85" i="3" s="1"/>
  <c r="G85" i="3" s="1"/>
  <c r="F85" i="11"/>
  <c r="F85" i="10"/>
  <c r="F85" i="3"/>
  <c r="A93" i="10"/>
  <c r="B93" i="10"/>
  <c r="D93" i="10"/>
  <c r="E93" i="10" s="1"/>
  <c r="A93" i="11"/>
  <c r="B93" i="11"/>
  <c r="D93" i="11"/>
  <c r="E93" i="11" s="1"/>
  <c r="C93" i="10"/>
  <c r="B93" i="3"/>
  <c r="D93" i="3"/>
  <c r="E93" i="3" s="1"/>
  <c r="G93" i="3" s="1"/>
  <c r="C93" i="3"/>
  <c r="C93" i="11"/>
  <c r="A93" i="3"/>
  <c r="F93" i="11"/>
  <c r="F93" i="10"/>
  <c r="F93" i="3"/>
  <c r="A101" i="10"/>
  <c r="D101" i="10"/>
  <c r="E101" i="10" s="1"/>
  <c r="A101" i="11"/>
  <c r="B101" i="11"/>
  <c r="D101" i="11"/>
  <c r="E101" i="11" s="1"/>
  <c r="B101" i="3"/>
  <c r="C101" i="10"/>
  <c r="B101" i="10"/>
  <c r="A101" i="3"/>
  <c r="C101" i="3"/>
  <c r="C101" i="11"/>
  <c r="D101" i="3"/>
  <c r="E101" i="3" s="1"/>
  <c r="F101" i="11"/>
  <c r="F101" i="10"/>
  <c r="F101" i="3"/>
  <c r="A109" i="10"/>
  <c r="D109" i="10"/>
  <c r="E109" i="10" s="1"/>
  <c r="A109" i="11"/>
  <c r="B109" i="11"/>
  <c r="D109" i="11"/>
  <c r="E109" i="11" s="1"/>
  <c r="B109" i="3"/>
  <c r="D109" i="3"/>
  <c r="E109" i="3" s="1"/>
  <c r="C109" i="10"/>
  <c r="B109" i="10"/>
  <c r="C109" i="3"/>
  <c r="C109" i="11"/>
  <c r="A109" i="3"/>
  <c r="F109" i="11"/>
  <c r="F109" i="10"/>
  <c r="F109" i="3"/>
  <c r="A117" i="10"/>
  <c r="D117" i="10"/>
  <c r="E117" i="10" s="1"/>
  <c r="A117" i="11"/>
  <c r="B117" i="11"/>
  <c r="D117" i="11"/>
  <c r="E117" i="11" s="1"/>
  <c r="C117" i="10"/>
  <c r="C117" i="11"/>
  <c r="C117" i="3"/>
  <c r="B117" i="3"/>
  <c r="A117" i="3"/>
  <c r="B117" i="10"/>
  <c r="D117" i="3"/>
  <c r="E117" i="3" s="1"/>
  <c r="F117" i="11"/>
  <c r="F117" i="10"/>
  <c r="F117" i="3"/>
  <c r="A125" i="10"/>
  <c r="A125" i="11"/>
  <c r="B125" i="11"/>
  <c r="D125" i="11"/>
  <c r="E125" i="11" s="1"/>
  <c r="C125" i="10"/>
  <c r="D125" i="10"/>
  <c r="E125" i="10" s="1"/>
  <c r="C125" i="11"/>
  <c r="C125" i="3"/>
  <c r="B125" i="3"/>
  <c r="B125" i="10"/>
  <c r="A125" i="3"/>
  <c r="D125" i="3"/>
  <c r="E125" i="3" s="1"/>
  <c r="F125" i="11"/>
  <c r="F125" i="10"/>
  <c r="F125" i="3"/>
  <c r="A133" i="11"/>
  <c r="B133" i="11"/>
  <c r="D133" i="11"/>
  <c r="E133" i="11" s="1"/>
  <c r="A133" i="10"/>
  <c r="B133" i="10"/>
  <c r="C133" i="3"/>
  <c r="B133" i="3"/>
  <c r="D133" i="10"/>
  <c r="E133" i="10" s="1"/>
  <c r="C133" i="11"/>
  <c r="D133" i="3"/>
  <c r="E133" i="3" s="1"/>
  <c r="G133" i="3" s="1"/>
  <c r="C133" i="10"/>
  <c r="A133" i="3"/>
  <c r="F133" i="11"/>
  <c r="F133" i="10"/>
  <c r="F133" i="3"/>
  <c r="A141" i="11"/>
  <c r="B141" i="11"/>
  <c r="D141" i="11"/>
  <c r="E141" i="11" s="1"/>
  <c r="A141" i="10"/>
  <c r="C141" i="10"/>
  <c r="C141" i="3"/>
  <c r="B141" i="10"/>
  <c r="B141" i="3"/>
  <c r="C141" i="11"/>
  <c r="D141" i="10"/>
  <c r="E141" i="10" s="1"/>
  <c r="D141" i="3"/>
  <c r="E141" i="3" s="1"/>
  <c r="A141" i="3"/>
  <c r="F141" i="11"/>
  <c r="F141" i="10"/>
  <c r="F141" i="3"/>
  <c r="A149" i="11"/>
  <c r="B149" i="11"/>
  <c r="D149" i="11"/>
  <c r="E149" i="11" s="1"/>
  <c r="A149" i="10"/>
  <c r="B149" i="10"/>
  <c r="C149" i="3"/>
  <c r="D149" i="10"/>
  <c r="E149" i="10" s="1"/>
  <c r="B149" i="3"/>
  <c r="D149" i="3"/>
  <c r="E149" i="3" s="1"/>
  <c r="A149" i="3"/>
  <c r="C149" i="10"/>
  <c r="C149" i="11"/>
  <c r="F149" i="11"/>
  <c r="F149" i="10"/>
  <c r="F149" i="3"/>
  <c r="A157" i="11"/>
  <c r="B157" i="11"/>
  <c r="D157" i="11"/>
  <c r="E157" i="11" s="1"/>
  <c r="A157" i="10"/>
  <c r="C157" i="10"/>
  <c r="C157" i="3"/>
  <c r="B157" i="3"/>
  <c r="C157" i="11"/>
  <c r="A157" i="3"/>
  <c r="D157" i="3"/>
  <c r="E157" i="3" s="1"/>
  <c r="B157" i="10"/>
  <c r="D157" i="10"/>
  <c r="E157" i="10" s="1"/>
  <c r="F157" i="11"/>
  <c r="F157" i="10"/>
  <c r="F157" i="3"/>
  <c r="A165" i="11"/>
  <c r="B165" i="11"/>
  <c r="C165" i="11"/>
  <c r="D165" i="11"/>
  <c r="E165" i="11" s="1"/>
  <c r="A165" i="10"/>
  <c r="C165" i="3"/>
  <c r="B165" i="3"/>
  <c r="B165" i="10"/>
  <c r="C165" i="10"/>
  <c r="D165" i="10"/>
  <c r="E165" i="10" s="1"/>
  <c r="D165" i="3"/>
  <c r="E165" i="3" s="1"/>
  <c r="A165" i="3"/>
  <c r="F165" i="11"/>
  <c r="F165" i="10"/>
  <c r="F165" i="3"/>
  <c r="A173" i="11"/>
  <c r="B173" i="11"/>
  <c r="D173" i="11"/>
  <c r="E173" i="11" s="1"/>
  <c r="A173" i="10"/>
  <c r="C173" i="10"/>
  <c r="A173" i="3"/>
  <c r="D173" i="10"/>
  <c r="E173" i="10" s="1"/>
  <c r="C173" i="3"/>
  <c r="B173" i="3"/>
  <c r="C173" i="11"/>
  <c r="D173" i="3"/>
  <c r="E173" i="3" s="1"/>
  <c r="B173" i="10"/>
  <c r="F173" i="11"/>
  <c r="F173" i="10"/>
  <c r="F173" i="3"/>
  <c r="A181" i="11"/>
  <c r="B181" i="11"/>
  <c r="A181" i="10"/>
  <c r="C181" i="3"/>
  <c r="C181" i="10"/>
  <c r="C181" i="11"/>
  <c r="D181" i="3"/>
  <c r="E181" i="3" s="1"/>
  <c r="A181" i="3"/>
  <c r="D181" i="10"/>
  <c r="E181" i="10" s="1"/>
  <c r="B181" i="3"/>
  <c r="D181" i="11"/>
  <c r="E181" i="11" s="1"/>
  <c r="B181" i="10"/>
  <c r="F181" i="11"/>
  <c r="F181" i="10"/>
  <c r="F181" i="3"/>
  <c r="A189" i="11"/>
  <c r="A189" i="10"/>
  <c r="B189" i="11"/>
  <c r="A189" i="3"/>
  <c r="C189" i="11"/>
  <c r="C189" i="10"/>
  <c r="D189" i="11"/>
  <c r="E189" i="11" s="1"/>
  <c r="G189" i="11" s="1"/>
  <c r="B189" i="10"/>
  <c r="D189" i="3"/>
  <c r="E189" i="3" s="1"/>
  <c r="D189" i="10"/>
  <c r="E189" i="10" s="1"/>
  <c r="B189" i="3"/>
  <c r="C189" i="3"/>
  <c r="F189" i="11"/>
  <c r="F189" i="10"/>
  <c r="F189" i="3"/>
  <c r="A108" i="11"/>
  <c r="B108" i="11"/>
  <c r="C108" i="11"/>
  <c r="D108" i="11"/>
  <c r="E108" i="11" s="1"/>
  <c r="A108" i="10"/>
  <c r="B108" i="10"/>
  <c r="C108" i="10"/>
  <c r="D108" i="3"/>
  <c r="E108" i="3" s="1"/>
  <c r="G108" i="3" s="1"/>
  <c r="C108" i="3"/>
  <c r="D108" i="10"/>
  <c r="E108" i="10" s="1"/>
  <c r="B108" i="3"/>
  <c r="A108" i="3"/>
  <c r="F108" i="11"/>
  <c r="F108" i="10"/>
  <c r="F108" i="3"/>
  <c r="A132" i="11"/>
  <c r="B132" i="11"/>
  <c r="C132" i="11"/>
  <c r="D132" i="11"/>
  <c r="E132" i="11" s="1"/>
  <c r="B132" i="10"/>
  <c r="D132" i="10"/>
  <c r="E132" i="10" s="1"/>
  <c r="B132" i="3"/>
  <c r="C132" i="10"/>
  <c r="A132" i="3"/>
  <c r="D132" i="3"/>
  <c r="E132" i="3" s="1"/>
  <c r="A132" i="10"/>
  <c r="C132" i="3"/>
  <c r="F132" i="11"/>
  <c r="F132" i="10"/>
  <c r="F132" i="3"/>
  <c r="A156" i="11"/>
  <c r="B156" i="11"/>
  <c r="C156" i="11"/>
  <c r="D156" i="11"/>
  <c r="E156" i="11" s="1"/>
  <c r="B156" i="10"/>
  <c r="D156" i="10"/>
  <c r="E156" i="10" s="1"/>
  <c r="B156" i="3"/>
  <c r="A156" i="3"/>
  <c r="D156" i="3"/>
  <c r="E156" i="3" s="1"/>
  <c r="C156" i="3"/>
  <c r="A156" i="10"/>
  <c r="C156" i="10"/>
  <c r="F156" i="11"/>
  <c r="F156" i="10"/>
  <c r="F156" i="3"/>
  <c r="A172" i="11"/>
  <c r="B172" i="11"/>
  <c r="D172" i="11"/>
  <c r="E172" i="11" s="1"/>
  <c r="B172" i="10"/>
  <c r="D172" i="10"/>
  <c r="E172" i="10" s="1"/>
  <c r="B172" i="3"/>
  <c r="C172" i="3"/>
  <c r="C172" i="11"/>
  <c r="D172" i="3"/>
  <c r="E172" i="3" s="1"/>
  <c r="G172" i="3" s="1"/>
  <c r="A172" i="10"/>
  <c r="A172" i="3"/>
  <c r="C172" i="10"/>
  <c r="F172" i="11"/>
  <c r="F172" i="10"/>
  <c r="F172" i="3"/>
  <c r="A180" i="11"/>
  <c r="B180" i="11"/>
  <c r="D180" i="11"/>
  <c r="E180" i="11" s="1"/>
  <c r="B180" i="10"/>
  <c r="D180" i="10"/>
  <c r="E180" i="10" s="1"/>
  <c r="B180" i="3"/>
  <c r="C180" i="10"/>
  <c r="C180" i="11"/>
  <c r="A180" i="10"/>
  <c r="A180" i="3"/>
  <c r="C180" i="3"/>
  <c r="D180" i="3"/>
  <c r="E180" i="3" s="1"/>
  <c r="F180" i="11"/>
  <c r="F180" i="10"/>
  <c r="F180" i="3"/>
  <c r="A78" i="11"/>
  <c r="B78" i="11"/>
  <c r="C78" i="11"/>
  <c r="D78" i="11"/>
  <c r="E78" i="11" s="1"/>
  <c r="A78" i="10"/>
  <c r="C78" i="10"/>
  <c r="D78" i="10"/>
  <c r="E78" i="10" s="1"/>
  <c r="D78" i="3"/>
  <c r="E78" i="3" s="1"/>
  <c r="B78" i="10"/>
  <c r="A78" i="3"/>
  <c r="C78" i="3"/>
  <c r="B78" i="3"/>
  <c r="F78" i="10"/>
  <c r="F78" i="11"/>
  <c r="F78" i="3"/>
  <c r="A86" i="11"/>
  <c r="B86" i="11"/>
  <c r="C86" i="11"/>
  <c r="D86" i="11"/>
  <c r="E86" i="11" s="1"/>
  <c r="A86" i="10"/>
  <c r="C86" i="10"/>
  <c r="D86" i="10"/>
  <c r="E86" i="10" s="1"/>
  <c r="D86" i="3"/>
  <c r="E86" i="3" s="1"/>
  <c r="A86" i="3"/>
  <c r="B86" i="10"/>
  <c r="B86" i="3"/>
  <c r="C86" i="3"/>
  <c r="F86" i="10"/>
  <c r="F86" i="11"/>
  <c r="F86" i="3"/>
  <c r="A94" i="11"/>
  <c r="B94" i="11"/>
  <c r="C94" i="11"/>
  <c r="D94" i="11"/>
  <c r="E94" i="11" s="1"/>
  <c r="A94" i="10"/>
  <c r="C94" i="10"/>
  <c r="D94" i="10"/>
  <c r="E94" i="10" s="1"/>
  <c r="B94" i="3"/>
  <c r="A94" i="3"/>
  <c r="C94" i="3"/>
  <c r="B94" i="10"/>
  <c r="D94" i="3"/>
  <c r="E94" i="3" s="1"/>
  <c r="F94" i="10"/>
  <c r="F94" i="11"/>
  <c r="F94" i="3"/>
  <c r="A102" i="11"/>
  <c r="B102" i="11"/>
  <c r="C102" i="11"/>
  <c r="D102" i="11"/>
  <c r="E102" i="11" s="1"/>
  <c r="A102" i="10"/>
  <c r="B102" i="10"/>
  <c r="D102" i="3"/>
  <c r="E102" i="3" s="1"/>
  <c r="A102" i="3"/>
  <c r="D102" i="10"/>
  <c r="E102" i="10" s="1"/>
  <c r="C102" i="3"/>
  <c r="C102" i="10"/>
  <c r="B102" i="3"/>
  <c r="F102" i="10"/>
  <c r="F102" i="11"/>
  <c r="F102" i="3"/>
  <c r="A110" i="11"/>
  <c r="B110" i="11"/>
  <c r="C110" i="11"/>
  <c r="D110" i="11"/>
  <c r="E110" i="11" s="1"/>
  <c r="A110" i="10"/>
  <c r="C110" i="10"/>
  <c r="D110" i="10"/>
  <c r="E110" i="10" s="1"/>
  <c r="G110" i="10" s="1"/>
  <c r="A110" i="3"/>
  <c r="B110" i="3"/>
  <c r="B110" i="10"/>
  <c r="D110" i="3"/>
  <c r="E110" i="3" s="1"/>
  <c r="C110" i="3"/>
  <c r="F110" i="10"/>
  <c r="F110" i="11"/>
  <c r="F110" i="3"/>
  <c r="A118" i="11"/>
  <c r="B118" i="11"/>
  <c r="C118" i="11"/>
  <c r="D118" i="11"/>
  <c r="E118" i="11" s="1"/>
  <c r="A118" i="10"/>
  <c r="B118" i="10"/>
  <c r="B118" i="3"/>
  <c r="C118" i="10"/>
  <c r="A118" i="3"/>
  <c r="D118" i="10"/>
  <c r="E118" i="10" s="1"/>
  <c r="D118" i="3"/>
  <c r="E118" i="3" s="1"/>
  <c r="C118" i="3"/>
  <c r="F118" i="10"/>
  <c r="F118" i="11"/>
  <c r="F118" i="3"/>
  <c r="A126" i="11"/>
  <c r="B126" i="11"/>
  <c r="C126" i="11"/>
  <c r="D126" i="11"/>
  <c r="E126" i="11" s="1"/>
  <c r="A126" i="10"/>
  <c r="B126" i="10"/>
  <c r="C126" i="10"/>
  <c r="B126" i="3"/>
  <c r="A126" i="3"/>
  <c r="D126" i="10"/>
  <c r="E126" i="10" s="1"/>
  <c r="D126" i="3"/>
  <c r="E126" i="3" s="1"/>
  <c r="G126" i="3" s="1"/>
  <c r="C126" i="3"/>
  <c r="F126" i="10"/>
  <c r="F126" i="11"/>
  <c r="F126" i="3"/>
  <c r="A134" i="11"/>
  <c r="B134" i="11"/>
  <c r="C134" i="11"/>
  <c r="D134" i="11"/>
  <c r="E134" i="11" s="1"/>
  <c r="B134" i="10"/>
  <c r="D134" i="10"/>
  <c r="E134" i="10" s="1"/>
  <c r="G134" i="10" s="1"/>
  <c r="B134" i="3"/>
  <c r="A134" i="3"/>
  <c r="D134" i="3"/>
  <c r="E134" i="3" s="1"/>
  <c r="C134" i="10"/>
  <c r="C134" i="3"/>
  <c r="A134" i="10"/>
  <c r="F134" i="10"/>
  <c r="F134" i="11"/>
  <c r="F134" i="3"/>
  <c r="A142" i="11"/>
  <c r="B142" i="11"/>
  <c r="C142" i="11"/>
  <c r="D142" i="11"/>
  <c r="E142" i="11" s="1"/>
  <c r="B142" i="10"/>
  <c r="D142" i="10"/>
  <c r="E142" i="10" s="1"/>
  <c r="C142" i="10"/>
  <c r="B142" i="3"/>
  <c r="A142" i="10"/>
  <c r="A142" i="3"/>
  <c r="D142" i="3"/>
  <c r="E142" i="3" s="1"/>
  <c r="C142" i="3"/>
  <c r="F142" i="10"/>
  <c r="F142" i="11"/>
  <c r="F142" i="3"/>
  <c r="A150" i="11"/>
  <c r="B150" i="11"/>
  <c r="C150" i="11"/>
  <c r="D150" i="11"/>
  <c r="E150" i="11" s="1"/>
  <c r="B150" i="10"/>
  <c r="D150" i="10"/>
  <c r="E150" i="10" s="1"/>
  <c r="G150" i="10" s="1"/>
  <c r="B150" i="3"/>
  <c r="C150" i="10"/>
  <c r="A150" i="3"/>
  <c r="C150" i="3"/>
  <c r="A150" i="10"/>
  <c r="D150" i="3"/>
  <c r="E150" i="3" s="1"/>
  <c r="F150" i="10"/>
  <c r="F150" i="11"/>
  <c r="F150" i="3"/>
  <c r="A158" i="11"/>
  <c r="B158" i="11"/>
  <c r="C158" i="11"/>
  <c r="D158" i="11"/>
  <c r="E158" i="11" s="1"/>
  <c r="B158" i="10"/>
  <c r="D158" i="10"/>
  <c r="E158" i="10" s="1"/>
  <c r="C158" i="10"/>
  <c r="B158" i="3"/>
  <c r="A158" i="10"/>
  <c r="A158" i="3"/>
  <c r="C158" i="3"/>
  <c r="D158" i="3"/>
  <c r="E158" i="3" s="1"/>
  <c r="F158" i="10"/>
  <c r="F158" i="11"/>
  <c r="F158" i="3"/>
  <c r="A166" i="11"/>
  <c r="B166" i="11"/>
  <c r="D166" i="11"/>
  <c r="E166" i="11" s="1"/>
  <c r="B166" i="10"/>
  <c r="D166" i="10"/>
  <c r="E166" i="10" s="1"/>
  <c r="C166" i="11"/>
  <c r="B166" i="3"/>
  <c r="C166" i="10"/>
  <c r="A166" i="10"/>
  <c r="A166" i="3"/>
  <c r="D166" i="3"/>
  <c r="E166" i="3" s="1"/>
  <c r="C166" i="3"/>
  <c r="F166" i="10"/>
  <c r="F166" i="11"/>
  <c r="F166" i="3"/>
  <c r="A174" i="11"/>
  <c r="B174" i="11"/>
  <c r="D174" i="11"/>
  <c r="E174" i="11" s="1"/>
  <c r="C174" i="11"/>
  <c r="B174" i="10"/>
  <c r="D174" i="10"/>
  <c r="E174" i="10" s="1"/>
  <c r="G174" i="10" s="1"/>
  <c r="B174" i="3"/>
  <c r="C174" i="10"/>
  <c r="D174" i="3"/>
  <c r="E174" i="3" s="1"/>
  <c r="A174" i="10"/>
  <c r="A174" i="3"/>
  <c r="C174" i="3"/>
  <c r="F174" i="10"/>
  <c r="F174" i="11"/>
  <c r="F174" i="3"/>
  <c r="A182" i="11"/>
  <c r="B182" i="11"/>
  <c r="D182" i="11"/>
  <c r="E182" i="11" s="1"/>
  <c r="C182" i="11"/>
  <c r="B182" i="10"/>
  <c r="D182" i="10"/>
  <c r="E182" i="10" s="1"/>
  <c r="B182" i="3"/>
  <c r="C182" i="10"/>
  <c r="A182" i="3"/>
  <c r="C182" i="3"/>
  <c r="D182" i="3"/>
  <c r="E182" i="3" s="1"/>
  <c r="A182" i="10"/>
  <c r="F182" i="10"/>
  <c r="F182" i="11"/>
  <c r="F182" i="3"/>
  <c r="A190" i="11"/>
  <c r="B190" i="11"/>
  <c r="D190" i="11"/>
  <c r="E190" i="11" s="1"/>
  <c r="G190" i="11" s="1"/>
  <c r="C190" i="11"/>
  <c r="B190" i="10"/>
  <c r="D190" i="10"/>
  <c r="E190" i="10" s="1"/>
  <c r="B190" i="3"/>
  <c r="C190" i="10"/>
  <c r="D190" i="3"/>
  <c r="E190" i="3" s="1"/>
  <c r="G190" i="3" s="1"/>
  <c r="C190" i="3"/>
  <c r="A190" i="10"/>
  <c r="A190" i="3"/>
  <c r="F190" i="10"/>
  <c r="F190" i="11"/>
  <c r="F190" i="3"/>
  <c r="A92" i="11"/>
  <c r="B92" i="11"/>
  <c r="C92" i="11"/>
  <c r="D92" i="11"/>
  <c r="E92" i="11" s="1"/>
  <c r="A92" i="10"/>
  <c r="D92" i="10"/>
  <c r="E92" i="10" s="1"/>
  <c r="D92" i="3"/>
  <c r="E92" i="3" s="1"/>
  <c r="C92" i="3"/>
  <c r="C92" i="10"/>
  <c r="B92" i="3"/>
  <c r="B92" i="10"/>
  <c r="A92" i="3"/>
  <c r="F92" i="11"/>
  <c r="F92" i="10"/>
  <c r="F92" i="3"/>
  <c r="A124" i="11"/>
  <c r="B124" i="11"/>
  <c r="C124" i="11"/>
  <c r="D124" i="11"/>
  <c r="E124" i="11" s="1"/>
  <c r="A124" i="10"/>
  <c r="B124" i="3"/>
  <c r="C124" i="10"/>
  <c r="B124" i="10"/>
  <c r="A124" i="3"/>
  <c r="D124" i="10"/>
  <c r="E124" i="10" s="1"/>
  <c r="C124" i="3"/>
  <c r="D124" i="3"/>
  <c r="E124" i="3" s="1"/>
  <c r="F124" i="11"/>
  <c r="F124" i="10"/>
  <c r="F124" i="3"/>
  <c r="A87" i="10"/>
  <c r="B87" i="10"/>
  <c r="D87" i="10"/>
  <c r="E87" i="10" s="1"/>
  <c r="A87" i="11"/>
  <c r="B87" i="11"/>
  <c r="B87" i="3"/>
  <c r="D87" i="11"/>
  <c r="E87" i="11" s="1"/>
  <c r="C87" i="11"/>
  <c r="C87" i="10"/>
  <c r="C87" i="3"/>
  <c r="D87" i="3"/>
  <c r="E87" i="3" s="1"/>
  <c r="A87" i="3"/>
  <c r="F87" i="10"/>
  <c r="F87" i="11"/>
  <c r="F87" i="3"/>
  <c r="A95" i="10"/>
  <c r="B95" i="10"/>
  <c r="D95" i="10"/>
  <c r="E95" i="10" s="1"/>
  <c r="A95" i="11"/>
  <c r="B95" i="11"/>
  <c r="B95" i="3"/>
  <c r="D95" i="11"/>
  <c r="E95" i="11" s="1"/>
  <c r="A95" i="3"/>
  <c r="C95" i="10"/>
  <c r="D95" i="3"/>
  <c r="E95" i="3" s="1"/>
  <c r="C95" i="3"/>
  <c r="C95" i="11"/>
  <c r="F95" i="10"/>
  <c r="F95" i="11"/>
  <c r="F95" i="3"/>
  <c r="A103" i="10"/>
  <c r="D103" i="10"/>
  <c r="E103" i="10" s="1"/>
  <c r="G103" i="10" s="1"/>
  <c r="A103" i="11"/>
  <c r="B103" i="11"/>
  <c r="B103" i="3"/>
  <c r="D103" i="11"/>
  <c r="E103" i="11" s="1"/>
  <c r="C103" i="11"/>
  <c r="C103" i="10"/>
  <c r="C103" i="3"/>
  <c r="A103" i="3"/>
  <c r="B103" i="10"/>
  <c r="D103" i="3"/>
  <c r="E103" i="3" s="1"/>
  <c r="F103" i="10"/>
  <c r="F103" i="11"/>
  <c r="F103" i="3"/>
  <c r="A111" i="10"/>
  <c r="D111" i="10"/>
  <c r="E111" i="10" s="1"/>
  <c r="G111" i="10" s="1"/>
  <c r="A111" i="11"/>
  <c r="B111" i="11"/>
  <c r="B111" i="3"/>
  <c r="D111" i="11"/>
  <c r="E111" i="11" s="1"/>
  <c r="B111" i="10"/>
  <c r="C111" i="10"/>
  <c r="A111" i="3"/>
  <c r="D111" i="3"/>
  <c r="E111" i="3" s="1"/>
  <c r="C111" i="11"/>
  <c r="C111" i="3"/>
  <c r="F111" i="10"/>
  <c r="F111" i="11"/>
  <c r="F111" i="3"/>
  <c r="A119" i="10"/>
  <c r="D119" i="10"/>
  <c r="E119" i="10" s="1"/>
  <c r="A119" i="11"/>
  <c r="B119" i="11"/>
  <c r="D119" i="11"/>
  <c r="E119" i="11" s="1"/>
  <c r="C119" i="10"/>
  <c r="C119" i="3"/>
  <c r="B119" i="10"/>
  <c r="A119" i="3"/>
  <c r="B119" i="3"/>
  <c r="D119" i="3"/>
  <c r="E119" i="3" s="1"/>
  <c r="C119" i="11"/>
  <c r="F119" i="10"/>
  <c r="F119" i="11"/>
  <c r="F119" i="3"/>
  <c r="A127" i="10"/>
  <c r="A127" i="11"/>
  <c r="B127" i="11"/>
  <c r="D127" i="11"/>
  <c r="E127" i="11" s="1"/>
  <c r="C127" i="3"/>
  <c r="D127" i="10"/>
  <c r="E127" i="10" s="1"/>
  <c r="C127" i="11"/>
  <c r="B127" i="3"/>
  <c r="D127" i="3"/>
  <c r="E127" i="3" s="1"/>
  <c r="G127" i="3" s="1"/>
  <c r="C127" i="10"/>
  <c r="B127" i="10"/>
  <c r="A127" i="3"/>
  <c r="F127" i="10"/>
  <c r="F127" i="11"/>
  <c r="F127" i="3"/>
  <c r="A135" i="11"/>
  <c r="B135" i="11"/>
  <c r="D135" i="11"/>
  <c r="E135" i="11" s="1"/>
  <c r="A135" i="10"/>
  <c r="B135" i="10"/>
  <c r="C135" i="3"/>
  <c r="D135" i="10"/>
  <c r="E135" i="10" s="1"/>
  <c r="C135" i="11"/>
  <c r="B135" i="3"/>
  <c r="A135" i="3"/>
  <c r="C135" i="10"/>
  <c r="D135" i="3"/>
  <c r="E135" i="3" s="1"/>
  <c r="F135" i="10"/>
  <c r="F135" i="11"/>
  <c r="F135" i="3"/>
  <c r="A143" i="11"/>
  <c r="B143" i="11"/>
  <c r="D143" i="11"/>
  <c r="E143" i="11" s="1"/>
  <c r="A143" i="10"/>
  <c r="C143" i="11"/>
  <c r="C143" i="3"/>
  <c r="B143" i="10"/>
  <c r="C143" i="10"/>
  <c r="D143" i="3"/>
  <c r="E143" i="3" s="1"/>
  <c r="D143" i="10"/>
  <c r="E143" i="10" s="1"/>
  <c r="B143" i="3"/>
  <c r="A143" i="3"/>
  <c r="F143" i="10"/>
  <c r="F143" i="11"/>
  <c r="F143" i="3"/>
  <c r="A151" i="11"/>
  <c r="B151" i="11"/>
  <c r="D151" i="11"/>
  <c r="E151" i="11" s="1"/>
  <c r="A151" i="10"/>
  <c r="C151" i="11"/>
  <c r="B151" i="10"/>
  <c r="C151" i="3"/>
  <c r="D151" i="3"/>
  <c r="E151" i="3" s="1"/>
  <c r="G151" i="3" s="1"/>
  <c r="C151" i="10"/>
  <c r="A151" i="3"/>
  <c r="B151" i="3"/>
  <c r="D151" i="10"/>
  <c r="E151" i="10" s="1"/>
  <c r="F151" i="10"/>
  <c r="F151" i="11"/>
  <c r="F151" i="3"/>
  <c r="A159" i="11"/>
  <c r="B159" i="11"/>
  <c r="D159" i="11"/>
  <c r="E159" i="11" s="1"/>
  <c r="A159" i="10"/>
  <c r="C159" i="3"/>
  <c r="C159" i="11"/>
  <c r="C159" i="10"/>
  <c r="B159" i="10"/>
  <c r="B159" i="3"/>
  <c r="D159" i="10"/>
  <c r="E159" i="10" s="1"/>
  <c r="D159" i="3"/>
  <c r="E159" i="3" s="1"/>
  <c r="A159" i="3"/>
  <c r="F159" i="10"/>
  <c r="F159" i="11"/>
  <c r="F159" i="3"/>
  <c r="A167" i="11"/>
  <c r="B167" i="11"/>
  <c r="C167" i="10"/>
  <c r="D167" i="11"/>
  <c r="E167" i="11" s="1"/>
  <c r="D167" i="3"/>
  <c r="E167" i="3" s="1"/>
  <c r="B167" i="10"/>
  <c r="C167" i="11"/>
  <c r="A167" i="3"/>
  <c r="B167" i="3"/>
  <c r="A167" i="10"/>
  <c r="D167" i="10"/>
  <c r="E167" i="10" s="1"/>
  <c r="C167" i="3"/>
  <c r="F167" i="10"/>
  <c r="F167" i="11"/>
  <c r="F167" i="3"/>
  <c r="A175" i="11"/>
  <c r="C175" i="11"/>
  <c r="D175" i="11"/>
  <c r="E175" i="11" s="1"/>
  <c r="C175" i="10"/>
  <c r="B175" i="3"/>
  <c r="D175" i="3"/>
  <c r="E175" i="3" s="1"/>
  <c r="A175" i="10"/>
  <c r="B175" i="10"/>
  <c r="B175" i="11"/>
  <c r="C175" i="3"/>
  <c r="D175" i="10"/>
  <c r="E175" i="10" s="1"/>
  <c r="G175" i="10" s="1"/>
  <c r="A175" i="3"/>
  <c r="F175" i="10"/>
  <c r="F175" i="11"/>
  <c r="F175" i="3"/>
  <c r="A183" i="11"/>
  <c r="C183" i="11"/>
  <c r="D183" i="11"/>
  <c r="E183" i="11" s="1"/>
  <c r="C183" i="10"/>
  <c r="D183" i="3"/>
  <c r="E183" i="3" s="1"/>
  <c r="B183" i="11"/>
  <c r="B183" i="10"/>
  <c r="D183" i="10"/>
  <c r="E183" i="10" s="1"/>
  <c r="C183" i="3"/>
  <c r="A183" i="3"/>
  <c r="B183" i="3"/>
  <c r="A183" i="10"/>
  <c r="F183" i="10"/>
  <c r="F183" i="11"/>
  <c r="F183" i="3"/>
  <c r="A191" i="11"/>
  <c r="C191" i="11"/>
  <c r="D191" i="11"/>
  <c r="E191" i="11" s="1"/>
  <c r="C191" i="10"/>
  <c r="B191" i="11"/>
  <c r="B191" i="10"/>
  <c r="B191" i="3"/>
  <c r="A191" i="3"/>
  <c r="C191" i="3"/>
  <c r="D191" i="3"/>
  <c r="E191" i="3" s="1"/>
  <c r="G191" i="3" s="1"/>
  <c r="A191" i="10"/>
  <c r="D191" i="10"/>
  <c r="E191" i="10" s="1"/>
  <c r="F191" i="10"/>
  <c r="F191" i="11"/>
  <c r="F191" i="3"/>
  <c r="A84" i="11"/>
  <c r="B84" i="11"/>
  <c r="C84" i="11"/>
  <c r="D84" i="11"/>
  <c r="E84" i="11" s="1"/>
  <c r="A84" i="10"/>
  <c r="C84" i="3"/>
  <c r="B84" i="3"/>
  <c r="B84" i="10"/>
  <c r="D84" i="3"/>
  <c r="E84" i="3" s="1"/>
  <c r="D84" i="10"/>
  <c r="E84" i="10" s="1"/>
  <c r="C84" i="10"/>
  <c r="A84" i="3"/>
  <c r="F84" i="11"/>
  <c r="F84" i="10"/>
  <c r="F84" i="3"/>
  <c r="A140" i="11"/>
  <c r="B140" i="11"/>
  <c r="C140" i="11"/>
  <c r="D140" i="11"/>
  <c r="E140" i="11" s="1"/>
  <c r="B140" i="10"/>
  <c r="D140" i="10"/>
  <c r="E140" i="10" s="1"/>
  <c r="B140" i="3"/>
  <c r="D140" i="3"/>
  <c r="E140" i="3" s="1"/>
  <c r="C140" i="10"/>
  <c r="A140" i="3"/>
  <c r="C140" i="3"/>
  <c r="A140" i="10"/>
  <c r="F140" i="11"/>
  <c r="F140" i="10"/>
  <c r="F140" i="3"/>
  <c r="A88" i="11"/>
  <c r="B88" i="11"/>
  <c r="C88" i="11"/>
  <c r="D88" i="11"/>
  <c r="E88" i="11" s="1"/>
  <c r="A88" i="10"/>
  <c r="D88" i="10"/>
  <c r="E88" i="10" s="1"/>
  <c r="G88" i="10" s="1"/>
  <c r="B88" i="3"/>
  <c r="C88" i="10"/>
  <c r="A88" i="3"/>
  <c r="D88" i="3"/>
  <c r="E88" i="3" s="1"/>
  <c r="B88" i="10"/>
  <c r="C88" i="3"/>
  <c r="F88" i="10"/>
  <c r="F88" i="11"/>
  <c r="F88" i="3"/>
  <c r="A96" i="11"/>
  <c r="B96" i="11"/>
  <c r="C96" i="11"/>
  <c r="D96" i="11"/>
  <c r="E96" i="11" s="1"/>
  <c r="A96" i="10"/>
  <c r="B96" i="10"/>
  <c r="A96" i="3"/>
  <c r="C96" i="3"/>
  <c r="D96" i="10"/>
  <c r="E96" i="10" s="1"/>
  <c r="C96" i="10"/>
  <c r="D96" i="3"/>
  <c r="E96" i="3" s="1"/>
  <c r="B96" i="3"/>
  <c r="F96" i="10"/>
  <c r="F96" i="11"/>
  <c r="F96" i="3"/>
  <c r="A104" i="11"/>
  <c r="B104" i="11"/>
  <c r="C104" i="11"/>
  <c r="D104" i="11"/>
  <c r="E104" i="11" s="1"/>
  <c r="A104" i="10"/>
  <c r="B104" i="10"/>
  <c r="D104" i="10"/>
  <c r="E104" i="10" s="1"/>
  <c r="C104" i="10"/>
  <c r="B104" i="3"/>
  <c r="D104" i="3"/>
  <c r="E104" i="3" s="1"/>
  <c r="G104" i="3" s="1"/>
  <c r="A104" i="3"/>
  <c r="C104" i="3"/>
  <c r="F104" i="10"/>
  <c r="F104" i="11"/>
  <c r="F104" i="3"/>
  <c r="A112" i="11"/>
  <c r="B112" i="11"/>
  <c r="C112" i="11"/>
  <c r="D112" i="11"/>
  <c r="E112" i="11" s="1"/>
  <c r="A112" i="10"/>
  <c r="B112" i="10"/>
  <c r="A112" i="3"/>
  <c r="C112" i="3"/>
  <c r="C112" i="10"/>
  <c r="D112" i="10"/>
  <c r="E112" i="10" s="1"/>
  <c r="G112" i="10" s="1"/>
  <c r="B112" i="3"/>
  <c r="D112" i="3"/>
  <c r="E112" i="3" s="1"/>
  <c r="F112" i="10"/>
  <c r="F112" i="11"/>
  <c r="F112" i="3"/>
  <c r="A120" i="11"/>
  <c r="B120" i="11"/>
  <c r="C120" i="11"/>
  <c r="D120" i="11"/>
  <c r="E120" i="11" s="1"/>
  <c r="A120" i="10"/>
  <c r="B120" i="10"/>
  <c r="D120" i="10"/>
  <c r="E120" i="10" s="1"/>
  <c r="B120" i="3"/>
  <c r="A120" i="3"/>
  <c r="D120" i="3"/>
  <c r="E120" i="3" s="1"/>
  <c r="G120" i="3" s="1"/>
  <c r="C120" i="3"/>
  <c r="C120" i="10"/>
  <c r="F120" i="10"/>
  <c r="F120" i="11"/>
  <c r="F120" i="3"/>
  <c r="A128" i="11"/>
  <c r="B128" i="11"/>
  <c r="C128" i="11"/>
  <c r="D128" i="11"/>
  <c r="E128" i="11" s="1"/>
  <c r="A128" i="10"/>
  <c r="B128" i="10"/>
  <c r="D128" i="10"/>
  <c r="E128" i="10" s="1"/>
  <c r="B128" i="3"/>
  <c r="C128" i="10"/>
  <c r="A128" i="3"/>
  <c r="D128" i="3"/>
  <c r="E128" i="3" s="1"/>
  <c r="G128" i="3" s="1"/>
  <c r="C128" i="3"/>
  <c r="F128" i="10"/>
  <c r="F128" i="11"/>
  <c r="F128" i="3"/>
  <c r="A136" i="11"/>
  <c r="B136" i="11"/>
  <c r="C136" i="11"/>
  <c r="D136" i="11"/>
  <c r="E136" i="11" s="1"/>
  <c r="B136" i="10"/>
  <c r="D136" i="10"/>
  <c r="E136" i="10" s="1"/>
  <c r="G136" i="10" s="1"/>
  <c r="A136" i="10"/>
  <c r="B136" i="3"/>
  <c r="A136" i="3"/>
  <c r="D136" i="3"/>
  <c r="E136" i="3" s="1"/>
  <c r="C136" i="10"/>
  <c r="C136" i="3"/>
  <c r="F136" i="10"/>
  <c r="F136" i="11"/>
  <c r="F136" i="3"/>
  <c r="A144" i="11"/>
  <c r="B144" i="11"/>
  <c r="C144" i="11"/>
  <c r="D144" i="11"/>
  <c r="E144" i="11" s="1"/>
  <c r="B144" i="10"/>
  <c r="D144" i="10"/>
  <c r="E144" i="10" s="1"/>
  <c r="B144" i="3"/>
  <c r="C144" i="10"/>
  <c r="A144" i="3"/>
  <c r="D144" i="3"/>
  <c r="E144" i="3" s="1"/>
  <c r="A144" i="10"/>
  <c r="C144" i="3"/>
  <c r="F144" i="10"/>
  <c r="G144" i="10" s="1"/>
  <c r="F144" i="11"/>
  <c r="F144" i="3"/>
  <c r="A152" i="11"/>
  <c r="B152" i="11"/>
  <c r="C152" i="11"/>
  <c r="D152" i="11"/>
  <c r="E152" i="11" s="1"/>
  <c r="B152" i="10"/>
  <c r="D152" i="10"/>
  <c r="E152" i="10" s="1"/>
  <c r="G152" i="10" s="1"/>
  <c r="A152" i="10"/>
  <c r="B152" i="3"/>
  <c r="A152" i="3"/>
  <c r="D152" i="3"/>
  <c r="E152" i="3" s="1"/>
  <c r="C152" i="3"/>
  <c r="C152" i="10"/>
  <c r="F152" i="10"/>
  <c r="F152" i="11"/>
  <c r="F152" i="3"/>
  <c r="A160" i="11"/>
  <c r="B160" i="11"/>
  <c r="D160" i="11"/>
  <c r="E160" i="11" s="1"/>
  <c r="B160" i="10"/>
  <c r="D160" i="10"/>
  <c r="E160" i="10" s="1"/>
  <c r="C160" i="11"/>
  <c r="B160" i="3"/>
  <c r="C160" i="10"/>
  <c r="A160" i="3"/>
  <c r="D160" i="3"/>
  <c r="E160" i="3" s="1"/>
  <c r="A160" i="10"/>
  <c r="C160" i="3"/>
  <c r="F160" i="10"/>
  <c r="F160" i="11"/>
  <c r="F160" i="3"/>
  <c r="A168" i="11"/>
  <c r="B168" i="11"/>
  <c r="D168" i="11"/>
  <c r="E168" i="11" s="1"/>
  <c r="B168" i="10"/>
  <c r="D168" i="10"/>
  <c r="E168" i="10" s="1"/>
  <c r="B168" i="3"/>
  <c r="C168" i="11"/>
  <c r="C168" i="3"/>
  <c r="A168" i="3"/>
  <c r="D168" i="3"/>
  <c r="E168" i="3" s="1"/>
  <c r="G168" i="3" s="1"/>
  <c r="A168" i="10"/>
  <c r="C168" i="10"/>
  <c r="F168" i="10"/>
  <c r="F168" i="11"/>
  <c r="F168" i="3"/>
  <c r="A176" i="11"/>
  <c r="B176" i="11"/>
  <c r="D176" i="11"/>
  <c r="E176" i="11" s="1"/>
  <c r="B176" i="10"/>
  <c r="D176" i="10"/>
  <c r="E176" i="10" s="1"/>
  <c r="B176" i="3"/>
  <c r="A176" i="3"/>
  <c r="C176" i="3"/>
  <c r="D176" i="3"/>
  <c r="E176" i="3" s="1"/>
  <c r="A176" i="10"/>
  <c r="C176" i="11"/>
  <c r="C176" i="10"/>
  <c r="F176" i="10"/>
  <c r="F176" i="11"/>
  <c r="F176" i="3"/>
  <c r="A184" i="11"/>
  <c r="B184" i="11"/>
  <c r="D184" i="11"/>
  <c r="E184" i="11" s="1"/>
  <c r="B184" i="10"/>
  <c r="D184" i="10"/>
  <c r="E184" i="10" s="1"/>
  <c r="B184" i="3"/>
  <c r="A184" i="10"/>
  <c r="C184" i="3"/>
  <c r="C184" i="11"/>
  <c r="C184" i="10"/>
  <c r="A184" i="3"/>
  <c r="D184" i="3"/>
  <c r="E184" i="3" s="1"/>
  <c r="F184" i="10"/>
  <c r="F184" i="11"/>
  <c r="F184" i="3"/>
  <c r="A192" i="11"/>
  <c r="B192" i="11"/>
  <c r="D192" i="11"/>
  <c r="E192" i="11" s="1"/>
  <c r="G192" i="11" s="1"/>
  <c r="B192" i="10"/>
  <c r="D192" i="10"/>
  <c r="E192" i="10" s="1"/>
  <c r="B192" i="3"/>
  <c r="A192" i="10"/>
  <c r="C192" i="10"/>
  <c r="C192" i="11"/>
  <c r="A192" i="3"/>
  <c r="C192" i="3"/>
  <c r="D192" i="3"/>
  <c r="E192" i="3" s="1"/>
  <c r="G192" i="3" s="1"/>
  <c r="F192" i="10"/>
  <c r="F192" i="11"/>
  <c r="F192" i="3"/>
  <c r="A81" i="10"/>
  <c r="B81" i="10"/>
  <c r="D81" i="10"/>
  <c r="E81" i="10" s="1"/>
  <c r="A81" i="11"/>
  <c r="B81" i="11"/>
  <c r="C81" i="10"/>
  <c r="B81" i="3"/>
  <c r="C81" i="11"/>
  <c r="C81" i="3"/>
  <c r="A81" i="3"/>
  <c r="D81" i="3"/>
  <c r="E81" i="3" s="1"/>
  <c r="D81" i="11"/>
  <c r="E81" i="11" s="1"/>
  <c r="F81" i="10"/>
  <c r="F81" i="11"/>
  <c r="F81" i="3"/>
  <c r="A89" i="10"/>
  <c r="B89" i="10"/>
  <c r="D89" i="10"/>
  <c r="E89" i="10" s="1"/>
  <c r="A89" i="11"/>
  <c r="B89" i="11"/>
  <c r="C89" i="10"/>
  <c r="B89" i="3"/>
  <c r="C89" i="11"/>
  <c r="A89" i="3"/>
  <c r="D89" i="11"/>
  <c r="E89" i="11" s="1"/>
  <c r="D89" i="3"/>
  <c r="E89" i="3" s="1"/>
  <c r="C89" i="3"/>
  <c r="F89" i="10"/>
  <c r="F89" i="11"/>
  <c r="F89" i="3"/>
  <c r="A97" i="10"/>
  <c r="B97" i="10"/>
  <c r="D97" i="10"/>
  <c r="E97" i="10" s="1"/>
  <c r="A97" i="11"/>
  <c r="B97" i="11"/>
  <c r="C97" i="10"/>
  <c r="B97" i="3"/>
  <c r="C97" i="11"/>
  <c r="C97" i="3"/>
  <c r="A97" i="3"/>
  <c r="D97" i="11"/>
  <c r="E97" i="11" s="1"/>
  <c r="D97" i="3"/>
  <c r="E97" i="3" s="1"/>
  <c r="F97" i="10"/>
  <c r="F97" i="11"/>
  <c r="F97" i="3"/>
  <c r="A105" i="10"/>
  <c r="D105" i="10"/>
  <c r="E105" i="10" s="1"/>
  <c r="A105" i="11"/>
  <c r="B105" i="11"/>
  <c r="B105" i="3"/>
  <c r="C105" i="11"/>
  <c r="B105" i="10"/>
  <c r="D105" i="11"/>
  <c r="E105" i="11" s="1"/>
  <c r="A105" i="3"/>
  <c r="D105" i="3"/>
  <c r="E105" i="3" s="1"/>
  <c r="C105" i="3"/>
  <c r="C105" i="10"/>
  <c r="F105" i="11"/>
  <c r="F105" i="10"/>
  <c r="F105" i="3"/>
  <c r="A113" i="10"/>
  <c r="D113" i="10"/>
  <c r="E113" i="10" s="1"/>
  <c r="A113" i="11"/>
  <c r="B113" i="11"/>
  <c r="C113" i="10"/>
  <c r="B113" i="3"/>
  <c r="C113" i="11"/>
  <c r="D113" i="11"/>
  <c r="E113" i="11" s="1"/>
  <c r="C113" i="3"/>
  <c r="A113" i="3"/>
  <c r="D113" i="3"/>
  <c r="E113" i="3" s="1"/>
  <c r="B113" i="10"/>
  <c r="F113" i="10"/>
  <c r="F113" i="11"/>
  <c r="F113" i="3"/>
  <c r="A121" i="10"/>
  <c r="A121" i="11"/>
  <c r="B121" i="11"/>
  <c r="C121" i="11"/>
  <c r="B121" i="10"/>
  <c r="D121" i="10"/>
  <c r="E121" i="10" s="1"/>
  <c r="G121" i="10" s="1"/>
  <c r="C121" i="3"/>
  <c r="D121" i="11"/>
  <c r="E121" i="11" s="1"/>
  <c r="B121" i="3"/>
  <c r="A121" i="3"/>
  <c r="D121" i="3"/>
  <c r="E121" i="3" s="1"/>
  <c r="C121" i="10"/>
  <c r="F121" i="10"/>
  <c r="F121" i="11"/>
  <c r="F121" i="3"/>
  <c r="A129" i="11"/>
  <c r="B129" i="11"/>
  <c r="C129" i="11"/>
  <c r="A129" i="10"/>
  <c r="D129" i="10"/>
  <c r="E129" i="10" s="1"/>
  <c r="C129" i="3"/>
  <c r="C129" i="10"/>
  <c r="D129" i="11"/>
  <c r="E129" i="11" s="1"/>
  <c r="D129" i="3"/>
  <c r="E129" i="3" s="1"/>
  <c r="A129" i="3"/>
  <c r="B129" i="10"/>
  <c r="B129" i="3"/>
  <c r="F129" i="10"/>
  <c r="F129" i="11"/>
  <c r="F129" i="3"/>
  <c r="A137" i="11"/>
  <c r="B137" i="11"/>
  <c r="C137" i="11"/>
  <c r="A137" i="10"/>
  <c r="C137" i="3"/>
  <c r="D137" i="11"/>
  <c r="E137" i="11" s="1"/>
  <c r="B137" i="10"/>
  <c r="D137" i="10"/>
  <c r="E137" i="10" s="1"/>
  <c r="C137" i="10"/>
  <c r="D137" i="3"/>
  <c r="E137" i="3" s="1"/>
  <c r="G137" i="3" s="1"/>
  <c r="A137" i="3"/>
  <c r="B137" i="3"/>
  <c r="F137" i="10"/>
  <c r="F137" i="11"/>
  <c r="F137" i="3"/>
  <c r="A145" i="11"/>
  <c r="B145" i="11"/>
  <c r="C145" i="11"/>
  <c r="A145" i="10"/>
  <c r="D145" i="10"/>
  <c r="E145" i="10" s="1"/>
  <c r="C145" i="3"/>
  <c r="C145" i="10"/>
  <c r="D145" i="11"/>
  <c r="E145" i="11" s="1"/>
  <c r="B145" i="3"/>
  <c r="D145" i="3"/>
  <c r="E145" i="3" s="1"/>
  <c r="A145" i="3"/>
  <c r="B145" i="10"/>
  <c r="F145" i="10"/>
  <c r="F145" i="11"/>
  <c r="F145" i="3"/>
  <c r="A153" i="11"/>
  <c r="B153" i="11"/>
  <c r="C153" i="11"/>
  <c r="A153" i="10"/>
  <c r="C153" i="3"/>
  <c r="D153" i="10"/>
  <c r="E153" i="10" s="1"/>
  <c r="B153" i="10"/>
  <c r="C153" i="10"/>
  <c r="A153" i="3"/>
  <c r="B153" i="3"/>
  <c r="D153" i="3"/>
  <c r="E153" i="3" s="1"/>
  <c r="D153" i="11"/>
  <c r="E153" i="11" s="1"/>
  <c r="F153" i="10"/>
  <c r="F153" i="11"/>
  <c r="F153" i="3"/>
  <c r="A161" i="11"/>
  <c r="B161" i="11"/>
  <c r="A161" i="10"/>
  <c r="D161" i="10"/>
  <c r="E161" i="10" s="1"/>
  <c r="C161" i="3"/>
  <c r="C161" i="11"/>
  <c r="B161" i="3"/>
  <c r="D161" i="11"/>
  <c r="E161" i="11" s="1"/>
  <c r="C161" i="10"/>
  <c r="D161" i="3"/>
  <c r="E161" i="3" s="1"/>
  <c r="B161" i="10"/>
  <c r="A161" i="3"/>
  <c r="F161" i="10"/>
  <c r="F161" i="11"/>
  <c r="F161" i="3"/>
  <c r="A169" i="11"/>
  <c r="B169" i="11"/>
  <c r="C169" i="11"/>
  <c r="B169" i="10"/>
  <c r="D169" i="10"/>
  <c r="E169" i="10" s="1"/>
  <c r="D169" i="11"/>
  <c r="E169" i="11" s="1"/>
  <c r="A169" i="10"/>
  <c r="C169" i="3"/>
  <c r="C169" i="10"/>
  <c r="D169" i="3"/>
  <c r="E169" i="3" s="1"/>
  <c r="B169" i="3"/>
  <c r="A169" i="3"/>
  <c r="F169" i="11"/>
  <c r="F169" i="10"/>
  <c r="F169" i="3"/>
  <c r="A177" i="11"/>
  <c r="D177" i="11"/>
  <c r="E177" i="11" s="1"/>
  <c r="B177" i="10"/>
  <c r="C177" i="11"/>
  <c r="A177" i="10"/>
  <c r="A177" i="3"/>
  <c r="D177" i="10"/>
  <c r="E177" i="10" s="1"/>
  <c r="C177" i="3"/>
  <c r="C177" i="10"/>
  <c r="B177" i="11"/>
  <c r="D177" i="3"/>
  <c r="E177" i="3" s="1"/>
  <c r="B177" i="3"/>
  <c r="F177" i="10"/>
  <c r="F177" i="11"/>
  <c r="F177" i="3"/>
  <c r="A185" i="11"/>
  <c r="B185" i="11"/>
  <c r="B185" i="10"/>
  <c r="D185" i="11"/>
  <c r="E185" i="11" s="1"/>
  <c r="A185" i="10"/>
  <c r="A185" i="3"/>
  <c r="C185" i="3"/>
  <c r="B185" i="3"/>
  <c r="C185" i="11"/>
  <c r="D185" i="10"/>
  <c r="E185" i="10" s="1"/>
  <c r="G185" i="10" s="1"/>
  <c r="C185" i="10"/>
  <c r="D185" i="3"/>
  <c r="E185" i="3" s="1"/>
  <c r="F185" i="10"/>
  <c r="F185" i="11"/>
  <c r="F185" i="3"/>
  <c r="A100" i="11"/>
  <c r="B100" i="11"/>
  <c r="C100" i="11"/>
  <c r="D100" i="11"/>
  <c r="E100" i="11" s="1"/>
  <c r="A100" i="10"/>
  <c r="D100" i="10"/>
  <c r="E100" i="10" s="1"/>
  <c r="C100" i="3"/>
  <c r="B100" i="3"/>
  <c r="B100" i="10"/>
  <c r="C100" i="10"/>
  <c r="A100" i="3"/>
  <c r="D100" i="3"/>
  <c r="E100" i="3" s="1"/>
  <c r="F100" i="11"/>
  <c r="F100" i="10"/>
  <c r="F100" i="3"/>
  <c r="A148" i="11"/>
  <c r="B148" i="11"/>
  <c r="C148" i="11"/>
  <c r="D148" i="11"/>
  <c r="E148" i="11" s="1"/>
  <c r="B148" i="10"/>
  <c r="D148" i="10"/>
  <c r="E148" i="10" s="1"/>
  <c r="B148" i="3"/>
  <c r="D148" i="3"/>
  <c r="E148" i="3" s="1"/>
  <c r="G148" i="3" s="1"/>
  <c r="C148" i="10"/>
  <c r="A148" i="10"/>
  <c r="A148" i="3"/>
  <c r="C148" i="3"/>
  <c r="F148" i="11"/>
  <c r="F148" i="10"/>
  <c r="F148" i="3"/>
  <c r="A79" i="10"/>
  <c r="B79" i="10"/>
  <c r="D79" i="10"/>
  <c r="E79" i="10" s="1"/>
  <c r="A79" i="11"/>
  <c r="B79" i="11"/>
  <c r="B79" i="3"/>
  <c r="D79" i="11"/>
  <c r="E79" i="11" s="1"/>
  <c r="D79" i="3"/>
  <c r="E79" i="3" s="1"/>
  <c r="C79" i="11"/>
  <c r="C79" i="10"/>
  <c r="C79" i="3"/>
  <c r="A79" i="3"/>
  <c r="F79" i="10"/>
  <c r="F79" i="11"/>
  <c r="F79" i="3"/>
  <c r="A82" i="11"/>
  <c r="B82" i="11"/>
  <c r="C82" i="11"/>
  <c r="D82" i="11"/>
  <c r="E82" i="11" s="1"/>
  <c r="A82" i="10"/>
  <c r="C82" i="10"/>
  <c r="D82" i="10"/>
  <c r="E82" i="10" s="1"/>
  <c r="B82" i="3"/>
  <c r="A82" i="3"/>
  <c r="B82" i="10"/>
  <c r="D82" i="3"/>
  <c r="E82" i="3" s="1"/>
  <c r="C82" i="3"/>
  <c r="F82" i="10"/>
  <c r="F82" i="11"/>
  <c r="F82" i="3"/>
  <c r="A90" i="11"/>
  <c r="B90" i="11"/>
  <c r="C90" i="11"/>
  <c r="D90" i="11"/>
  <c r="E90" i="11" s="1"/>
  <c r="A90" i="10"/>
  <c r="C90" i="10"/>
  <c r="D90" i="10"/>
  <c r="E90" i="10" s="1"/>
  <c r="C90" i="3"/>
  <c r="B90" i="3"/>
  <c r="B90" i="10"/>
  <c r="A90" i="3"/>
  <c r="D90" i="3"/>
  <c r="E90" i="3" s="1"/>
  <c r="G90" i="3" s="1"/>
  <c r="F90" i="11"/>
  <c r="F90" i="10"/>
  <c r="F90" i="3"/>
  <c r="A98" i="11"/>
  <c r="B98" i="11"/>
  <c r="C98" i="11"/>
  <c r="D98" i="11"/>
  <c r="E98" i="11" s="1"/>
  <c r="A98" i="10"/>
  <c r="C98" i="10"/>
  <c r="D98" i="10"/>
  <c r="E98" i="10" s="1"/>
  <c r="B98" i="3"/>
  <c r="A98" i="3"/>
  <c r="B98" i="10"/>
  <c r="C98" i="3"/>
  <c r="D98" i="3"/>
  <c r="E98" i="3" s="1"/>
  <c r="F98" i="10"/>
  <c r="F98" i="11"/>
  <c r="F98" i="3"/>
  <c r="A106" i="11"/>
  <c r="B106" i="11"/>
  <c r="C106" i="11"/>
  <c r="D106" i="11"/>
  <c r="E106" i="11" s="1"/>
  <c r="A106" i="10"/>
  <c r="C106" i="10"/>
  <c r="C106" i="3"/>
  <c r="B106" i="3"/>
  <c r="B106" i="10"/>
  <c r="A106" i="3"/>
  <c r="D106" i="10"/>
  <c r="E106" i="10" s="1"/>
  <c r="D106" i="3"/>
  <c r="E106" i="3" s="1"/>
  <c r="F106" i="10"/>
  <c r="F106" i="11"/>
  <c r="F106" i="3"/>
  <c r="A114" i="11"/>
  <c r="B114" i="11"/>
  <c r="C114" i="11"/>
  <c r="D114" i="11"/>
  <c r="E114" i="11" s="1"/>
  <c r="A114" i="10"/>
  <c r="C114" i="10"/>
  <c r="D114" i="10"/>
  <c r="E114" i="10" s="1"/>
  <c r="B114" i="3"/>
  <c r="D114" i="3"/>
  <c r="E114" i="3" s="1"/>
  <c r="B114" i="10"/>
  <c r="A114" i="3"/>
  <c r="C114" i="3"/>
  <c r="F114" i="11"/>
  <c r="F114" i="10"/>
  <c r="F114" i="3"/>
  <c r="A122" i="11"/>
  <c r="B122" i="11"/>
  <c r="C122" i="11"/>
  <c r="D122" i="11"/>
  <c r="E122" i="11" s="1"/>
  <c r="A122" i="10"/>
  <c r="D122" i="10"/>
  <c r="E122" i="10" s="1"/>
  <c r="B122" i="3"/>
  <c r="C122" i="10"/>
  <c r="D122" i="3"/>
  <c r="E122" i="3" s="1"/>
  <c r="C122" i="3"/>
  <c r="B122" i="10"/>
  <c r="A122" i="3"/>
  <c r="F122" i="10"/>
  <c r="G122" i="10" s="1"/>
  <c r="F122" i="11"/>
  <c r="F122" i="3"/>
  <c r="A130" i="11"/>
  <c r="B130" i="11"/>
  <c r="C130" i="11"/>
  <c r="D130" i="11"/>
  <c r="E130" i="11" s="1"/>
  <c r="B130" i="10"/>
  <c r="D130" i="10"/>
  <c r="E130" i="10" s="1"/>
  <c r="B130" i="3"/>
  <c r="D130" i="3"/>
  <c r="E130" i="3" s="1"/>
  <c r="G130" i="3" s="1"/>
  <c r="C130" i="10"/>
  <c r="A130" i="3"/>
  <c r="C130" i="3"/>
  <c r="A130" i="10"/>
  <c r="F130" i="10"/>
  <c r="F130" i="11"/>
  <c r="F130" i="3"/>
  <c r="A138" i="11"/>
  <c r="B138" i="11"/>
  <c r="C138" i="11"/>
  <c r="D138" i="11"/>
  <c r="E138" i="11" s="1"/>
  <c r="G138" i="11" s="1"/>
  <c r="B138" i="10"/>
  <c r="D138" i="10"/>
  <c r="E138" i="10" s="1"/>
  <c r="B138" i="3"/>
  <c r="A138" i="10"/>
  <c r="D138" i="3"/>
  <c r="E138" i="3" s="1"/>
  <c r="A138" i="3"/>
  <c r="C138" i="3"/>
  <c r="C138" i="10"/>
  <c r="F138" i="11"/>
  <c r="F138" i="10"/>
  <c r="F138" i="3"/>
  <c r="A146" i="11"/>
  <c r="B146" i="11"/>
  <c r="C146" i="11"/>
  <c r="D146" i="11"/>
  <c r="E146" i="11" s="1"/>
  <c r="B146" i="10"/>
  <c r="D146" i="10"/>
  <c r="E146" i="10" s="1"/>
  <c r="B146" i="3"/>
  <c r="D146" i="3"/>
  <c r="E146" i="3" s="1"/>
  <c r="C146" i="10"/>
  <c r="A146" i="3"/>
  <c r="A146" i="10"/>
  <c r="C146" i="3"/>
  <c r="F146" i="10"/>
  <c r="F146" i="11"/>
  <c r="F146" i="3"/>
  <c r="A154" i="11"/>
  <c r="B154" i="11"/>
  <c r="C154" i="11"/>
  <c r="D154" i="11"/>
  <c r="E154" i="11" s="1"/>
  <c r="B154" i="10"/>
  <c r="D154" i="10"/>
  <c r="E154" i="10" s="1"/>
  <c r="B154" i="3"/>
  <c r="A154" i="10"/>
  <c r="D154" i="3"/>
  <c r="E154" i="3" s="1"/>
  <c r="C154" i="10"/>
  <c r="C154" i="3"/>
  <c r="A154" i="3"/>
  <c r="F154" i="10"/>
  <c r="F154" i="11"/>
  <c r="F154" i="3"/>
  <c r="A162" i="11"/>
  <c r="B162" i="11"/>
  <c r="D162" i="11"/>
  <c r="E162" i="11" s="1"/>
  <c r="B162" i="10"/>
  <c r="D162" i="10"/>
  <c r="E162" i="10" s="1"/>
  <c r="B162" i="3"/>
  <c r="C162" i="11"/>
  <c r="C162" i="10"/>
  <c r="D162" i="3"/>
  <c r="E162" i="3" s="1"/>
  <c r="A162" i="10"/>
  <c r="A162" i="3"/>
  <c r="C162" i="3"/>
  <c r="F162" i="10"/>
  <c r="F162" i="11"/>
  <c r="F162" i="3"/>
  <c r="A170" i="11"/>
  <c r="B170" i="11"/>
  <c r="D170" i="11"/>
  <c r="E170" i="11" s="1"/>
  <c r="B170" i="10"/>
  <c r="C170" i="11"/>
  <c r="D170" i="10"/>
  <c r="E170" i="10" s="1"/>
  <c r="A170" i="10"/>
  <c r="B170" i="3"/>
  <c r="A170" i="3"/>
  <c r="D170" i="3"/>
  <c r="E170" i="3" s="1"/>
  <c r="G170" i="3" s="1"/>
  <c r="C170" i="10"/>
  <c r="C170" i="3"/>
  <c r="F170" i="10"/>
  <c r="F170" i="11"/>
  <c r="F170" i="3"/>
  <c r="A178" i="11"/>
  <c r="B178" i="11"/>
  <c r="D178" i="11"/>
  <c r="E178" i="11" s="1"/>
  <c r="C178" i="11"/>
  <c r="B178" i="10"/>
  <c r="D178" i="10"/>
  <c r="E178" i="10" s="1"/>
  <c r="A178" i="10"/>
  <c r="B178" i="3"/>
  <c r="D178" i="3"/>
  <c r="E178" i="3" s="1"/>
  <c r="A178" i="3"/>
  <c r="C178" i="10"/>
  <c r="C178" i="3"/>
  <c r="F178" i="10"/>
  <c r="F178" i="11"/>
  <c r="F178" i="3"/>
  <c r="A186" i="11"/>
  <c r="B186" i="11"/>
  <c r="D186" i="11"/>
  <c r="E186" i="11" s="1"/>
  <c r="C186" i="11"/>
  <c r="B186" i="10"/>
  <c r="D186" i="10"/>
  <c r="E186" i="10" s="1"/>
  <c r="A186" i="10"/>
  <c r="B186" i="3"/>
  <c r="A186" i="3"/>
  <c r="D186" i="3"/>
  <c r="E186" i="3" s="1"/>
  <c r="G186" i="3" s="1"/>
  <c r="C186" i="3"/>
  <c r="C186" i="10"/>
  <c r="F186" i="10"/>
  <c r="G186" i="10" s="1"/>
  <c r="F186" i="11"/>
  <c r="F186" i="3"/>
  <c r="A76" i="11"/>
  <c r="B76" i="11"/>
  <c r="C76" i="11"/>
  <c r="D76" i="11"/>
  <c r="E76" i="11" s="1"/>
  <c r="A76" i="10"/>
  <c r="C76" i="10"/>
  <c r="B76" i="3"/>
  <c r="A76" i="3"/>
  <c r="D76" i="3"/>
  <c r="E76" i="3" s="1"/>
  <c r="G76" i="3" s="1"/>
  <c r="C76" i="3"/>
  <c r="B76" i="10"/>
  <c r="D76" i="10"/>
  <c r="E76" i="10" s="1"/>
  <c r="F76" i="11"/>
  <c r="F76" i="10"/>
  <c r="F76" i="3"/>
  <c r="A80" i="11"/>
  <c r="B80" i="11"/>
  <c r="C80" i="11"/>
  <c r="D80" i="11"/>
  <c r="E80" i="11" s="1"/>
  <c r="A80" i="10"/>
  <c r="A80" i="3"/>
  <c r="C80" i="10"/>
  <c r="B80" i="10"/>
  <c r="D80" i="10"/>
  <c r="E80" i="10" s="1"/>
  <c r="C80" i="3"/>
  <c r="D80" i="3"/>
  <c r="E80" i="3" s="1"/>
  <c r="B80" i="3"/>
  <c r="F80" i="10"/>
  <c r="F80" i="11"/>
  <c r="F80" i="3"/>
  <c r="A83" i="10"/>
  <c r="B83" i="10"/>
  <c r="D83" i="10"/>
  <c r="E83" i="10" s="1"/>
  <c r="G83" i="10" s="1"/>
  <c r="A83" i="11"/>
  <c r="B83" i="11"/>
  <c r="B83" i="3"/>
  <c r="C83" i="10"/>
  <c r="C83" i="11"/>
  <c r="D83" i="3"/>
  <c r="E83" i="3" s="1"/>
  <c r="A83" i="3"/>
  <c r="D83" i="11"/>
  <c r="E83" i="11" s="1"/>
  <c r="C83" i="3"/>
  <c r="F83" i="11"/>
  <c r="F83" i="10"/>
  <c r="F83" i="3"/>
  <c r="A91" i="10"/>
  <c r="B91" i="10"/>
  <c r="D91" i="10"/>
  <c r="E91" i="10" s="1"/>
  <c r="A91" i="11"/>
  <c r="B91" i="11"/>
  <c r="B91" i="3"/>
  <c r="D91" i="11"/>
  <c r="E91" i="11" s="1"/>
  <c r="C91" i="3"/>
  <c r="C91" i="11"/>
  <c r="A91" i="3"/>
  <c r="C91" i="10"/>
  <c r="D91" i="3"/>
  <c r="E91" i="3" s="1"/>
  <c r="G91" i="3" s="1"/>
  <c r="F91" i="11"/>
  <c r="F91" i="10"/>
  <c r="F91" i="3"/>
  <c r="A99" i="10"/>
  <c r="D99" i="10"/>
  <c r="E99" i="10" s="1"/>
  <c r="A99" i="11"/>
  <c r="B99" i="11"/>
  <c r="B99" i="3"/>
  <c r="D99" i="11"/>
  <c r="E99" i="11" s="1"/>
  <c r="C99" i="10"/>
  <c r="D99" i="3"/>
  <c r="E99" i="3" s="1"/>
  <c r="C99" i="3"/>
  <c r="C99" i="11"/>
  <c r="B99" i="10"/>
  <c r="A99" i="3"/>
  <c r="F99" i="11"/>
  <c r="F99" i="10"/>
  <c r="F99" i="3"/>
  <c r="A107" i="10"/>
  <c r="D107" i="10"/>
  <c r="E107" i="10" s="1"/>
  <c r="A107" i="11"/>
  <c r="B107" i="11"/>
  <c r="B107" i="10"/>
  <c r="B107" i="3"/>
  <c r="C107" i="3"/>
  <c r="C107" i="11"/>
  <c r="D107" i="11"/>
  <c r="E107" i="11" s="1"/>
  <c r="C107" i="10"/>
  <c r="A107" i="3"/>
  <c r="D107" i="3"/>
  <c r="E107" i="3" s="1"/>
  <c r="F107" i="11"/>
  <c r="F107" i="10"/>
  <c r="F107" i="3"/>
  <c r="A115" i="10"/>
  <c r="D115" i="10"/>
  <c r="E115" i="10" s="1"/>
  <c r="A115" i="11"/>
  <c r="B115" i="11"/>
  <c r="B115" i="10"/>
  <c r="C115" i="3"/>
  <c r="B115" i="3"/>
  <c r="C115" i="10"/>
  <c r="C115" i="11"/>
  <c r="D115" i="3"/>
  <c r="E115" i="3" s="1"/>
  <c r="D115" i="11"/>
  <c r="E115" i="11" s="1"/>
  <c r="A115" i="3"/>
  <c r="F115" i="11"/>
  <c r="F115" i="10"/>
  <c r="F115" i="3"/>
  <c r="A123" i="10"/>
  <c r="A123" i="11"/>
  <c r="B123" i="11"/>
  <c r="C123" i="10"/>
  <c r="D123" i="10"/>
  <c r="E123" i="10" s="1"/>
  <c r="G123" i="10" s="1"/>
  <c r="C123" i="3"/>
  <c r="C123" i="11"/>
  <c r="D123" i="11"/>
  <c r="E123" i="11" s="1"/>
  <c r="B123" i="3"/>
  <c r="B123" i="10"/>
  <c r="A123" i="3"/>
  <c r="D123" i="3"/>
  <c r="E123" i="3" s="1"/>
  <c r="F123" i="11"/>
  <c r="F123" i="10"/>
  <c r="F123" i="3"/>
  <c r="A131" i="11"/>
  <c r="B131" i="11"/>
  <c r="A131" i="10"/>
  <c r="C131" i="11"/>
  <c r="D131" i="10"/>
  <c r="E131" i="10" s="1"/>
  <c r="C131" i="3"/>
  <c r="B131" i="3"/>
  <c r="D131" i="11"/>
  <c r="E131" i="11" s="1"/>
  <c r="A131" i="3"/>
  <c r="B131" i="10"/>
  <c r="D131" i="3"/>
  <c r="E131" i="3" s="1"/>
  <c r="G131" i="3" s="1"/>
  <c r="C131" i="10"/>
  <c r="F131" i="11"/>
  <c r="F131" i="10"/>
  <c r="F131" i="3"/>
  <c r="A139" i="11"/>
  <c r="B139" i="11"/>
  <c r="A139" i="10"/>
  <c r="C139" i="10"/>
  <c r="C139" i="11"/>
  <c r="C139" i="3"/>
  <c r="D139" i="11"/>
  <c r="E139" i="11" s="1"/>
  <c r="B139" i="3"/>
  <c r="A139" i="3"/>
  <c r="D139" i="3"/>
  <c r="E139" i="3" s="1"/>
  <c r="B139" i="10"/>
  <c r="D139" i="10"/>
  <c r="E139" i="10" s="1"/>
  <c r="F139" i="11"/>
  <c r="F139" i="10"/>
  <c r="F139" i="3"/>
  <c r="A147" i="11"/>
  <c r="B147" i="11"/>
  <c r="A147" i="10"/>
  <c r="D147" i="10"/>
  <c r="E147" i="10" s="1"/>
  <c r="C147" i="3"/>
  <c r="B147" i="3"/>
  <c r="C147" i="10"/>
  <c r="C147" i="11"/>
  <c r="B147" i="10"/>
  <c r="D147" i="11"/>
  <c r="E147" i="11" s="1"/>
  <c r="A147" i="3"/>
  <c r="D147" i="3"/>
  <c r="E147" i="3" s="1"/>
  <c r="F147" i="11"/>
  <c r="F147" i="10"/>
  <c r="F147" i="3"/>
  <c r="A155" i="11"/>
  <c r="B155" i="11"/>
  <c r="A155" i="10"/>
  <c r="D155" i="11"/>
  <c r="E155" i="11" s="1"/>
  <c r="C155" i="10"/>
  <c r="C155" i="3"/>
  <c r="C155" i="11"/>
  <c r="B155" i="10"/>
  <c r="B155" i="3"/>
  <c r="A155" i="3"/>
  <c r="D155" i="10"/>
  <c r="E155" i="10" s="1"/>
  <c r="D155" i="3"/>
  <c r="E155" i="3" s="1"/>
  <c r="G155" i="3" s="1"/>
  <c r="F155" i="11"/>
  <c r="F155" i="10"/>
  <c r="F155" i="3"/>
  <c r="A163" i="11"/>
  <c r="B163" i="11"/>
  <c r="D163" i="11"/>
  <c r="E163" i="11" s="1"/>
  <c r="A163" i="10"/>
  <c r="D163" i="10"/>
  <c r="E163" i="10" s="1"/>
  <c r="G163" i="10" s="1"/>
  <c r="C163" i="3"/>
  <c r="C163" i="10"/>
  <c r="B163" i="3"/>
  <c r="C163" i="11"/>
  <c r="A163" i="3"/>
  <c r="D163" i="3"/>
  <c r="E163" i="3" s="1"/>
  <c r="B163" i="10"/>
  <c r="F163" i="11"/>
  <c r="F163" i="10"/>
  <c r="F163" i="3"/>
  <c r="A171" i="11"/>
  <c r="B171" i="11"/>
  <c r="C171" i="11"/>
  <c r="D171" i="11"/>
  <c r="E171" i="11" s="1"/>
  <c r="D171" i="10"/>
  <c r="E171" i="10" s="1"/>
  <c r="A171" i="10"/>
  <c r="B171" i="10"/>
  <c r="C171" i="3"/>
  <c r="A171" i="3"/>
  <c r="C171" i="10"/>
  <c r="D171" i="3"/>
  <c r="E171" i="3" s="1"/>
  <c r="B171" i="3"/>
  <c r="F171" i="11"/>
  <c r="F171" i="10"/>
  <c r="F171" i="3"/>
  <c r="A179" i="11"/>
  <c r="C179" i="11"/>
  <c r="D179" i="11"/>
  <c r="E179" i="11" s="1"/>
  <c r="D179" i="10"/>
  <c r="E179" i="10" s="1"/>
  <c r="B179" i="3"/>
  <c r="B179" i="11"/>
  <c r="D179" i="3"/>
  <c r="E179" i="3" s="1"/>
  <c r="A179" i="10"/>
  <c r="C179" i="10"/>
  <c r="C179" i="3"/>
  <c r="B179" i="10"/>
  <c r="A179" i="3"/>
  <c r="F179" i="11"/>
  <c r="F179" i="10"/>
  <c r="F179" i="3"/>
  <c r="A187" i="11"/>
  <c r="C187" i="11"/>
  <c r="D187" i="11"/>
  <c r="E187" i="11" s="1"/>
  <c r="B187" i="11"/>
  <c r="D187" i="10"/>
  <c r="E187" i="10" s="1"/>
  <c r="G187" i="10" s="1"/>
  <c r="C187" i="10"/>
  <c r="D187" i="3"/>
  <c r="E187" i="3" s="1"/>
  <c r="B187" i="3"/>
  <c r="B187" i="10"/>
  <c r="C187" i="3"/>
  <c r="A187" i="3"/>
  <c r="A187" i="10"/>
  <c r="F187" i="11"/>
  <c r="F187" i="10"/>
  <c r="F187" i="3"/>
  <c r="A31" i="11"/>
  <c r="A31" i="10"/>
  <c r="A31" i="3"/>
  <c r="B31" i="11"/>
  <c r="C31" i="11"/>
  <c r="C31" i="10"/>
  <c r="C31" i="3"/>
  <c r="D31" i="11"/>
  <c r="D31" i="10"/>
  <c r="E31" i="10" s="1"/>
  <c r="D31" i="3"/>
  <c r="B31" i="3"/>
  <c r="B31" i="10"/>
  <c r="A20" i="11"/>
  <c r="A20" i="10"/>
  <c r="A20" i="3"/>
  <c r="C20" i="10"/>
  <c r="B20" i="11"/>
  <c r="D20" i="10"/>
  <c r="C20" i="11"/>
  <c r="D20" i="11"/>
  <c r="B20" i="10"/>
  <c r="B20" i="3"/>
  <c r="C20" i="3"/>
  <c r="D20" i="3"/>
  <c r="E20" i="3" s="1"/>
  <c r="A36" i="11"/>
  <c r="A36" i="10"/>
  <c r="A36" i="3"/>
  <c r="C36" i="10"/>
  <c r="B36" i="11"/>
  <c r="D36" i="10"/>
  <c r="E36" i="10" s="1"/>
  <c r="C36" i="11"/>
  <c r="D36" i="3"/>
  <c r="E36" i="3" s="1"/>
  <c r="D36" i="11"/>
  <c r="E36" i="11" s="1"/>
  <c r="B36" i="3"/>
  <c r="C36" i="3"/>
  <c r="B36" i="10"/>
  <c r="F36" i="11"/>
  <c r="F36" i="10"/>
  <c r="F36" i="3"/>
  <c r="A52" i="11"/>
  <c r="A52" i="10"/>
  <c r="C52" i="10"/>
  <c r="B52" i="11"/>
  <c r="D52" i="10"/>
  <c r="E52" i="10" s="1"/>
  <c r="C52" i="3"/>
  <c r="C52" i="11"/>
  <c r="D52" i="3"/>
  <c r="E52" i="3" s="1"/>
  <c r="D52" i="11"/>
  <c r="E52" i="11" s="1"/>
  <c r="B52" i="10"/>
  <c r="A52" i="3"/>
  <c r="B52" i="3"/>
  <c r="F52" i="11"/>
  <c r="F52" i="10"/>
  <c r="F52" i="3"/>
  <c r="A68" i="11"/>
  <c r="A68" i="10"/>
  <c r="C68" i="10"/>
  <c r="D68" i="10"/>
  <c r="E68" i="10" s="1"/>
  <c r="B68" i="11"/>
  <c r="C68" i="11"/>
  <c r="D68" i="11"/>
  <c r="E68" i="11" s="1"/>
  <c r="A68" i="3"/>
  <c r="C68" i="3"/>
  <c r="B68" i="10"/>
  <c r="B68" i="3"/>
  <c r="D68" i="3"/>
  <c r="E68" i="3" s="1"/>
  <c r="F68" i="11"/>
  <c r="F68" i="10"/>
  <c r="F68" i="3"/>
  <c r="E12" i="3"/>
  <c r="D12" i="3"/>
  <c r="D12" i="11"/>
  <c r="E12" i="11" s="1"/>
  <c r="D12" i="10"/>
  <c r="E12" i="10" s="1"/>
  <c r="B12" i="11"/>
  <c r="B12" i="10"/>
  <c r="A12" i="11"/>
  <c r="A12" i="10"/>
  <c r="C12" i="3"/>
  <c r="B12" i="3"/>
  <c r="A12" i="3"/>
  <c r="C12" i="10"/>
  <c r="C12" i="11"/>
  <c r="A21" i="11"/>
  <c r="A21" i="10"/>
  <c r="A21" i="3"/>
  <c r="B21" i="11"/>
  <c r="C21" i="11"/>
  <c r="C21" i="10"/>
  <c r="C21" i="3"/>
  <c r="D21" i="11"/>
  <c r="D21" i="10"/>
  <c r="E21" i="10" s="1"/>
  <c r="D21" i="3"/>
  <c r="B21" i="10"/>
  <c r="B21" i="3"/>
  <c r="A29" i="11"/>
  <c r="A29" i="10"/>
  <c r="A29" i="3"/>
  <c r="B29" i="11"/>
  <c r="C29" i="11"/>
  <c r="C29" i="10"/>
  <c r="C29" i="3"/>
  <c r="D29" i="11"/>
  <c r="E29" i="11" s="1"/>
  <c r="D29" i="10"/>
  <c r="D29" i="3"/>
  <c r="E29" i="3" s="1"/>
  <c r="B29" i="10"/>
  <c r="B29" i="3"/>
  <c r="A37" i="11"/>
  <c r="A37" i="10"/>
  <c r="A37" i="3"/>
  <c r="B37" i="11"/>
  <c r="C37" i="11"/>
  <c r="C37" i="10"/>
  <c r="C37" i="3"/>
  <c r="D37" i="11"/>
  <c r="E37" i="11" s="1"/>
  <c r="D37" i="10"/>
  <c r="E37" i="10" s="1"/>
  <c r="D37" i="3"/>
  <c r="E37" i="3" s="1"/>
  <c r="B37" i="3"/>
  <c r="B37" i="10"/>
  <c r="F37" i="10"/>
  <c r="F37" i="11"/>
  <c r="F37" i="3"/>
  <c r="A45" i="11"/>
  <c r="A45" i="10"/>
  <c r="A45" i="3"/>
  <c r="B45" i="11"/>
  <c r="C45" i="11"/>
  <c r="C45" i="10"/>
  <c r="C45" i="3"/>
  <c r="D45" i="11"/>
  <c r="E45" i="11" s="1"/>
  <c r="D45" i="10"/>
  <c r="E45" i="10" s="1"/>
  <c r="D45" i="3"/>
  <c r="E45" i="3" s="1"/>
  <c r="B45" i="10"/>
  <c r="B45" i="3"/>
  <c r="F45" i="10"/>
  <c r="F45" i="11"/>
  <c r="F45" i="3"/>
  <c r="A53" i="11"/>
  <c r="A53" i="10"/>
  <c r="B53" i="11"/>
  <c r="C53" i="11"/>
  <c r="C53" i="10"/>
  <c r="D53" i="11"/>
  <c r="E53" i="11" s="1"/>
  <c r="D53" i="10"/>
  <c r="E53" i="10" s="1"/>
  <c r="A53" i="3"/>
  <c r="B53" i="3"/>
  <c r="B53" i="10"/>
  <c r="C53" i="3"/>
  <c r="D53" i="3"/>
  <c r="E53" i="3" s="1"/>
  <c r="F53" i="10"/>
  <c r="F53" i="11"/>
  <c r="F53" i="3"/>
  <c r="A61" i="11"/>
  <c r="A61" i="10"/>
  <c r="B61" i="11"/>
  <c r="C61" i="11"/>
  <c r="C61" i="10"/>
  <c r="D61" i="11"/>
  <c r="E61" i="11" s="1"/>
  <c r="D61" i="10"/>
  <c r="E61" i="10" s="1"/>
  <c r="A61" i="3"/>
  <c r="B61" i="3"/>
  <c r="B61" i="10"/>
  <c r="C61" i="3"/>
  <c r="D61" i="3"/>
  <c r="E61" i="3" s="1"/>
  <c r="F61" i="10"/>
  <c r="F61" i="11"/>
  <c r="F61" i="3"/>
  <c r="A69" i="11"/>
  <c r="A69" i="10"/>
  <c r="C69" i="11"/>
  <c r="C69" i="10"/>
  <c r="D69" i="11"/>
  <c r="E69" i="11" s="1"/>
  <c r="D69" i="10"/>
  <c r="E69" i="10" s="1"/>
  <c r="A69" i="3"/>
  <c r="B69" i="3"/>
  <c r="B69" i="10"/>
  <c r="C69" i="3"/>
  <c r="D69" i="3"/>
  <c r="E69" i="3" s="1"/>
  <c r="B69" i="11"/>
  <c r="F69" i="10"/>
  <c r="F69" i="11"/>
  <c r="F69" i="3"/>
  <c r="D11" i="11"/>
  <c r="E11" i="11" s="1"/>
  <c r="D11" i="10"/>
  <c r="B11" i="11"/>
  <c r="B11" i="3"/>
  <c r="A11" i="11"/>
  <c r="D11" i="3"/>
  <c r="E11" i="3" s="1"/>
  <c r="A11" i="3"/>
  <c r="C11" i="10"/>
  <c r="C11" i="3"/>
  <c r="B11" i="10"/>
  <c r="A11" i="10"/>
  <c r="C11" i="11"/>
  <c r="A28" i="11"/>
  <c r="A28" i="10"/>
  <c r="A28" i="3"/>
  <c r="C28" i="10"/>
  <c r="B28" i="10"/>
  <c r="D28" i="10"/>
  <c r="D28" i="11"/>
  <c r="E28" i="11" s="1"/>
  <c r="D28" i="3"/>
  <c r="E28" i="3" s="1"/>
  <c r="B28" i="3"/>
  <c r="B28" i="11"/>
  <c r="C28" i="3"/>
  <c r="C28" i="11"/>
  <c r="A44" i="11"/>
  <c r="A44" i="10"/>
  <c r="A44" i="3"/>
  <c r="C44" i="10"/>
  <c r="D44" i="10"/>
  <c r="E44" i="10" s="1"/>
  <c r="D44" i="11"/>
  <c r="E44" i="11" s="1"/>
  <c r="B44" i="3"/>
  <c r="B44" i="10"/>
  <c r="B44" i="11"/>
  <c r="C44" i="3"/>
  <c r="C44" i="11"/>
  <c r="D44" i="3"/>
  <c r="E44" i="3" s="1"/>
  <c r="G44" i="3" s="1"/>
  <c r="F44" i="11"/>
  <c r="F44" i="10"/>
  <c r="F44" i="3"/>
  <c r="A60" i="11"/>
  <c r="A60" i="10"/>
  <c r="C60" i="10"/>
  <c r="D60" i="10"/>
  <c r="E60" i="10" s="1"/>
  <c r="C60" i="3"/>
  <c r="D60" i="3"/>
  <c r="E60" i="3" s="1"/>
  <c r="A60" i="3"/>
  <c r="D60" i="11"/>
  <c r="E60" i="11" s="1"/>
  <c r="B60" i="11"/>
  <c r="B60" i="3"/>
  <c r="B60" i="10"/>
  <c r="C60" i="11"/>
  <c r="F60" i="11"/>
  <c r="F60" i="10"/>
  <c r="F60" i="3"/>
  <c r="A13" i="11"/>
  <c r="A13" i="10"/>
  <c r="A13" i="3"/>
  <c r="B13" i="11"/>
  <c r="C13" i="11"/>
  <c r="C13" i="10"/>
  <c r="C13" i="3"/>
  <c r="D13" i="11"/>
  <c r="E13" i="11" s="1"/>
  <c r="D13" i="10"/>
  <c r="D13" i="3"/>
  <c r="E13" i="3" s="1"/>
  <c r="B13" i="10"/>
  <c r="B13" i="3"/>
  <c r="A22" i="11"/>
  <c r="A22" i="10"/>
  <c r="A22" i="3"/>
  <c r="B22" i="3"/>
  <c r="C22" i="3"/>
  <c r="D22" i="3"/>
  <c r="E22" i="3" s="1"/>
  <c r="B22" i="10"/>
  <c r="B22" i="11"/>
  <c r="C22" i="10"/>
  <c r="C22" i="11"/>
  <c r="D22" i="10"/>
  <c r="D22" i="11"/>
  <c r="E22" i="11" s="1"/>
  <c r="A30" i="11"/>
  <c r="A30" i="10"/>
  <c r="A30" i="3"/>
  <c r="B30" i="11"/>
  <c r="B30" i="3"/>
  <c r="C30" i="11"/>
  <c r="C30" i="3"/>
  <c r="D30" i="11"/>
  <c r="E30" i="11" s="1"/>
  <c r="D30" i="3"/>
  <c r="B30" i="10"/>
  <c r="C30" i="10"/>
  <c r="D30" i="10"/>
  <c r="A38" i="11"/>
  <c r="A38" i="10"/>
  <c r="A38" i="3"/>
  <c r="B38" i="3"/>
  <c r="C38" i="3"/>
  <c r="D38" i="3"/>
  <c r="E38" i="3" s="1"/>
  <c r="B38" i="10"/>
  <c r="B38" i="11"/>
  <c r="C38" i="10"/>
  <c r="C38" i="11"/>
  <c r="D38" i="10"/>
  <c r="E38" i="10" s="1"/>
  <c r="D38" i="11"/>
  <c r="E38" i="11" s="1"/>
  <c r="F38" i="11"/>
  <c r="F38" i="10"/>
  <c r="F38" i="3"/>
  <c r="A46" i="11"/>
  <c r="A46" i="10"/>
  <c r="A46" i="3"/>
  <c r="B46" i="11"/>
  <c r="C46" i="11"/>
  <c r="B46" i="3"/>
  <c r="D46" i="11"/>
  <c r="E46" i="11" s="1"/>
  <c r="C46" i="3"/>
  <c r="B46" i="10"/>
  <c r="D46" i="3"/>
  <c r="E46" i="3" s="1"/>
  <c r="C46" i="10"/>
  <c r="D46" i="10"/>
  <c r="E46" i="10" s="1"/>
  <c r="F46" i="11"/>
  <c r="F46" i="10"/>
  <c r="F46" i="3"/>
  <c r="A54" i="11"/>
  <c r="A54" i="10"/>
  <c r="D54" i="3"/>
  <c r="E54" i="3" s="1"/>
  <c r="B54" i="10"/>
  <c r="B54" i="11"/>
  <c r="C54" i="10"/>
  <c r="A54" i="3"/>
  <c r="C54" i="11"/>
  <c r="D54" i="10"/>
  <c r="E54" i="10" s="1"/>
  <c r="B54" i="3"/>
  <c r="D54" i="11"/>
  <c r="E54" i="11" s="1"/>
  <c r="C54" i="3"/>
  <c r="F54" i="11"/>
  <c r="F54" i="10"/>
  <c r="F54" i="3"/>
  <c r="A62" i="11"/>
  <c r="A62" i="10"/>
  <c r="B62" i="11"/>
  <c r="C62" i="11"/>
  <c r="D62" i="11"/>
  <c r="E62" i="11" s="1"/>
  <c r="B62" i="10"/>
  <c r="C62" i="10"/>
  <c r="A62" i="3"/>
  <c r="D62" i="3"/>
  <c r="E62" i="3" s="1"/>
  <c r="D62" i="10"/>
  <c r="E62" i="10" s="1"/>
  <c r="B62" i="3"/>
  <c r="C62" i="3"/>
  <c r="F62" i="10"/>
  <c r="F62" i="11"/>
  <c r="F62" i="3"/>
  <c r="A70" i="11"/>
  <c r="A70" i="10"/>
  <c r="D70" i="11"/>
  <c r="E70" i="11" s="1"/>
  <c r="D70" i="3"/>
  <c r="E70" i="3" s="1"/>
  <c r="B70" i="10"/>
  <c r="A70" i="3"/>
  <c r="C70" i="10"/>
  <c r="D70" i="10"/>
  <c r="E70" i="10" s="1"/>
  <c r="B70" i="3"/>
  <c r="C70" i="11"/>
  <c r="B70" i="11"/>
  <c r="C70" i="3"/>
  <c r="F70" i="11"/>
  <c r="F70" i="10"/>
  <c r="F70" i="3"/>
  <c r="A39" i="11"/>
  <c r="A39" i="10"/>
  <c r="A39" i="3"/>
  <c r="B39" i="11"/>
  <c r="C39" i="11"/>
  <c r="C39" i="10"/>
  <c r="C39" i="3"/>
  <c r="D39" i="11"/>
  <c r="E39" i="11" s="1"/>
  <c r="D39" i="10"/>
  <c r="E39" i="10" s="1"/>
  <c r="D39" i="3"/>
  <c r="E39" i="3" s="1"/>
  <c r="B39" i="3"/>
  <c r="B39" i="10"/>
  <c r="F39" i="11"/>
  <c r="F39" i="10"/>
  <c r="F39" i="3"/>
  <c r="A71" i="11"/>
  <c r="A71" i="10"/>
  <c r="C71" i="11"/>
  <c r="C71" i="10"/>
  <c r="D71" i="11"/>
  <c r="E71" i="11" s="1"/>
  <c r="D71" i="10"/>
  <c r="E71" i="10" s="1"/>
  <c r="A71" i="3"/>
  <c r="B71" i="11"/>
  <c r="B71" i="3"/>
  <c r="C71" i="3"/>
  <c r="D71" i="3"/>
  <c r="E71" i="3" s="1"/>
  <c r="B71" i="10"/>
  <c r="F71" i="11"/>
  <c r="F71" i="10"/>
  <c r="F71" i="3"/>
  <c r="A32" i="11"/>
  <c r="A32" i="10"/>
  <c r="A32" i="3"/>
  <c r="C32" i="10"/>
  <c r="D32" i="10"/>
  <c r="E32" i="10" s="1"/>
  <c r="B32" i="11"/>
  <c r="C32" i="11"/>
  <c r="B32" i="3"/>
  <c r="D32" i="11"/>
  <c r="E32" i="11" s="1"/>
  <c r="C32" i="3"/>
  <c r="D32" i="3"/>
  <c r="E32" i="3" s="1"/>
  <c r="B32" i="10"/>
  <c r="F32" i="11"/>
  <c r="F32" i="10"/>
  <c r="F32" i="3"/>
  <c r="A56" i="11"/>
  <c r="A56" i="10"/>
  <c r="C56" i="11"/>
  <c r="C56" i="10"/>
  <c r="B56" i="11"/>
  <c r="D56" i="11"/>
  <c r="E56" i="11" s="1"/>
  <c r="D56" i="10"/>
  <c r="E56" i="10" s="1"/>
  <c r="B56" i="10"/>
  <c r="C56" i="3"/>
  <c r="A56" i="3"/>
  <c r="B56" i="3"/>
  <c r="D56" i="3"/>
  <c r="E56" i="3" s="1"/>
  <c r="F56" i="11"/>
  <c r="F56" i="10"/>
  <c r="F56" i="3"/>
  <c r="A17" i="11"/>
  <c r="A17" i="10"/>
  <c r="A17" i="3"/>
  <c r="B17" i="11"/>
  <c r="C17" i="11"/>
  <c r="C17" i="10"/>
  <c r="C17" i="3"/>
  <c r="D17" i="11"/>
  <c r="E17" i="11" s="1"/>
  <c r="D17" i="10"/>
  <c r="D17" i="3"/>
  <c r="E17" i="3" s="1"/>
  <c r="B17" i="10"/>
  <c r="B17" i="3"/>
  <c r="A25" i="11"/>
  <c r="A25" i="10"/>
  <c r="A25" i="3"/>
  <c r="B25" i="11"/>
  <c r="C25" i="11"/>
  <c r="C25" i="10"/>
  <c r="C25" i="3"/>
  <c r="D25" i="11"/>
  <c r="D25" i="10"/>
  <c r="E25" i="10" s="1"/>
  <c r="D25" i="3"/>
  <c r="B25" i="10"/>
  <c r="B25" i="3"/>
  <c r="A33" i="11"/>
  <c r="A33" i="10"/>
  <c r="A33" i="3"/>
  <c r="B33" i="11"/>
  <c r="C33" i="11"/>
  <c r="C33" i="10"/>
  <c r="C33" i="3"/>
  <c r="D33" i="11"/>
  <c r="E33" i="11" s="1"/>
  <c r="D33" i="10"/>
  <c r="E33" i="10" s="1"/>
  <c r="D33" i="3"/>
  <c r="E33" i="3" s="1"/>
  <c r="B33" i="3"/>
  <c r="B33" i="10"/>
  <c r="F33" i="11"/>
  <c r="F33" i="10"/>
  <c r="F33" i="3"/>
  <c r="A41" i="11"/>
  <c r="A41" i="10"/>
  <c r="A41" i="3"/>
  <c r="B41" i="11"/>
  <c r="C41" i="11"/>
  <c r="C41" i="10"/>
  <c r="C41" i="3"/>
  <c r="D41" i="11"/>
  <c r="E41" i="11" s="1"/>
  <c r="D41" i="10"/>
  <c r="E41" i="10" s="1"/>
  <c r="D41" i="3"/>
  <c r="E41" i="3" s="1"/>
  <c r="B41" i="10"/>
  <c r="B41" i="3"/>
  <c r="F41" i="11"/>
  <c r="F41" i="10"/>
  <c r="F41" i="3"/>
  <c r="A49" i="11"/>
  <c r="A49" i="10"/>
  <c r="A49" i="3"/>
  <c r="B49" i="11"/>
  <c r="C49" i="11"/>
  <c r="C49" i="10"/>
  <c r="D49" i="11"/>
  <c r="E49" i="11" s="1"/>
  <c r="D49" i="10"/>
  <c r="E49" i="10" s="1"/>
  <c r="B49" i="3"/>
  <c r="B49" i="10"/>
  <c r="C49" i="3"/>
  <c r="D49" i="3"/>
  <c r="E49" i="3" s="1"/>
  <c r="F49" i="11"/>
  <c r="F49" i="10"/>
  <c r="F49" i="3"/>
  <c r="A57" i="11"/>
  <c r="A57" i="10"/>
  <c r="B57" i="11"/>
  <c r="C57" i="11"/>
  <c r="C57" i="10"/>
  <c r="D57" i="11"/>
  <c r="E57" i="11" s="1"/>
  <c r="D57" i="10"/>
  <c r="E57" i="10" s="1"/>
  <c r="A57" i="3"/>
  <c r="B57" i="3"/>
  <c r="B57" i="10"/>
  <c r="C57" i="3"/>
  <c r="D57" i="3"/>
  <c r="E57" i="3" s="1"/>
  <c r="F57" i="11"/>
  <c r="F57" i="10"/>
  <c r="F57" i="3"/>
  <c r="A65" i="11"/>
  <c r="A65" i="10"/>
  <c r="B65" i="11"/>
  <c r="C65" i="11"/>
  <c r="C65" i="10"/>
  <c r="D65" i="11"/>
  <c r="E65" i="11" s="1"/>
  <c r="D65" i="10"/>
  <c r="E65" i="10" s="1"/>
  <c r="A65" i="3"/>
  <c r="B65" i="3"/>
  <c r="B65" i="10"/>
  <c r="C65" i="3"/>
  <c r="D65" i="3"/>
  <c r="E65" i="3" s="1"/>
  <c r="F65" i="11"/>
  <c r="F65" i="10"/>
  <c r="F65" i="3"/>
  <c r="A73" i="11"/>
  <c r="A73" i="10"/>
  <c r="C73" i="11"/>
  <c r="C73" i="10"/>
  <c r="D73" i="11"/>
  <c r="E73" i="11" s="1"/>
  <c r="D73" i="10"/>
  <c r="E73" i="10" s="1"/>
  <c r="A73" i="3"/>
  <c r="B73" i="3"/>
  <c r="B73" i="10"/>
  <c r="C73" i="3"/>
  <c r="D73" i="3"/>
  <c r="E73" i="3" s="1"/>
  <c r="B73" i="11"/>
  <c r="F73" i="11"/>
  <c r="F73" i="10"/>
  <c r="F73" i="3"/>
  <c r="A23" i="11"/>
  <c r="A23" i="10"/>
  <c r="A23" i="3"/>
  <c r="B23" i="11"/>
  <c r="C23" i="11"/>
  <c r="C23" i="10"/>
  <c r="C23" i="3"/>
  <c r="D23" i="11"/>
  <c r="E23" i="11" s="1"/>
  <c r="D23" i="10"/>
  <c r="E23" i="10" s="1"/>
  <c r="D23" i="3"/>
  <c r="B23" i="3"/>
  <c r="B23" i="10"/>
  <c r="A55" i="11"/>
  <c r="A55" i="10"/>
  <c r="B55" i="11"/>
  <c r="C55" i="11"/>
  <c r="C55" i="10"/>
  <c r="D55" i="11"/>
  <c r="E55" i="11" s="1"/>
  <c r="D55" i="10"/>
  <c r="E55" i="10" s="1"/>
  <c r="A55" i="3"/>
  <c r="B55" i="3"/>
  <c r="C55" i="3"/>
  <c r="D55" i="3"/>
  <c r="E55" i="3" s="1"/>
  <c r="B55" i="10"/>
  <c r="F55" i="11"/>
  <c r="F55" i="10"/>
  <c r="F55" i="3"/>
  <c r="A16" i="11"/>
  <c r="A16" i="10"/>
  <c r="A16" i="3"/>
  <c r="C16" i="10"/>
  <c r="D16" i="10"/>
  <c r="E16" i="10" s="1"/>
  <c r="B16" i="11"/>
  <c r="C16" i="11"/>
  <c r="B16" i="3"/>
  <c r="B16" i="10"/>
  <c r="D16" i="11"/>
  <c r="E16" i="11" s="1"/>
  <c r="C16" i="3"/>
  <c r="D16" i="3"/>
  <c r="A40" i="11"/>
  <c r="A40" i="10"/>
  <c r="A40" i="3"/>
  <c r="C40" i="11"/>
  <c r="C40" i="10"/>
  <c r="D40" i="3"/>
  <c r="E40" i="3" s="1"/>
  <c r="B40" i="11"/>
  <c r="D40" i="11"/>
  <c r="E40" i="11" s="1"/>
  <c r="D40" i="10"/>
  <c r="E40" i="10" s="1"/>
  <c r="B40" i="10"/>
  <c r="B40" i="3"/>
  <c r="C40" i="3"/>
  <c r="F40" i="11"/>
  <c r="F40" i="10"/>
  <c r="F40" i="3"/>
  <c r="A64" i="11"/>
  <c r="A64" i="10"/>
  <c r="C64" i="10"/>
  <c r="D64" i="10"/>
  <c r="E64" i="10" s="1"/>
  <c r="D64" i="3"/>
  <c r="E64" i="3" s="1"/>
  <c r="B64" i="11"/>
  <c r="C64" i="11"/>
  <c r="A64" i="3"/>
  <c r="D64" i="11"/>
  <c r="E64" i="11" s="1"/>
  <c r="B64" i="3"/>
  <c r="C64" i="3"/>
  <c r="B64" i="10"/>
  <c r="F64" i="11"/>
  <c r="F64" i="10"/>
  <c r="F64" i="3"/>
  <c r="A26" i="11"/>
  <c r="A26" i="10"/>
  <c r="A26" i="3"/>
  <c r="B26" i="3"/>
  <c r="C26" i="3"/>
  <c r="B26" i="11"/>
  <c r="D26" i="3"/>
  <c r="C26" i="11"/>
  <c r="B26" i="10"/>
  <c r="D26" i="11"/>
  <c r="C26" i="10"/>
  <c r="D26" i="10"/>
  <c r="E26" i="10" s="1"/>
  <c r="A34" i="11"/>
  <c r="A34" i="10"/>
  <c r="A34" i="3"/>
  <c r="D34" i="11"/>
  <c r="E34" i="11" s="1"/>
  <c r="B34" i="3"/>
  <c r="C34" i="3"/>
  <c r="D34" i="3"/>
  <c r="E34" i="3" s="1"/>
  <c r="B34" i="10"/>
  <c r="C34" i="10"/>
  <c r="C34" i="11"/>
  <c r="D34" i="10"/>
  <c r="E34" i="10" s="1"/>
  <c r="B34" i="11"/>
  <c r="F34" i="10"/>
  <c r="F34" i="11"/>
  <c r="F34" i="3"/>
  <c r="A42" i="11"/>
  <c r="A42" i="10"/>
  <c r="A42" i="3"/>
  <c r="B42" i="3"/>
  <c r="C42" i="3"/>
  <c r="B42" i="11"/>
  <c r="D42" i="3"/>
  <c r="E42" i="3" s="1"/>
  <c r="C42" i="11"/>
  <c r="B42" i="10"/>
  <c r="D42" i="11"/>
  <c r="E42" i="11" s="1"/>
  <c r="C42" i="10"/>
  <c r="D42" i="10"/>
  <c r="E42" i="10" s="1"/>
  <c r="F42" i="10"/>
  <c r="G42" i="10" s="1"/>
  <c r="F42" i="11"/>
  <c r="F42" i="3"/>
  <c r="A50" i="11"/>
  <c r="A50" i="10"/>
  <c r="D50" i="11"/>
  <c r="E50" i="11" s="1"/>
  <c r="B50" i="10"/>
  <c r="C50" i="11"/>
  <c r="C50" i="10"/>
  <c r="A50" i="3"/>
  <c r="D50" i="3"/>
  <c r="E50" i="3" s="1"/>
  <c r="D50" i="10"/>
  <c r="E50" i="10" s="1"/>
  <c r="B50" i="3"/>
  <c r="C50" i="3"/>
  <c r="B50" i="11"/>
  <c r="F50" i="10"/>
  <c r="F50" i="11"/>
  <c r="G50" i="11" s="1"/>
  <c r="F50" i="3"/>
  <c r="A58" i="11"/>
  <c r="A58" i="10"/>
  <c r="B58" i="11"/>
  <c r="C58" i="11"/>
  <c r="B58" i="10"/>
  <c r="D58" i="11"/>
  <c r="E58" i="11" s="1"/>
  <c r="C58" i="10"/>
  <c r="A58" i="3"/>
  <c r="D58" i="10"/>
  <c r="E58" i="10" s="1"/>
  <c r="B58" i="3"/>
  <c r="C58" i="3"/>
  <c r="D58" i="3"/>
  <c r="E58" i="3" s="1"/>
  <c r="F58" i="10"/>
  <c r="G58" i="10" s="1"/>
  <c r="F58" i="11"/>
  <c r="F58" i="3"/>
  <c r="A66" i="11"/>
  <c r="A66" i="10"/>
  <c r="D66" i="11"/>
  <c r="E66" i="11" s="1"/>
  <c r="A66" i="3"/>
  <c r="C66" i="3"/>
  <c r="C66" i="11"/>
  <c r="B66" i="10"/>
  <c r="C66" i="10"/>
  <c r="D66" i="10"/>
  <c r="E66" i="10" s="1"/>
  <c r="B66" i="3"/>
  <c r="D66" i="3"/>
  <c r="E66" i="3" s="1"/>
  <c r="B66" i="11"/>
  <c r="F66" i="10"/>
  <c r="F66" i="11"/>
  <c r="F66" i="3"/>
  <c r="A74" i="11"/>
  <c r="A74" i="10"/>
  <c r="D74" i="11"/>
  <c r="E74" i="11" s="1"/>
  <c r="B74" i="10"/>
  <c r="D74" i="3"/>
  <c r="E74" i="3" s="1"/>
  <c r="C74" i="10"/>
  <c r="A74" i="3"/>
  <c r="D74" i="10"/>
  <c r="E74" i="10" s="1"/>
  <c r="B74" i="3"/>
  <c r="B74" i="11"/>
  <c r="C74" i="3"/>
  <c r="C74" i="11"/>
  <c r="F74" i="10"/>
  <c r="G74" i="10" s="1"/>
  <c r="F74" i="11"/>
  <c r="G74" i="11" s="1"/>
  <c r="F74" i="3"/>
  <c r="A15" i="11"/>
  <c r="A15" i="10"/>
  <c r="A15" i="3"/>
  <c r="B15" i="11"/>
  <c r="C15" i="11"/>
  <c r="C15" i="10"/>
  <c r="C15" i="3"/>
  <c r="D15" i="11"/>
  <c r="E15" i="11" s="1"/>
  <c r="D15" i="10"/>
  <c r="E15" i="10" s="1"/>
  <c r="D15" i="3"/>
  <c r="E15" i="3" s="1"/>
  <c r="B15" i="3"/>
  <c r="B15" i="10"/>
  <c r="A47" i="11"/>
  <c r="A47" i="10"/>
  <c r="A47" i="3"/>
  <c r="B47" i="11"/>
  <c r="C47" i="11"/>
  <c r="C47" i="10"/>
  <c r="C47" i="3"/>
  <c r="D47" i="11"/>
  <c r="E47" i="11" s="1"/>
  <c r="D47" i="10"/>
  <c r="E47" i="10" s="1"/>
  <c r="B47" i="3"/>
  <c r="D47" i="3"/>
  <c r="E47" i="3" s="1"/>
  <c r="B47" i="10"/>
  <c r="F47" i="11"/>
  <c r="F47" i="10"/>
  <c r="F47" i="3"/>
  <c r="A63" i="11"/>
  <c r="A63" i="10"/>
  <c r="B63" i="11"/>
  <c r="C63" i="11"/>
  <c r="C63" i="10"/>
  <c r="D63" i="11"/>
  <c r="E63" i="11" s="1"/>
  <c r="D63" i="10"/>
  <c r="E63" i="10" s="1"/>
  <c r="G63" i="10" s="1"/>
  <c r="A63" i="3"/>
  <c r="B63" i="3"/>
  <c r="C63" i="3"/>
  <c r="D63" i="3"/>
  <c r="E63" i="3" s="1"/>
  <c r="B63" i="10"/>
  <c r="F63" i="11"/>
  <c r="F63" i="10"/>
  <c r="F63" i="3"/>
  <c r="A24" i="11"/>
  <c r="A24" i="10"/>
  <c r="A24" i="3"/>
  <c r="C24" i="11"/>
  <c r="C24" i="10"/>
  <c r="D24" i="11"/>
  <c r="E24" i="11" s="1"/>
  <c r="D24" i="10"/>
  <c r="B24" i="10"/>
  <c r="B24" i="3"/>
  <c r="C24" i="3"/>
  <c r="D24" i="3"/>
  <c r="E24" i="3" s="1"/>
  <c r="B24" i="11"/>
  <c r="A48" i="11"/>
  <c r="A48" i="10"/>
  <c r="A48" i="3"/>
  <c r="C48" i="10"/>
  <c r="D48" i="3"/>
  <c r="E48" i="3" s="1"/>
  <c r="B48" i="10"/>
  <c r="D48" i="10"/>
  <c r="E48" i="10" s="1"/>
  <c r="G48" i="10" s="1"/>
  <c r="B48" i="11"/>
  <c r="C48" i="3"/>
  <c r="C48" i="11"/>
  <c r="B48" i="3"/>
  <c r="D48" i="11"/>
  <c r="E48" i="11" s="1"/>
  <c r="F48" i="11"/>
  <c r="F48" i="10"/>
  <c r="F48" i="3"/>
  <c r="A72" i="11"/>
  <c r="A72" i="10"/>
  <c r="C72" i="10"/>
  <c r="B72" i="10"/>
  <c r="D72" i="10"/>
  <c r="E72" i="10" s="1"/>
  <c r="D72" i="3"/>
  <c r="E72" i="3" s="1"/>
  <c r="B72" i="11"/>
  <c r="A72" i="3"/>
  <c r="C72" i="11"/>
  <c r="D72" i="11"/>
  <c r="E72" i="11" s="1"/>
  <c r="B72" i="3"/>
  <c r="C72" i="3"/>
  <c r="F72" i="11"/>
  <c r="F72" i="10"/>
  <c r="F72" i="3"/>
  <c r="A18" i="11"/>
  <c r="A18" i="10"/>
  <c r="A18" i="3"/>
  <c r="D18" i="11"/>
  <c r="E18" i="11" s="1"/>
  <c r="B18" i="3"/>
  <c r="C18" i="3"/>
  <c r="D18" i="3"/>
  <c r="E18" i="3" s="1"/>
  <c r="B18" i="10"/>
  <c r="C18" i="10"/>
  <c r="D18" i="10"/>
  <c r="E18" i="10" s="1"/>
  <c r="B18" i="11"/>
  <c r="C18" i="11"/>
  <c r="A19" i="11"/>
  <c r="A19" i="10"/>
  <c r="A19" i="3"/>
  <c r="B19" i="11"/>
  <c r="C19" i="11"/>
  <c r="C19" i="10"/>
  <c r="C19" i="3"/>
  <c r="D19" i="11"/>
  <c r="E19" i="11" s="1"/>
  <c r="D19" i="10"/>
  <c r="D19" i="3"/>
  <c r="E19" i="3" s="1"/>
  <c r="B19" i="3"/>
  <c r="B19" i="10"/>
  <c r="A27" i="11"/>
  <c r="A27" i="10"/>
  <c r="A27" i="3"/>
  <c r="B27" i="11"/>
  <c r="C27" i="11"/>
  <c r="C27" i="10"/>
  <c r="C27" i="3"/>
  <c r="D27" i="11"/>
  <c r="D27" i="10"/>
  <c r="E27" i="10" s="1"/>
  <c r="D27" i="3"/>
  <c r="E27" i="3" s="1"/>
  <c r="B27" i="3"/>
  <c r="B27" i="10"/>
  <c r="A35" i="11"/>
  <c r="A35" i="10"/>
  <c r="A35" i="3"/>
  <c r="B35" i="11"/>
  <c r="C35" i="11"/>
  <c r="C35" i="10"/>
  <c r="C35" i="3"/>
  <c r="D35" i="11"/>
  <c r="E35" i="11" s="1"/>
  <c r="D35" i="10"/>
  <c r="E35" i="10" s="1"/>
  <c r="D35" i="3"/>
  <c r="E35" i="3" s="1"/>
  <c r="G35" i="3" s="1"/>
  <c r="B35" i="3"/>
  <c r="B35" i="10"/>
  <c r="F35" i="11"/>
  <c r="F35" i="10"/>
  <c r="F35" i="3"/>
  <c r="A43" i="11"/>
  <c r="A43" i="10"/>
  <c r="A43" i="3"/>
  <c r="B43" i="11"/>
  <c r="C43" i="11"/>
  <c r="C43" i="10"/>
  <c r="C43" i="3"/>
  <c r="D43" i="11"/>
  <c r="E43" i="11" s="1"/>
  <c r="D43" i="10"/>
  <c r="E43" i="10" s="1"/>
  <c r="D43" i="3"/>
  <c r="E43" i="3" s="1"/>
  <c r="B43" i="3"/>
  <c r="B43" i="10"/>
  <c r="F43" i="11"/>
  <c r="F43" i="10"/>
  <c r="F43" i="3"/>
  <c r="A51" i="11"/>
  <c r="A51" i="10"/>
  <c r="B51" i="11"/>
  <c r="C51" i="11"/>
  <c r="C51" i="10"/>
  <c r="D51" i="11"/>
  <c r="E51" i="11" s="1"/>
  <c r="D51" i="10"/>
  <c r="E51" i="10" s="1"/>
  <c r="G51" i="10" s="1"/>
  <c r="A51" i="3"/>
  <c r="B51" i="3"/>
  <c r="C51" i="3"/>
  <c r="D51" i="3"/>
  <c r="E51" i="3" s="1"/>
  <c r="B51" i="10"/>
  <c r="F51" i="11"/>
  <c r="F51" i="10"/>
  <c r="F51" i="3"/>
  <c r="A59" i="11"/>
  <c r="A59" i="10"/>
  <c r="B59" i="11"/>
  <c r="C59" i="11"/>
  <c r="C59" i="10"/>
  <c r="D59" i="11"/>
  <c r="E59" i="11" s="1"/>
  <c r="D59" i="10"/>
  <c r="E59" i="10" s="1"/>
  <c r="A59" i="3"/>
  <c r="B59" i="3"/>
  <c r="C59" i="3"/>
  <c r="D59" i="3"/>
  <c r="E59" i="3" s="1"/>
  <c r="G59" i="3" s="1"/>
  <c r="B59" i="10"/>
  <c r="F59" i="11"/>
  <c r="F59" i="10"/>
  <c r="F59" i="3"/>
  <c r="A67" i="11"/>
  <c r="A67" i="10"/>
  <c r="C67" i="11"/>
  <c r="C67" i="10"/>
  <c r="D67" i="11"/>
  <c r="E67" i="11" s="1"/>
  <c r="D67" i="10"/>
  <c r="E67" i="10" s="1"/>
  <c r="G67" i="10" s="1"/>
  <c r="A67" i="3"/>
  <c r="B67" i="11"/>
  <c r="B67" i="3"/>
  <c r="C67" i="3"/>
  <c r="D67" i="3"/>
  <c r="E67" i="3" s="1"/>
  <c r="B67" i="10"/>
  <c r="F67" i="11"/>
  <c r="F67" i="10"/>
  <c r="F67" i="3"/>
  <c r="A75" i="11"/>
  <c r="A75" i="10"/>
  <c r="C75" i="11"/>
  <c r="C75" i="10"/>
  <c r="D75" i="11"/>
  <c r="E75" i="11" s="1"/>
  <c r="D75" i="10"/>
  <c r="E75" i="10" s="1"/>
  <c r="A75" i="3"/>
  <c r="B75" i="11"/>
  <c r="B75" i="3"/>
  <c r="C75" i="3"/>
  <c r="D75" i="3"/>
  <c r="E75" i="3" s="1"/>
  <c r="B75" i="10"/>
  <c r="F75" i="11"/>
  <c r="F75" i="10"/>
  <c r="F75" i="3"/>
  <c r="F29" i="10"/>
  <c r="F29" i="11"/>
  <c r="F29" i="3"/>
  <c r="F30" i="11"/>
  <c r="E30" i="3"/>
  <c r="F30" i="10"/>
  <c r="F30" i="3"/>
  <c r="E21" i="3"/>
  <c r="E23" i="3"/>
  <c r="F31" i="11"/>
  <c r="E31" i="3"/>
  <c r="F31" i="10"/>
  <c r="F31" i="3"/>
  <c r="E14" i="3"/>
  <c r="E16" i="3"/>
  <c r="F24" i="11"/>
  <c r="F24" i="10"/>
  <c r="F24" i="3"/>
  <c r="F25" i="11"/>
  <c r="E25" i="3"/>
  <c r="F25" i="10"/>
  <c r="F25" i="3"/>
  <c r="F26" i="11"/>
  <c r="E26" i="3"/>
  <c r="F26" i="10"/>
  <c r="F26" i="3"/>
  <c r="F28" i="10"/>
  <c r="F28" i="11"/>
  <c r="F28" i="3"/>
  <c r="F11" i="11"/>
  <c r="F11" i="10"/>
  <c r="F11" i="3"/>
  <c r="E11" i="10"/>
  <c r="F27" i="11"/>
  <c r="F27" i="10"/>
  <c r="F27" i="3"/>
  <c r="F19" i="10"/>
  <c r="F19" i="11"/>
  <c r="F19" i="3"/>
  <c r="F20" i="10"/>
  <c r="F20" i="11"/>
  <c r="F20" i="3"/>
  <c r="F13" i="11"/>
  <c r="F13" i="10"/>
  <c r="F13" i="3"/>
  <c r="F22" i="11"/>
  <c r="F22" i="10"/>
  <c r="F22" i="3"/>
  <c r="F12" i="10"/>
  <c r="F12" i="11"/>
  <c r="F12" i="3"/>
  <c r="F23" i="10"/>
  <c r="F23" i="11"/>
  <c r="F23" i="3"/>
  <c r="F14" i="11"/>
  <c r="F14" i="10"/>
  <c r="F14" i="3"/>
  <c r="F16" i="10"/>
  <c r="F16" i="11"/>
  <c r="F16" i="3"/>
  <c r="F17" i="10"/>
  <c r="F17" i="11"/>
  <c r="F17" i="3"/>
  <c r="F21" i="11"/>
  <c r="F21" i="10"/>
  <c r="F21" i="3"/>
  <c r="F15" i="10"/>
  <c r="F15" i="11"/>
  <c r="F15" i="3"/>
  <c r="F18" i="10"/>
  <c r="F18" i="11"/>
  <c r="F18" i="3"/>
  <c r="G182" i="11"/>
  <c r="E14" i="10"/>
  <c r="E14" i="11"/>
  <c r="E31" i="11"/>
  <c r="E13" i="10"/>
  <c r="E24" i="10"/>
  <c r="G112" i="11"/>
  <c r="E22" i="10"/>
  <c r="E17" i="10"/>
  <c r="E25" i="11"/>
  <c r="E30" i="10"/>
  <c r="E26" i="11"/>
  <c r="E21" i="11"/>
  <c r="E19" i="10"/>
  <c r="E27" i="11"/>
  <c r="E29" i="10"/>
  <c r="E20" i="10"/>
  <c r="E20" i="11"/>
  <c r="E28" i="10"/>
  <c r="F4" i="9"/>
  <c r="F3" i="9"/>
  <c r="F2" i="9"/>
  <c r="H4" i="3"/>
  <c r="H3" i="3"/>
  <c r="H2" i="3"/>
  <c r="G64" i="10" l="1"/>
  <c r="G46" i="10"/>
  <c r="G97" i="3"/>
  <c r="G72" i="3"/>
  <c r="G123" i="3"/>
  <c r="G162" i="3"/>
  <c r="G100" i="3"/>
  <c r="G113" i="10"/>
  <c r="G184" i="3"/>
  <c r="G62" i="3"/>
  <c r="G150" i="3"/>
  <c r="G117" i="3"/>
  <c r="G116" i="3"/>
  <c r="G42" i="11"/>
  <c r="G34" i="10"/>
  <c r="G61" i="10"/>
  <c r="G179" i="10"/>
  <c r="G171" i="3"/>
  <c r="G99" i="10"/>
  <c r="G154" i="3"/>
  <c r="G177" i="3"/>
  <c r="G113" i="3"/>
  <c r="G105" i="10"/>
  <c r="G183" i="3"/>
  <c r="G167" i="10"/>
  <c r="G135" i="10"/>
  <c r="G166" i="3"/>
  <c r="G189" i="10"/>
  <c r="G115" i="10"/>
  <c r="G119" i="3"/>
  <c r="G182" i="3"/>
  <c r="G142" i="10"/>
  <c r="G118" i="3"/>
  <c r="G102" i="10"/>
  <c r="G86" i="10"/>
  <c r="G180" i="10"/>
  <c r="G141" i="10"/>
  <c r="G85" i="10"/>
  <c r="G138" i="10"/>
  <c r="G122" i="3"/>
  <c r="G177" i="10"/>
  <c r="G129" i="3"/>
  <c r="G104" i="10"/>
  <c r="G156" i="3"/>
  <c r="G157" i="3"/>
  <c r="G149" i="3"/>
  <c r="G14" i="3"/>
  <c r="G74" i="3"/>
  <c r="G49" i="11"/>
  <c r="G179" i="3"/>
  <c r="G139" i="3"/>
  <c r="G170" i="11"/>
  <c r="G98" i="10"/>
  <c r="G82" i="3"/>
  <c r="G177" i="11"/>
  <c r="G169" i="10"/>
  <c r="G161" i="10"/>
  <c r="G153" i="3"/>
  <c r="G145" i="3"/>
  <c r="G113" i="11"/>
  <c r="G89" i="3"/>
  <c r="G89" i="10"/>
  <c r="G136" i="3"/>
  <c r="G84" i="10"/>
  <c r="G183" i="10"/>
  <c r="G151" i="10"/>
  <c r="G142" i="3"/>
  <c r="G173" i="3"/>
  <c r="G165" i="10"/>
  <c r="G101" i="10"/>
  <c r="G48" i="11"/>
  <c r="G41" i="10"/>
  <c r="G33" i="11"/>
  <c r="G54" i="10"/>
  <c r="G146" i="3"/>
  <c r="G169" i="3"/>
  <c r="G105" i="3"/>
  <c r="G160" i="3"/>
  <c r="G140" i="3"/>
  <c r="G127" i="10"/>
  <c r="G95" i="3"/>
  <c r="G190" i="10"/>
  <c r="G78" i="3"/>
  <c r="G181" i="10"/>
  <c r="G162" i="10"/>
  <c r="G131" i="10"/>
  <c r="G107" i="10"/>
  <c r="G130" i="10"/>
  <c r="G121" i="3"/>
  <c r="G192" i="10"/>
  <c r="G96" i="10"/>
  <c r="G92" i="10"/>
  <c r="G110" i="3"/>
  <c r="G86" i="3"/>
  <c r="G78" i="10"/>
  <c r="G172" i="10"/>
  <c r="G108" i="10"/>
  <c r="G189" i="3"/>
  <c r="G173" i="10"/>
  <c r="G141" i="3"/>
  <c r="G109" i="3"/>
  <c r="G72" i="10"/>
  <c r="G75" i="10"/>
  <c r="G115" i="3"/>
  <c r="G99" i="3"/>
  <c r="G76" i="10"/>
  <c r="G153" i="10"/>
  <c r="G145" i="10"/>
  <c r="G140" i="10"/>
  <c r="G191" i="10"/>
  <c r="G111" i="3"/>
  <c r="G132" i="3"/>
  <c r="G181" i="3"/>
  <c r="G157" i="10"/>
  <c r="G55" i="10"/>
  <c r="G139" i="10"/>
  <c r="G178" i="3"/>
  <c r="G146" i="10"/>
  <c r="G114" i="3"/>
  <c r="G90" i="10"/>
  <c r="G82" i="10"/>
  <c r="G176" i="3"/>
  <c r="G135" i="3"/>
  <c r="G119" i="10"/>
  <c r="G174" i="3"/>
  <c r="G118" i="10"/>
  <c r="G94" i="10"/>
  <c r="G180" i="3"/>
  <c r="G133" i="10"/>
  <c r="G101" i="3"/>
  <c r="G93" i="10"/>
  <c r="G77" i="3"/>
  <c r="G116" i="10"/>
  <c r="G147" i="3"/>
  <c r="G147" i="10"/>
  <c r="G80" i="3"/>
  <c r="G154" i="10"/>
  <c r="G79" i="10"/>
  <c r="G81" i="3"/>
  <c r="G81" i="10"/>
  <c r="G124" i="3"/>
  <c r="G158" i="10"/>
  <c r="G126" i="10"/>
  <c r="G102" i="3"/>
  <c r="G165" i="3"/>
  <c r="G125" i="10"/>
  <c r="G12" i="3"/>
  <c r="G47" i="10"/>
  <c r="G66" i="3"/>
  <c r="G40" i="10"/>
  <c r="G49" i="3"/>
  <c r="G33" i="3"/>
  <c r="G54" i="3"/>
  <c r="G46" i="3"/>
  <c r="G60" i="10"/>
  <c r="G187" i="3"/>
  <c r="G171" i="10"/>
  <c r="G155" i="10"/>
  <c r="G91" i="10"/>
  <c r="G80" i="10"/>
  <c r="G170" i="10"/>
  <c r="G138" i="3"/>
  <c r="G114" i="10"/>
  <c r="G106" i="10"/>
  <c r="G98" i="3"/>
  <c r="G137" i="10"/>
  <c r="G97" i="10"/>
  <c r="G168" i="10"/>
  <c r="G144" i="3"/>
  <c r="G120" i="10"/>
  <c r="G84" i="3"/>
  <c r="G175" i="3"/>
  <c r="G167" i="3"/>
  <c r="G143" i="10"/>
  <c r="G87" i="3"/>
  <c r="G87" i="10"/>
  <c r="G124" i="10"/>
  <c r="G166" i="10"/>
  <c r="G158" i="3"/>
  <c r="G134" i="3"/>
  <c r="G94" i="3"/>
  <c r="G132" i="10"/>
  <c r="G149" i="10"/>
  <c r="G125" i="3"/>
  <c r="G109" i="10"/>
  <c r="G164" i="3"/>
  <c r="G160" i="10"/>
  <c r="G41" i="3"/>
  <c r="G33" i="10"/>
  <c r="G163" i="3"/>
  <c r="G107" i="3"/>
  <c r="G83" i="3"/>
  <c r="G178" i="10"/>
  <c r="G106" i="3"/>
  <c r="G79" i="3"/>
  <c r="G100" i="10"/>
  <c r="G161" i="3"/>
  <c r="G176" i="10"/>
  <c r="G152" i="3"/>
  <c r="G128" i="10"/>
  <c r="G96" i="3"/>
  <c r="G88" i="3"/>
  <c r="G159" i="3"/>
  <c r="G143" i="3"/>
  <c r="G103" i="3"/>
  <c r="G95" i="10"/>
  <c r="G182" i="10"/>
  <c r="G156" i="10"/>
  <c r="G117" i="10"/>
  <c r="G148" i="10"/>
  <c r="G185" i="3"/>
  <c r="G129" i="10"/>
  <c r="G184" i="10"/>
  <c r="G112" i="3"/>
  <c r="G159" i="10"/>
  <c r="G92" i="3"/>
  <c r="G34" i="3"/>
  <c r="G36" i="3"/>
  <c r="G40" i="3"/>
  <c r="G38" i="3"/>
  <c r="G37" i="3"/>
  <c r="G59" i="10"/>
  <c r="G50" i="3"/>
  <c r="G42" i="3"/>
  <c r="G55" i="3"/>
  <c r="G73" i="10"/>
  <c r="G57" i="3"/>
  <c r="G32" i="3"/>
  <c r="G71" i="10"/>
  <c r="G70" i="3"/>
  <c r="G53" i="10"/>
  <c r="G52" i="3"/>
  <c r="G48" i="3"/>
  <c r="G65" i="3"/>
  <c r="G56" i="10"/>
  <c r="G32" i="10"/>
  <c r="G62" i="10"/>
  <c r="G36" i="10"/>
  <c r="G43" i="3"/>
  <c r="G35" i="10"/>
  <c r="G50" i="10"/>
  <c r="G73" i="3"/>
  <c r="G49" i="10"/>
  <c r="G71" i="3"/>
  <c r="G39" i="3"/>
  <c r="G69" i="10"/>
  <c r="G53" i="3"/>
  <c r="G52" i="10"/>
  <c r="G43" i="10"/>
  <c r="G64" i="3"/>
  <c r="G56" i="3"/>
  <c r="G39" i="10"/>
  <c r="G70" i="10"/>
  <c r="G61" i="3"/>
  <c r="G45" i="3"/>
  <c r="G37" i="10"/>
  <c r="G51" i="3"/>
  <c r="G67" i="3"/>
  <c r="G47" i="3"/>
  <c r="G66" i="10"/>
  <c r="G58" i="3"/>
  <c r="G57" i="10"/>
  <c r="G38" i="10"/>
  <c r="G60" i="3"/>
  <c r="G44" i="10"/>
  <c r="G45" i="10"/>
  <c r="G68" i="3"/>
  <c r="G68" i="10"/>
  <c r="G75" i="3"/>
  <c r="G63" i="3"/>
  <c r="G65" i="10"/>
  <c r="G69" i="3"/>
  <c r="G25" i="3"/>
  <c r="G19" i="11"/>
  <c r="G22" i="3"/>
  <c r="G11" i="10"/>
  <c r="G24" i="3"/>
  <c r="G31" i="10"/>
  <c r="G30" i="3"/>
  <c r="G23" i="3"/>
  <c r="G21" i="3"/>
  <c r="G16" i="3"/>
  <c r="G22" i="11"/>
  <c r="G15" i="11"/>
  <c r="G15" i="3"/>
  <c r="G13" i="3"/>
  <c r="G27" i="3"/>
  <c r="G11" i="3"/>
  <c r="G31" i="3"/>
  <c r="G27" i="10"/>
  <c r="G18" i="3"/>
  <c r="G17" i="3"/>
  <c r="G20" i="3"/>
  <c r="G11" i="11"/>
  <c r="G28" i="3"/>
  <c r="G28" i="10"/>
  <c r="G29" i="3"/>
  <c r="G26" i="3"/>
  <c r="G30" i="10"/>
  <c r="G24" i="10"/>
  <c r="G26" i="10"/>
  <c r="G29" i="10"/>
  <c r="G19" i="3"/>
  <c r="G25" i="10"/>
  <c r="G12" i="11"/>
  <c r="G21" i="10"/>
  <c r="G17" i="10"/>
  <c r="G14" i="10"/>
  <c r="G13" i="10"/>
  <c r="G16" i="10"/>
  <c r="G22" i="10"/>
  <c r="G19" i="10"/>
  <c r="G18" i="10"/>
  <c r="G23" i="10"/>
  <c r="G20" i="10"/>
  <c r="G15" i="10"/>
  <c r="G12" i="10"/>
  <c r="G116" i="11"/>
  <c r="G52" i="11"/>
  <c r="G102" i="11"/>
  <c r="G147" i="11"/>
  <c r="G83" i="11"/>
  <c r="G162" i="11"/>
  <c r="G130" i="11"/>
  <c r="G66" i="11"/>
  <c r="G30" i="11"/>
  <c r="G169" i="11"/>
  <c r="G105" i="11"/>
  <c r="G77" i="11"/>
  <c r="G136" i="11"/>
  <c r="G72" i="11"/>
  <c r="G86" i="11"/>
  <c r="G111" i="11"/>
  <c r="G47" i="11"/>
  <c r="G149" i="11"/>
  <c r="G61" i="11"/>
  <c r="G143" i="11"/>
  <c r="G79" i="11"/>
  <c r="G158" i="11"/>
  <c r="G164" i="11"/>
  <c r="G131" i="11"/>
  <c r="G142" i="11"/>
  <c r="G125" i="11"/>
  <c r="G67" i="11"/>
  <c r="G172" i="11"/>
  <c r="G108" i="11"/>
  <c r="G44" i="11"/>
  <c r="G174" i="11"/>
  <c r="G46" i="11"/>
  <c r="G181" i="11"/>
  <c r="G179" i="11"/>
  <c r="G139" i="11"/>
  <c r="G75" i="11"/>
  <c r="G122" i="11"/>
  <c r="G58" i="11"/>
  <c r="G173" i="11"/>
  <c r="G161" i="11"/>
  <c r="G97" i="11"/>
  <c r="G45" i="11"/>
  <c r="G128" i="11"/>
  <c r="G64" i="11"/>
  <c r="G85" i="11"/>
  <c r="G154" i="11"/>
  <c r="G41" i="11"/>
  <c r="G187" i="11"/>
  <c r="G183" i="11"/>
  <c r="G146" i="11"/>
  <c r="G82" i="11"/>
  <c r="G18" i="11"/>
  <c r="G191" i="11"/>
  <c r="G100" i="11"/>
  <c r="G150" i="11"/>
  <c r="G186" i="11"/>
  <c r="G185" i="11"/>
  <c r="G188" i="11"/>
  <c r="G36" i="11"/>
  <c r="G148" i="11"/>
  <c r="G84" i="11"/>
  <c r="G20" i="11"/>
  <c r="G29" i="11"/>
  <c r="G115" i="11"/>
  <c r="G51" i="11"/>
  <c r="G54" i="11"/>
  <c r="G37" i="11"/>
  <c r="G137" i="11"/>
  <c r="G73" i="11"/>
  <c r="G70" i="11"/>
  <c r="G109" i="11"/>
  <c r="G184" i="11"/>
  <c r="G124" i="11"/>
  <c r="G60" i="11"/>
  <c r="G155" i="11"/>
  <c r="G91" i="11"/>
  <c r="G27" i="11"/>
  <c r="G106" i="11"/>
  <c r="G78" i="11"/>
  <c r="G117" i="11"/>
  <c r="G144" i="11"/>
  <c r="H10" i="3"/>
  <c r="A12" i="9" s="1"/>
  <c r="G132" i="11"/>
  <c r="G68" i="11"/>
  <c r="G163" i="11"/>
  <c r="G99" i="11"/>
  <c r="G35" i="11"/>
  <c r="G93" i="11"/>
  <c r="G114" i="11"/>
  <c r="G98" i="11"/>
  <c r="G90" i="11"/>
  <c r="G34" i="11"/>
  <c r="G26" i="11"/>
  <c r="G126" i="11"/>
  <c r="G121" i="11"/>
  <c r="G57" i="11"/>
  <c r="G157" i="11"/>
  <c r="G152" i="11"/>
  <c r="G88" i="11"/>
  <c r="G24" i="11"/>
  <c r="G13" i="11"/>
  <c r="G127" i="11"/>
  <c r="G63" i="11"/>
  <c r="G62" i="11"/>
  <c r="G21" i="11"/>
  <c r="G80" i="11"/>
  <c r="G16" i="11"/>
  <c r="G134" i="11"/>
  <c r="G119" i="11"/>
  <c r="G55" i="11"/>
  <c r="G14" i="11"/>
  <c r="G140" i="11"/>
  <c r="G76" i="11"/>
  <c r="G171" i="11"/>
  <c r="G107" i="11"/>
  <c r="G43" i="11"/>
  <c r="G165" i="11"/>
  <c r="G178" i="11"/>
  <c r="G129" i="11"/>
  <c r="G65" i="11"/>
  <c r="G160" i="11"/>
  <c r="G96" i="11"/>
  <c r="G32" i="11"/>
  <c r="G135" i="11"/>
  <c r="G71" i="11"/>
  <c r="G110" i="11"/>
  <c r="G168" i="11"/>
  <c r="G104" i="11"/>
  <c r="G40" i="11"/>
  <c r="G180" i="11"/>
  <c r="H10" i="11"/>
  <c r="A16" i="9" s="1"/>
  <c r="G156" i="11"/>
  <c r="G92" i="11"/>
  <c r="G28" i="11"/>
  <c r="G101" i="11"/>
  <c r="G123" i="11"/>
  <c r="G59" i="11"/>
  <c r="G94" i="11"/>
  <c r="G69" i="11"/>
  <c r="G145" i="11"/>
  <c r="G81" i="11"/>
  <c r="G17" i="11"/>
  <c r="G118" i="11"/>
  <c r="G176" i="11"/>
  <c r="G133" i="11"/>
  <c r="G151" i="11"/>
  <c r="G87" i="11"/>
  <c r="G23" i="11"/>
  <c r="H10" i="10"/>
  <c r="A14" i="9" s="1"/>
  <c r="G153" i="11"/>
  <c r="G89" i="11"/>
  <c r="G25" i="11"/>
  <c r="G166" i="11"/>
  <c r="G120" i="11"/>
  <c r="G56" i="11"/>
  <c r="G141" i="11"/>
  <c r="G159" i="11"/>
  <c r="G95" i="11"/>
  <c r="G31" i="11"/>
  <c r="G53" i="11"/>
  <c r="G38" i="11"/>
  <c r="G175" i="11"/>
  <c r="G167" i="11"/>
  <c r="G103" i="11"/>
  <c r="G39" i="11"/>
  <c r="N34" i="6"/>
  <c r="N33" i="6"/>
  <c r="N32" i="6"/>
  <c r="N31" i="6"/>
  <c r="N30" i="6"/>
  <c r="N29" i="6"/>
  <c r="N28" i="6"/>
  <c r="N27" i="6"/>
  <c r="N26" i="6"/>
  <c r="N25" i="6"/>
  <c r="N24" i="6"/>
  <c r="N23" i="6"/>
  <c r="N22" i="6"/>
  <c r="N21" i="6"/>
  <c r="N20" i="6"/>
  <c r="N19" i="6"/>
  <c r="N18" i="6"/>
  <c r="N17" i="6"/>
  <c r="N16" i="6"/>
  <c r="N15" i="6"/>
  <c r="N14" i="6"/>
  <c r="N13" i="6"/>
  <c r="N12" i="6"/>
  <c r="N11" i="6"/>
  <c r="H192" i="6"/>
  <c r="H191" i="6"/>
  <c r="H190" i="6"/>
  <c r="H189" i="6"/>
  <c r="H188" i="6"/>
  <c r="H187" i="6"/>
  <c r="H186" i="6"/>
  <c r="H185" i="6"/>
  <c r="H184" i="6"/>
  <c r="H183" i="6"/>
  <c r="H182" i="6"/>
  <c r="H181" i="6"/>
  <c r="H180" i="6"/>
  <c r="H179" i="6"/>
  <c r="H178" i="6"/>
  <c r="H177" i="6"/>
  <c r="H176" i="6"/>
  <c r="H175" i="6"/>
  <c r="H174" i="6"/>
  <c r="H173" i="6"/>
  <c r="H172" i="6"/>
  <c r="H171" i="6"/>
  <c r="H170" i="6"/>
  <c r="H169" i="6"/>
  <c r="H168" i="6"/>
  <c r="H167" i="6"/>
  <c r="H166" i="6"/>
  <c r="H165" i="6"/>
  <c r="H164" i="6"/>
  <c r="H163" i="6"/>
  <c r="H162" i="6"/>
  <c r="H161" i="6"/>
  <c r="H160" i="6"/>
  <c r="H159" i="6"/>
  <c r="H158" i="6"/>
  <c r="H157" i="6"/>
  <c r="H156" i="6"/>
  <c r="H155" i="6"/>
  <c r="H154" i="6"/>
  <c r="H153" i="6"/>
  <c r="H152" i="6"/>
  <c r="H151" i="6"/>
  <c r="H150" i="6"/>
  <c r="H149" i="6"/>
  <c r="H148" i="6"/>
  <c r="H147" i="6"/>
  <c r="H146" i="6"/>
  <c r="H145" i="6"/>
  <c r="H144" i="6"/>
  <c r="H143" i="6"/>
  <c r="H142" i="6"/>
  <c r="H141" i="6"/>
  <c r="H140" i="6"/>
  <c r="H139" i="6"/>
  <c r="H138" i="6"/>
  <c r="H137" i="6"/>
  <c r="H136" i="6"/>
  <c r="H135" i="6"/>
  <c r="H134" i="6"/>
  <c r="H133" i="6"/>
  <c r="H132" i="6"/>
  <c r="H131" i="6"/>
  <c r="H130" i="6"/>
  <c r="H129" i="6"/>
  <c r="H128" i="6"/>
  <c r="H127" i="6"/>
  <c r="H126" i="6"/>
  <c r="H125" i="6"/>
  <c r="H124" i="6"/>
  <c r="H123" i="6"/>
  <c r="H122" i="6"/>
  <c r="H121" i="6"/>
  <c r="H120" i="6"/>
  <c r="H119" i="6"/>
  <c r="H118" i="6"/>
  <c r="H117" i="6"/>
  <c r="H116" i="6"/>
  <c r="H115" i="6"/>
  <c r="H114" i="6"/>
  <c r="H113" i="6"/>
  <c r="H112" i="6"/>
  <c r="H111" i="6"/>
  <c r="H110" i="6"/>
  <c r="H109" i="6"/>
  <c r="H108" i="6"/>
  <c r="H107" i="6"/>
  <c r="H106" i="6"/>
  <c r="H105" i="6"/>
  <c r="H104" i="6"/>
  <c r="H103" i="6"/>
  <c r="H102" i="6"/>
  <c r="H101" i="6"/>
  <c r="H100" i="6"/>
  <c r="H99" i="6"/>
  <c r="H98" i="6"/>
  <c r="H97" i="6"/>
  <c r="H96" i="6"/>
  <c r="H95" i="6"/>
  <c r="H94" i="6"/>
  <c r="H93" i="6"/>
  <c r="H92" i="6"/>
  <c r="H91" i="6"/>
  <c r="H90" i="6"/>
  <c r="H89" i="6"/>
  <c r="H88" i="6"/>
  <c r="H87" i="6"/>
  <c r="H86" i="6"/>
  <c r="H85" i="6"/>
  <c r="H84" i="6"/>
  <c r="H83" i="6"/>
  <c r="H82" i="6"/>
  <c r="H81" i="6"/>
  <c r="H80" i="6"/>
  <c r="H79" i="6"/>
  <c r="H78" i="6"/>
  <c r="H77" i="6"/>
  <c r="H76" i="6"/>
  <c r="H75" i="6"/>
  <c r="H74" i="6"/>
  <c r="H73" i="6"/>
  <c r="H72" i="6"/>
  <c r="H71" i="6"/>
  <c r="H70" i="6"/>
  <c r="H69" i="6"/>
  <c r="H68" i="6"/>
  <c r="H67" i="6"/>
  <c r="H66" i="6"/>
  <c r="H65" i="6"/>
  <c r="H64" i="6"/>
  <c r="H63" i="6"/>
  <c r="H62" i="6"/>
  <c r="H61" i="6"/>
  <c r="H60" i="6"/>
  <c r="H59" i="6"/>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B2" i="9"/>
  <c r="B3" i="9"/>
  <c r="B4" i="9"/>
  <c r="B5" i="9"/>
  <c r="I10" i="10" l="1"/>
  <c r="J10" i="10" s="1"/>
  <c r="E14" i="9" s="1"/>
  <c r="G14" i="9" s="1"/>
  <c r="I10" i="11"/>
  <c r="C16" i="9" s="1"/>
  <c r="I10" i="3"/>
  <c r="J10" i="3" s="1"/>
  <c r="C14" i="9" l="1"/>
  <c r="J10" i="11"/>
  <c r="E16" i="9" s="1"/>
  <c r="G16" i="9" s="1"/>
  <c r="E12" i="9"/>
  <c r="C12" i="9"/>
  <c r="B2" i="3"/>
  <c r="B4" i="3"/>
  <c r="B3" i="3"/>
  <c r="F9" i="9"/>
  <c r="A18" i="9" l="1"/>
  <c r="F18" i="9" s="1"/>
  <c r="I10" i="6"/>
  <c r="A9" i="9" s="1"/>
  <c r="J10" i="6" l="1"/>
  <c r="K10" i="6" s="1"/>
  <c r="E9" i="9" s="1"/>
  <c r="G9" i="9" s="1"/>
  <c r="H9" i="9" s="1"/>
  <c r="C9" i="9" l="1"/>
</calcChain>
</file>

<file path=xl/sharedStrings.xml><?xml version="1.0" encoding="utf-8"?>
<sst xmlns="http://schemas.openxmlformats.org/spreadsheetml/2006/main" count="296" uniqueCount="117">
  <si>
    <t>Subject:</t>
  </si>
  <si>
    <t>Teacher
Name:</t>
  </si>
  <si>
    <r>
      <t>Interval of
Instructional
Time:</t>
    </r>
    <r>
      <rPr>
        <sz val="20"/>
        <color rgb="FF000000"/>
        <rFont val="Calibri"/>
        <family val="2"/>
      </rPr>
      <t xml:space="preserve"> </t>
    </r>
  </si>
  <si>
    <t>Baseline
Assessment:</t>
  </si>
  <si>
    <t>Summative
Assessment:</t>
  </si>
  <si>
    <t>Grade
Level:</t>
  </si>
  <si>
    <t>Student
ID
Number</t>
  </si>
  <si>
    <t>Student
Last
Name</t>
  </si>
  <si>
    <t>Student
First
Name</t>
  </si>
  <si>
    <t>Student Achievement and Growth Summary</t>
  </si>
  <si>
    <t>Student Achievement Results</t>
  </si>
  <si>
    <t>Student Growth Results</t>
  </si>
  <si>
    <t>Suggested Letter Grade</t>
  </si>
  <si>
    <t>A</t>
  </si>
  <si>
    <t>B+</t>
  </si>
  <si>
    <t>B-</t>
  </si>
  <si>
    <t>C+</t>
  </si>
  <si>
    <t>C</t>
  </si>
  <si>
    <t>C-</t>
  </si>
  <si>
    <t>D+</t>
  </si>
  <si>
    <t>D</t>
  </si>
  <si>
    <t>D-</t>
  </si>
  <si>
    <t>F</t>
  </si>
  <si>
    <t>Final Percentage Rubric Score</t>
  </si>
  <si>
    <r>
      <t xml:space="preserve">Summative Assessment    </t>
    </r>
    <r>
      <rPr>
        <i/>
        <sz val="16"/>
        <color rgb="FF000000"/>
        <rFont val="Calibri"/>
        <family val="2"/>
      </rPr>
      <t>(Total Points
Scored
on Rubric out of 24 Points Possible)</t>
    </r>
  </si>
  <si>
    <r>
      <t xml:space="preserve">Baseline Assessment Score                  </t>
    </r>
    <r>
      <rPr>
        <i/>
        <sz val="16"/>
        <color rgb="FF000000"/>
        <rFont val="Calibri"/>
        <family val="2"/>
      </rPr>
      <t>(Total Points Scored
on Rubric out of 24 Points Possible)</t>
    </r>
  </si>
  <si>
    <r>
      <t xml:space="preserve">Did the
Student
Demonstrate
Growth
</t>
    </r>
    <r>
      <rPr>
        <i/>
        <sz val="16"/>
        <rFont val="Calibri"/>
        <family val="2"/>
      </rPr>
      <t xml:space="preserve">(by achieving
an End-of-Year
Assessment Score
greater than or equal to
the Growth Cut Score)?                                  </t>
    </r>
  </si>
  <si>
    <t>Total Points Possible</t>
  </si>
  <si>
    <t>Points Scored on Rubric out of 24 Points Possible</t>
  </si>
  <si>
    <r>
      <t xml:space="preserve">Growth
Cut Score
</t>
    </r>
    <r>
      <rPr>
        <i/>
        <sz val="16"/>
        <color rgb="FF000000"/>
        <rFont val="Calibri"/>
        <family val="2"/>
      </rPr>
      <t>(Percentage Rubric Score +1)</t>
    </r>
  </si>
  <si>
    <t>Number of Students</t>
  </si>
  <si>
    <r>
      <rPr>
        <b/>
        <u/>
        <sz val="20"/>
        <color rgb="FF000000"/>
        <rFont val="Calibri"/>
        <family val="2"/>
      </rPr>
      <t>Number</t>
    </r>
    <r>
      <rPr>
        <b/>
        <sz val="20"/>
        <color rgb="FF000000"/>
        <rFont val="Calibri"/>
        <family val="2"/>
      </rPr>
      <t xml:space="preserve"> of Students who Demonstrated Achievement</t>
    </r>
  </si>
  <si>
    <r>
      <rPr>
        <b/>
        <u/>
        <sz val="20"/>
        <color rgb="FF000000"/>
        <rFont val="Calibri"/>
        <family val="2"/>
      </rPr>
      <t>Percentage</t>
    </r>
    <r>
      <rPr>
        <b/>
        <sz val="20"/>
        <color rgb="FF000000"/>
        <rFont val="Calibri"/>
        <family val="2"/>
      </rPr>
      <t xml:space="preserve"> of Students who Demonstrated Achievement</t>
    </r>
  </si>
  <si>
    <t>Points Earned
for Student Achievement *</t>
  </si>
  <si>
    <t xml:space="preserve">SCORING THE PERFORMANCE RUBRIC To score the rubric, put an X in the box for each indicator that aligns most with the performance. To obtain the final summative rubric score, add up the points for each box with an X in it.  Refer to the chart for points scored out of 24 points. (Column A)  As this is a 4 point rubric, the quotient is then mulipied by 4 to get the final percentage score. (Column C)  (Think GPA scores) Enter this score into the SLO template in the column entitled "End of Year Assessment Score" for each student for both the SLO Achievement Goal and the SLO Growth Goal.  </t>
  </si>
  <si>
    <t>A = 22-24 Points</t>
  </si>
  <si>
    <t>B = 16-21 Points</t>
  </si>
  <si>
    <t>C = 10-15 Points</t>
  </si>
  <si>
    <t>D =   4-11 Points</t>
  </si>
  <si>
    <t>F = &lt; 4 Points</t>
  </si>
  <si>
    <t>Points Earned for Student Growth *</t>
  </si>
  <si>
    <t>If you need to record a grade for the summative assessment use this table to help you determine a letter grade</t>
  </si>
  <si>
    <t>If you need to record a grade for the summative assessment,use this table to help you determine a letter grade</t>
  </si>
  <si>
    <t>Suggested Growth Grouping</t>
  </si>
  <si>
    <t>B</t>
  </si>
  <si>
    <t>Suggested End of the Year Scoring</t>
  </si>
  <si>
    <r>
      <t>Total N</t>
    </r>
    <r>
      <rPr>
        <b/>
        <u/>
        <sz val="20"/>
        <color rgb="FF000000"/>
        <rFont val="Calibri"/>
        <family val="2"/>
      </rPr>
      <t>umber</t>
    </r>
    <r>
      <rPr>
        <b/>
        <sz val="20"/>
        <color rgb="FF000000"/>
        <rFont val="Calibri"/>
        <family val="2"/>
      </rPr>
      <t xml:space="preserve"> of
Low Level Preparedness Students
</t>
    </r>
    <r>
      <rPr>
        <i/>
        <sz val="16"/>
        <color rgb="FF000000"/>
        <rFont val="Calibri"/>
        <family val="2"/>
      </rPr>
      <t>(Note: Only students
with a
Baseline 
Assessment Score
will be counted)</t>
    </r>
  </si>
  <si>
    <r>
      <t>Total N</t>
    </r>
    <r>
      <rPr>
        <b/>
        <u/>
        <sz val="20"/>
        <color rgb="FF000000"/>
        <rFont val="Calibri"/>
        <family val="2"/>
      </rPr>
      <t>umber</t>
    </r>
    <r>
      <rPr>
        <b/>
        <sz val="20"/>
        <color rgb="FF000000"/>
        <rFont val="Calibri"/>
        <family val="2"/>
      </rPr>
      <t xml:space="preserve"> of Low Level Preparedness
Students
who
Demonstrated
Growth  </t>
    </r>
  </si>
  <si>
    <r>
      <t>Total P</t>
    </r>
    <r>
      <rPr>
        <b/>
        <u/>
        <sz val="20"/>
        <color rgb="FF000000"/>
        <rFont val="Calibri"/>
        <family val="2"/>
      </rPr>
      <t>ercentage</t>
    </r>
    <r>
      <rPr>
        <b/>
        <sz val="20"/>
        <color rgb="FF000000"/>
        <rFont val="Calibri"/>
        <family val="2"/>
      </rPr>
      <t xml:space="preserve"> of Low Level Preparedness
Students
who
Demonstrated
Growth</t>
    </r>
  </si>
  <si>
    <t>Number of Low Level of Preparedness Students</t>
  </si>
  <si>
    <r>
      <rPr>
        <b/>
        <u/>
        <sz val="20"/>
        <color theme="0"/>
        <rFont val="Calibri"/>
        <family val="2"/>
      </rPr>
      <t>Number</t>
    </r>
    <r>
      <rPr>
        <b/>
        <sz val="20"/>
        <color theme="0"/>
        <rFont val="Calibri"/>
        <family val="2"/>
      </rPr>
      <t xml:space="preserve"> of Low Level of Preparedness Students who Demonstrated Growth</t>
    </r>
  </si>
  <si>
    <r>
      <rPr>
        <b/>
        <u/>
        <sz val="20"/>
        <color theme="0"/>
        <rFont val="Calibri"/>
        <family val="2"/>
      </rPr>
      <t>Percentage</t>
    </r>
    <r>
      <rPr>
        <b/>
        <sz val="20"/>
        <color theme="0"/>
        <rFont val="Calibri"/>
        <family val="2"/>
      </rPr>
      <t xml:space="preserve"> of Low Level of Preparedness Students who Demonstrated Growth</t>
    </r>
  </si>
  <si>
    <t>Number of Adequate Level of Preparedness Students</t>
  </si>
  <si>
    <r>
      <rPr>
        <b/>
        <u/>
        <sz val="20"/>
        <color theme="0"/>
        <rFont val="Calibri"/>
        <family val="2"/>
      </rPr>
      <t>Number</t>
    </r>
    <r>
      <rPr>
        <b/>
        <sz val="20"/>
        <color theme="0"/>
        <rFont val="Calibri"/>
        <family val="2"/>
      </rPr>
      <t xml:space="preserve"> of Adequate Level of Preparedness Students who Demonstrated Growth</t>
    </r>
  </si>
  <si>
    <r>
      <rPr>
        <b/>
        <u/>
        <sz val="20"/>
        <color theme="0"/>
        <rFont val="Calibri"/>
        <family val="2"/>
      </rPr>
      <t>Percentage</t>
    </r>
    <r>
      <rPr>
        <b/>
        <sz val="20"/>
        <color theme="0"/>
        <rFont val="Calibri"/>
        <family val="2"/>
      </rPr>
      <t xml:space="preserve"> of Adequate Level of Preparedness Students who Demonstrated Growth</t>
    </r>
  </si>
  <si>
    <t>Number of High Level of Preparedness Students</t>
  </si>
  <si>
    <r>
      <rPr>
        <b/>
        <u/>
        <sz val="20"/>
        <color theme="0"/>
        <rFont val="Calibri"/>
        <family val="2"/>
      </rPr>
      <t>Number</t>
    </r>
    <r>
      <rPr>
        <b/>
        <sz val="20"/>
        <color theme="0"/>
        <rFont val="Calibri"/>
        <family val="2"/>
      </rPr>
      <t xml:space="preserve"> of High Level of Preparedness Students who Demonstrated Growth</t>
    </r>
  </si>
  <si>
    <r>
      <rPr>
        <b/>
        <u/>
        <sz val="20"/>
        <color theme="0"/>
        <rFont val="Calibri"/>
        <family val="2"/>
      </rPr>
      <t>Percentage</t>
    </r>
    <r>
      <rPr>
        <b/>
        <sz val="20"/>
        <color theme="0"/>
        <rFont val="Calibri"/>
        <family val="2"/>
      </rPr>
      <t xml:space="preserve"> of High Level of Preparedness Students who Demonstrated Growth</t>
    </r>
  </si>
  <si>
    <t>Example: 80% of Low Level Preparedness students in my Dance I class will demonstrate growth by achieving 50% of the potential growth per the growth formula.</t>
  </si>
  <si>
    <t>Example: 80% of Adequate Level of Preparedness students in my Dance I class will demonstrate growth by achieving 50% of the potential growth per the growth formula.</t>
  </si>
  <si>
    <t>Example: 80% of High Level of Preparedness students in my Dance I class will demonstrate growth by achieving 50% of the potential growth per the growth formula.</t>
  </si>
  <si>
    <t>Enter Teacher Name</t>
  </si>
  <si>
    <t xml:space="preserve">SLO Growth Goal %: </t>
  </si>
  <si>
    <t xml:space="preserve">SLO Achievement Goal %: </t>
  </si>
  <si>
    <t xml:space="preserve">SLO Achievement Goal: </t>
  </si>
  <si>
    <t xml:space="preserve">SLO Growth Goal: </t>
  </si>
  <si>
    <t>SLO Achievement Goal Percent</t>
  </si>
  <si>
    <t>Percent of SLO Achievement Goal Achieved</t>
  </si>
  <si>
    <t>SLO Low Level of Preparedness Goal Percent</t>
  </si>
  <si>
    <t>Percent of SLO Low Level of Preparedness Goal Achieved</t>
  </si>
  <si>
    <t>SLO Adequate Level of Preparedness Goal Percent</t>
  </si>
  <si>
    <t>Percent of SLO Adequate Level of Preparedness Goal Achieved</t>
  </si>
  <si>
    <t>SLO High Level of Preparedness Goal Percent</t>
  </si>
  <si>
    <t>Percent of SLO High Level of Preparedness Goal Achieved</t>
  </si>
  <si>
    <t>Average Percent of SLO Growth Goal Achievement</t>
  </si>
  <si>
    <t xml:space="preserve"> * Point Determination
4 points: 90-100% of students met the SLO Achievement/Growth Goal
3 points: 80-89% of students met the SLO Achievement/Growth Goal
2 points: 60-79% of students met the SLO Achievement/Growth Goal
1 point: &lt;60% of students met the SLO Achievement/Growth Goal</t>
  </si>
  <si>
    <t>Student Growth Goal- High Level of Preparedness</t>
  </si>
  <si>
    <t>The SLO Growth Goal should follow the following format:  XX% of Xxxx students in my Xxxx class will demonstrate growth by Xxxxx xxxx xxxxx xxxx…
Example:  80% of High Level of Preparedness students in my Dance I class will demonstrate growth by achieving an End-of-Year Assessment Score greater than or equal to 50% of the potential growth per the growth formula.(calcualted in column E)
     Enter the SLO Growth Goal % (80% in the case of the example above) in the field to the left.</t>
  </si>
  <si>
    <t>Describe the specific content standards
for the SLO Growth Goal
along with the rationale for choosing those standards:</t>
  </si>
  <si>
    <t>Describe the specific instructional strategies selected to
support students in reaching the SLO Growth Goal
along with the rationale for choosing those instructional strategies:</t>
  </si>
  <si>
    <t>Student Growth Goal- Adequate Level of Preparedness</t>
  </si>
  <si>
    <t>Student Growth Goal- Low Level of Preparedness</t>
  </si>
  <si>
    <t>Student Achievement Goal</t>
  </si>
  <si>
    <t>Describe the specific instructional strategies selected to
support students in reaching the SLO Achievement Goal
along with the rationale for choosing those instructional strategies:</t>
  </si>
  <si>
    <t>The SLO Growth Goal should follow the following format: XX% of Xxxx students in my Xxxxx class will demonstrate growth by Xxxxx xxxx xxxxx xxxx…
Example: 80% of Adequate Level of Preparedness students in my Dance I class will demonstrate growth by achieving an End-of-Year Assessment Score greater than or equal to 50% of the potential growth per the growth formula.(calcualted in column E)
Enter the SLO Growth Goal % (80% in the case of the example above) in the field to the left.</t>
  </si>
  <si>
    <t>The SLO Growth Goal should follow the following format: XX% of Xxxx students in my Xxxxx class will demonstrate growth by Xxxxx xxxx xxxxx xxxx…
Example: 80% of Low Level of Preparedness students in my Dance I class will demonstrate growth by achieving an End-of-Year Assessment Score greater than or equal to 50% of the potential growth per the growth formula.(calcualted in column E)
Enter the SLO Growth Goal % (80% in the case of the example above) in the field to the left.</t>
  </si>
  <si>
    <t>The SLO Achievement Goal should follow the following format:  XX% of students in my Xxxxx class will demonstrate achievement by Xxxxx xxxx xxxxx xxxx…
Example: 80% of students in my Dance I class will demonstrate achievement by earning a Proficient Dance I Summative Assessment score of 3 or greater on the Proficient Dance Rubric.
Enter the SLO Achievement Goal % (80% in the case of the example above) in the field to the left.</t>
  </si>
  <si>
    <t>Describe the specific content standards
for the SLO Achievement Goal
along with the rationale for choosing those standards:</t>
  </si>
  <si>
    <r>
      <rPr>
        <b/>
        <sz val="16"/>
        <color rgb="FF000000"/>
        <rFont val="Calibri"/>
        <family val="2"/>
      </rPr>
      <t>Example:</t>
    </r>
    <r>
      <rPr>
        <sz val="16"/>
        <color rgb="FF000000"/>
        <rFont val="Calibri"/>
        <family val="2"/>
      </rPr>
      <t xml:space="preserve"> Proficient Dance I Baseline Assessment</t>
    </r>
  </si>
  <si>
    <r>
      <rPr>
        <b/>
        <sz val="16"/>
        <color rgb="FF000000"/>
        <rFont val="Calibri"/>
        <family val="2"/>
      </rPr>
      <t>Example:</t>
    </r>
    <r>
      <rPr>
        <sz val="16"/>
        <color rgb="FF000000"/>
        <rFont val="Calibri"/>
        <family val="2"/>
      </rPr>
      <t xml:space="preserve"> Proficient Dance I Summative Assessment</t>
    </r>
  </si>
  <si>
    <r>
      <rPr>
        <b/>
        <sz val="16"/>
        <color rgb="FF000000"/>
        <rFont val="Calibri"/>
        <family val="2"/>
      </rPr>
      <t>Example:</t>
    </r>
    <r>
      <rPr>
        <sz val="16"/>
        <color rgb="FF000000"/>
        <rFont val="Calibri"/>
        <family val="2"/>
      </rPr>
      <t xml:space="preserve">  80% of students in my Dance I class will demonstrate achievement by earning a Proficient Dance I Summative Assessment score of 18 or greater on the Proficient Dance Rubric.</t>
    </r>
  </si>
  <si>
    <r>
      <rPr>
        <b/>
        <sz val="16"/>
        <color rgb="FF000000"/>
        <rFont val="Calibri"/>
        <family val="2"/>
      </rPr>
      <t>Example:</t>
    </r>
    <r>
      <rPr>
        <sz val="16"/>
        <color rgb="FF000000"/>
        <rFont val="Calibri"/>
        <family val="2"/>
      </rPr>
      <t xml:space="preserve"> Academic Year</t>
    </r>
  </si>
  <si>
    <r>
      <rPr>
        <b/>
        <sz val="16"/>
        <color rgb="FF000000"/>
        <rFont val="Calibri"/>
        <family val="2"/>
      </rPr>
      <t>Example:</t>
    </r>
    <r>
      <rPr>
        <sz val="16"/>
        <color rgb="FF000000"/>
        <rFont val="Calibri"/>
        <family val="2"/>
      </rPr>
      <t xml:space="preserve"> 9 through 12</t>
    </r>
  </si>
  <si>
    <r>
      <rPr>
        <b/>
        <sz val="16"/>
        <color rgb="FF000000"/>
        <rFont val="Calibri"/>
        <family val="2"/>
      </rPr>
      <t>Example:</t>
    </r>
    <r>
      <rPr>
        <sz val="16"/>
        <color rgb="FF000000"/>
        <rFont val="Calibri"/>
        <family val="2"/>
      </rPr>
      <t xml:space="preserve"> Dance I</t>
    </r>
  </si>
  <si>
    <r>
      <t>Interval of
Instructional
Time:</t>
    </r>
    <r>
      <rPr>
        <sz val="20"/>
        <color theme="0"/>
        <rFont val="Calibri"/>
        <family val="2"/>
      </rPr>
      <t xml:space="preserve"> </t>
    </r>
  </si>
  <si>
    <r>
      <t>SLO Growth Goal:</t>
    </r>
    <r>
      <rPr>
        <sz val="20"/>
        <color theme="0"/>
        <rFont val="Calibri"/>
        <family val="2"/>
      </rPr>
      <t xml:space="preserve"> </t>
    </r>
  </si>
  <si>
    <r>
      <t>SLO Achievement Goal:</t>
    </r>
    <r>
      <rPr>
        <sz val="20"/>
        <color theme="0"/>
        <rFont val="Calibri"/>
        <family val="2"/>
      </rPr>
      <t xml:space="preserve"> </t>
    </r>
  </si>
  <si>
    <r>
      <t xml:space="preserve">Baseline Assessment Score
</t>
    </r>
    <r>
      <rPr>
        <i/>
        <sz val="16"/>
        <color theme="0"/>
        <rFont val="Calibri"/>
        <family val="2"/>
      </rPr>
      <t>(Total points scored
on rubric out of 24 points possible)</t>
    </r>
  </si>
  <si>
    <r>
      <t xml:space="preserve">Achievement
Goal
</t>
    </r>
    <r>
      <rPr>
        <i/>
        <sz val="16"/>
        <color theme="0"/>
        <rFont val="Calibri"/>
        <family val="2"/>
      </rPr>
      <t>(Rubric score required
for student to demonstrate achievement)</t>
    </r>
  </si>
  <si>
    <r>
      <t xml:space="preserve">Summative Assessment    </t>
    </r>
    <r>
      <rPr>
        <i/>
        <sz val="16"/>
        <color theme="0"/>
        <rFont val="Calibri"/>
        <family val="2"/>
      </rPr>
      <t>(Total points scored on rubric out of 24 points possible)</t>
    </r>
  </si>
  <si>
    <r>
      <t xml:space="preserve">Did the
student
demonstrate
achievement
</t>
    </r>
    <r>
      <rPr>
        <i/>
        <sz val="16"/>
        <color theme="0"/>
        <rFont val="Calibri"/>
        <family val="2"/>
      </rPr>
      <t xml:space="preserve">(by earning
an End-of-Year
Assessment Score
greater than or equal to
the Achievement Goal)?                                  </t>
    </r>
  </si>
  <si>
    <r>
      <t xml:space="preserve">Total </t>
    </r>
    <r>
      <rPr>
        <b/>
        <u/>
        <sz val="20"/>
        <color theme="0"/>
        <rFont val="Calibri"/>
        <family val="2"/>
      </rPr>
      <t>number</t>
    </r>
    <r>
      <rPr>
        <b/>
        <sz val="20"/>
        <color theme="0"/>
        <rFont val="Calibri"/>
        <family val="2"/>
      </rPr>
      <t xml:space="preserve"> of
students
</t>
    </r>
    <r>
      <rPr>
        <i/>
        <sz val="16"/>
        <color theme="0"/>
        <rFont val="Calibri"/>
        <family val="2"/>
      </rPr>
      <t>(Note: Only students
with a
Baseline 
Assessment Score
will be counted)</t>
    </r>
  </si>
  <si>
    <r>
      <t xml:space="preserve">Total </t>
    </r>
    <r>
      <rPr>
        <b/>
        <u/>
        <sz val="20"/>
        <color theme="0"/>
        <rFont val="Calibri"/>
        <family val="2"/>
      </rPr>
      <t>number</t>
    </r>
    <r>
      <rPr>
        <b/>
        <sz val="20"/>
        <color theme="0"/>
        <rFont val="Calibri"/>
        <family val="2"/>
      </rPr>
      <t xml:space="preserve"> of
students
who
demonstrated
achievement</t>
    </r>
  </si>
  <si>
    <r>
      <t xml:space="preserve">Total </t>
    </r>
    <r>
      <rPr>
        <b/>
        <u/>
        <sz val="20"/>
        <color theme="0"/>
        <rFont val="Calibri"/>
        <family val="2"/>
      </rPr>
      <t>percentage</t>
    </r>
    <r>
      <rPr>
        <b/>
        <sz val="20"/>
        <color theme="0"/>
        <rFont val="Calibri"/>
        <family val="2"/>
      </rPr>
      <t xml:space="preserve"> of
students
who
demonstrated
achievement</t>
    </r>
  </si>
  <si>
    <r>
      <t xml:space="preserve">Baseline Assessment Score                  </t>
    </r>
    <r>
      <rPr>
        <i/>
        <sz val="16"/>
        <color theme="0"/>
        <rFont val="Calibri"/>
        <family val="2"/>
      </rPr>
      <t>(Total Points Scored
on Rubric out of 24 Points Possible)</t>
    </r>
  </si>
  <si>
    <r>
      <t xml:space="preserve">Growth
Cut Score
</t>
    </r>
    <r>
      <rPr>
        <i/>
        <sz val="16"/>
        <color theme="0"/>
        <rFont val="Calibri"/>
        <family val="2"/>
      </rPr>
      <t>(Percentage Rubric Score +1)</t>
    </r>
  </si>
  <si>
    <r>
      <t xml:space="preserve">Summative Assessment    </t>
    </r>
    <r>
      <rPr>
        <i/>
        <sz val="16"/>
        <color theme="0"/>
        <rFont val="Calibri"/>
        <family val="2"/>
      </rPr>
      <t>(Total Points
Scored
on Rubric out of 24 Points Possible)</t>
    </r>
  </si>
  <si>
    <r>
      <t xml:space="preserve">Did the
Student
Demonstrate
Growth
</t>
    </r>
    <r>
      <rPr>
        <i/>
        <sz val="16"/>
        <color theme="0"/>
        <rFont val="Calibri"/>
        <family val="2"/>
      </rPr>
      <t xml:space="preserve">(by achieving
an End-of-Year
Assessment Score
greater than or equal to
the Growth Cut Score)?                                  </t>
    </r>
  </si>
  <si>
    <r>
      <t>Total N</t>
    </r>
    <r>
      <rPr>
        <b/>
        <u/>
        <sz val="20"/>
        <color theme="0"/>
        <rFont val="Calibri"/>
        <family val="2"/>
      </rPr>
      <t>umber</t>
    </r>
    <r>
      <rPr>
        <b/>
        <sz val="20"/>
        <color theme="0"/>
        <rFont val="Calibri"/>
        <family val="2"/>
      </rPr>
      <t xml:space="preserve"> of Adequate Level of Preparedness
Students
</t>
    </r>
    <r>
      <rPr>
        <i/>
        <sz val="16"/>
        <color theme="0"/>
        <rFont val="Calibri"/>
        <family val="2"/>
      </rPr>
      <t>(Note: Only students
with a
Baseline 
Assessment Score
will be counted)</t>
    </r>
  </si>
  <si>
    <r>
      <t>Total N</t>
    </r>
    <r>
      <rPr>
        <b/>
        <u/>
        <sz val="20"/>
        <color theme="0"/>
        <rFont val="Calibri"/>
        <family val="2"/>
      </rPr>
      <t>umber</t>
    </r>
    <r>
      <rPr>
        <b/>
        <sz val="20"/>
        <color theme="0"/>
        <rFont val="Calibri"/>
        <family val="2"/>
      </rPr>
      <t xml:space="preserve"> of Adequate Level of Preparedness Students
who
Demonstrated
Growth  </t>
    </r>
  </si>
  <si>
    <r>
      <t>Total P</t>
    </r>
    <r>
      <rPr>
        <b/>
        <u/>
        <sz val="20"/>
        <color theme="0"/>
        <rFont val="Calibri"/>
        <family val="2"/>
      </rPr>
      <t>ercentage</t>
    </r>
    <r>
      <rPr>
        <b/>
        <sz val="20"/>
        <color theme="0"/>
        <rFont val="Calibri"/>
        <family val="2"/>
      </rPr>
      <t xml:space="preserve"> of Adequate Level of Preparedness
Students
who
Demonstrated
Growth</t>
    </r>
  </si>
  <si>
    <r>
      <t>Total N</t>
    </r>
    <r>
      <rPr>
        <b/>
        <u/>
        <sz val="20"/>
        <color theme="0"/>
        <rFont val="Calibri"/>
        <family val="2"/>
      </rPr>
      <t>umber</t>
    </r>
    <r>
      <rPr>
        <b/>
        <sz val="20"/>
        <color theme="0"/>
        <rFont val="Calibri"/>
        <family val="2"/>
      </rPr>
      <t xml:space="preserve"> of
High Level of Preparedness Students
</t>
    </r>
    <r>
      <rPr>
        <i/>
        <sz val="16"/>
        <color theme="0"/>
        <rFont val="Calibri"/>
        <family val="2"/>
      </rPr>
      <t>(Note: Only students
with a
Baseline 
Assessment Score
will be counted)</t>
    </r>
  </si>
  <si>
    <r>
      <t>Total N</t>
    </r>
    <r>
      <rPr>
        <b/>
        <u/>
        <sz val="20"/>
        <color theme="0"/>
        <rFont val="Calibri"/>
        <family val="2"/>
      </rPr>
      <t>umber</t>
    </r>
    <r>
      <rPr>
        <b/>
        <sz val="20"/>
        <color theme="0"/>
        <rFont val="Calibri"/>
        <family val="2"/>
      </rPr>
      <t xml:space="preserve"> of High Level of Preparedness
Students
who
Demonstrated
Growth  </t>
    </r>
  </si>
  <si>
    <r>
      <t>Total P</t>
    </r>
    <r>
      <rPr>
        <b/>
        <u/>
        <sz val="20"/>
        <color theme="0"/>
        <rFont val="Calibri"/>
        <family val="2"/>
      </rPr>
      <t>ercentage</t>
    </r>
    <r>
      <rPr>
        <b/>
        <sz val="20"/>
        <color theme="0"/>
        <rFont val="Calibri"/>
        <family val="2"/>
      </rPr>
      <t xml:space="preserve"> of High Level of Preparedness
Students
who
Demonstrated
Growth</t>
    </r>
  </si>
  <si>
    <t>000000000</t>
  </si>
  <si>
    <t>Last Name</t>
  </si>
  <si>
    <t>First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</si>
</sst>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1"/>
      <color theme="1"/>
      <name val="Calibri"/>
      <family val="2"/>
      <scheme val="minor"/>
    </font>
    <font>
      <sz val="11"/>
      <color theme="1"/>
      <name val="Calibri"/>
      <family val="2"/>
    </font>
    <font>
      <sz val="12"/>
      <color rgb="FF000000"/>
      <name val="Calibri"/>
      <family val="2"/>
    </font>
    <font>
      <sz val="16"/>
      <color rgb="FF000000"/>
      <name val="Calibri"/>
      <family val="2"/>
    </font>
    <font>
      <b/>
      <sz val="20"/>
      <color rgb="FF000000"/>
      <name val="Calibri"/>
      <family val="2"/>
    </font>
    <font>
      <b/>
      <sz val="18"/>
      <color rgb="FF000000"/>
      <name val="Calibri"/>
      <family val="2"/>
    </font>
    <font>
      <sz val="20"/>
      <color rgb="FF000000"/>
      <name val="Calibri"/>
      <family val="2"/>
    </font>
    <font>
      <b/>
      <sz val="16"/>
      <color theme="0"/>
      <name val="Calibri"/>
      <family val="2"/>
    </font>
    <font>
      <sz val="16"/>
      <name val="Cambria"/>
      <family val="1"/>
    </font>
    <font>
      <i/>
      <sz val="16"/>
      <color rgb="FF000000"/>
      <name val="Calibri"/>
      <family val="2"/>
    </font>
    <font>
      <b/>
      <u/>
      <sz val="20"/>
      <color rgb="FF000000"/>
      <name val="Calibri"/>
      <family val="2"/>
    </font>
    <font>
      <b/>
      <sz val="48"/>
      <color theme="0"/>
      <name val="Cambria"/>
      <family val="1"/>
    </font>
    <font>
      <b/>
      <sz val="26"/>
      <color theme="0"/>
      <name val="Cambria"/>
      <family val="1"/>
    </font>
    <font>
      <b/>
      <sz val="20"/>
      <color theme="0"/>
      <name val="Cambria"/>
      <family val="1"/>
    </font>
    <font>
      <b/>
      <sz val="20"/>
      <color theme="0"/>
      <name val="Calibri"/>
      <family val="2"/>
    </font>
    <font>
      <b/>
      <sz val="20"/>
      <color theme="1"/>
      <name val="Calibri"/>
      <family val="2"/>
    </font>
    <font>
      <b/>
      <sz val="20"/>
      <name val="Calibri"/>
      <family val="2"/>
    </font>
    <font>
      <i/>
      <sz val="16"/>
      <name val="Calibri"/>
      <family val="2"/>
    </font>
    <font>
      <sz val="12"/>
      <color theme="1"/>
      <name val="Calibri"/>
      <family val="2"/>
    </font>
    <font>
      <b/>
      <sz val="20"/>
      <color theme="1"/>
      <name val="Calibri"/>
      <family val="2"/>
      <scheme val="minor"/>
    </font>
    <font>
      <sz val="14"/>
      <color theme="1"/>
      <name val="Calibri"/>
      <family val="2"/>
      <scheme val="minor"/>
    </font>
    <font>
      <sz val="20"/>
      <color theme="1"/>
      <name val="Calibri"/>
      <family val="2"/>
      <scheme val="minor"/>
    </font>
    <font>
      <b/>
      <sz val="18"/>
      <color theme="1"/>
      <name val="Calibri"/>
      <family val="2"/>
      <scheme val="minor"/>
    </font>
    <font>
      <sz val="12"/>
      <color rgb="FF000000"/>
      <name val="Calibri"/>
      <family val="2"/>
      <scheme val="minor"/>
    </font>
    <font>
      <sz val="14"/>
      <color theme="1"/>
      <name val="Arial"/>
      <family val="2"/>
    </font>
    <font>
      <b/>
      <sz val="18"/>
      <color rgb="FFFF0000"/>
      <name val="Calibri"/>
      <family val="2"/>
      <scheme val="minor"/>
    </font>
    <font>
      <b/>
      <u/>
      <sz val="20"/>
      <color theme="0"/>
      <name val="Calibri"/>
      <family val="2"/>
    </font>
    <font>
      <b/>
      <sz val="28"/>
      <color theme="0"/>
      <name val="Calibri"/>
      <family val="2"/>
    </font>
    <font>
      <b/>
      <sz val="18"/>
      <color theme="0"/>
      <name val="Calibri"/>
      <family val="2"/>
    </font>
    <font>
      <b/>
      <sz val="16"/>
      <color rgb="FF000000"/>
      <name val="Calibri"/>
      <family val="2"/>
    </font>
    <font>
      <sz val="20"/>
      <color theme="0"/>
      <name val="Calibri"/>
      <family val="2"/>
    </font>
    <font>
      <i/>
      <sz val="16"/>
      <color theme="0"/>
      <name val="Calibri"/>
      <family val="2"/>
    </font>
  </fonts>
  <fills count="25">
    <fill>
      <patternFill patternType="none"/>
    </fill>
    <fill>
      <patternFill patternType="gray125"/>
    </fill>
    <fill>
      <patternFill patternType="solid">
        <fgColor rgb="FFFFFFFF"/>
        <bgColor rgb="FF000000"/>
      </patternFill>
    </fill>
    <fill>
      <patternFill patternType="solid">
        <fgColor rgb="FFE4DFEC"/>
        <bgColor rgb="FF000000"/>
      </patternFill>
    </fill>
    <fill>
      <patternFill patternType="solid">
        <fgColor theme="1"/>
        <bgColor rgb="FF000000"/>
      </patternFill>
    </fill>
    <fill>
      <patternFill patternType="solid">
        <fgColor theme="1"/>
        <bgColor indexed="64"/>
      </patternFill>
    </fill>
    <fill>
      <patternFill patternType="solid">
        <fgColor theme="9" tint="-0.249977111117893"/>
        <bgColor rgb="FF000000"/>
      </patternFill>
    </fill>
    <fill>
      <patternFill patternType="solid">
        <fgColor theme="8" tint="-0.249977111117893"/>
        <bgColor rgb="FF000000"/>
      </patternFill>
    </fill>
    <fill>
      <patternFill patternType="solid">
        <fgColor theme="9" tint="0.79998168889431442"/>
        <bgColor rgb="FF000000"/>
      </patternFill>
    </fill>
    <fill>
      <patternFill patternType="solid">
        <fgColor theme="4" tint="0.79998168889431442"/>
        <bgColor indexed="64"/>
      </patternFill>
    </fill>
    <fill>
      <patternFill patternType="solid">
        <fgColor theme="9" tint="0.39997558519241921"/>
        <bgColor indexed="64"/>
      </patternFill>
    </fill>
    <fill>
      <patternFill patternType="solid">
        <fgColor theme="9" tint="0.39997558519241921"/>
        <bgColor rgb="FF000000"/>
      </patternFill>
    </fill>
    <fill>
      <patternFill patternType="solid">
        <fgColor theme="9" tint="0.79998168889431442"/>
        <bgColor indexed="64"/>
      </patternFill>
    </fill>
    <fill>
      <patternFill patternType="solid">
        <fgColor theme="7" tint="-0.249977111117893"/>
        <bgColor rgb="FF000000"/>
      </patternFill>
    </fill>
    <fill>
      <patternFill patternType="solid">
        <fgColor theme="7" tint="0.79998168889431442"/>
        <bgColor indexed="64"/>
      </patternFill>
    </fill>
    <fill>
      <patternFill patternType="solid">
        <fgColor theme="7" tint="0.79998168889431442"/>
        <bgColor rgb="FF000000"/>
      </patternFill>
    </fill>
    <fill>
      <patternFill patternType="solid">
        <fgColor rgb="FF7030A0"/>
        <bgColor rgb="FF000000"/>
      </patternFill>
    </fill>
    <fill>
      <patternFill patternType="solid">
        <fgColor theme="5" tint="-0.249977111117893"/>
        <bgColor rgb="FF000000"/>
      </patternFill>
    </fill>
    <fill>
      <patternFill patternType="solid">
        <fgColor theme="5" tint="0.79998168889431442"/>
        <bgColor indexed="64"/>
      </patternFill>
    </fill>
    <fill>
      <patternFill patternType="solid">
        <fgColor theme="5" tint="0.79998168889431442"/>
        <bgColor rgb="FF000000"/>
      </patternFill>
    </fill>
    <fill>
      <patternFill patternType="solid">
        <fgColor theme="4" tint="-0.249977111117893"/>
        <bgColor rgb="FF000000"/>
      </patternFill>
    </fill>
    <fill>
      <patternFill patternType="solid">
        <fgColor theme="4" tint="0.59999389629810485"/>
        <bgColor indexed="64"/>
      </patternFill>
    </fill>
    <fill>
      <patternFill patternType="solid">
        <fgColor theme="4" tint="0.59999389629810485"/>
        <bgColor rgb="FF000000"/>
      </patternFill>
    </fill>
    <fill>
      <patternFill patternType="solid">
        <fgColor theme="8" tint="0.79998168889431442"/>
        <bgColor indexed="64"/>
      </patternFill>
    </fill>
    <fill>
      <patternFill patternType="solid">
        <fgColor theme="8" tint="0.79998168889431442"/>
        <bgColor rgb="FF000000"/>
      </patternFill>
    </fill>
  </fills>
  <borders count="30">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s>
  <cellStyleXfs count="2">
    <xf numFmtId="0" fontId="0" fillId="0" borderId="0"/>
    <xf numFmtId="9" fontId="1" fillId="0" borderId="0" applyFont="0" applyFill="0" applyBorder="0" applyAlignment="0" applyProtection="0"/>
  </cellStyleXfs>
  <cellXfs count="270">
    <xf numFmtId="0" fontId="0" fillId="0" borderId="0" xfId="0"/>
    <xf numFmtId="9" fontId="4" fillId="0" borderId="2" xfId="1" applyFont="1" applyFill="1" applyBorder="1" applyAlignment="1" applyProtection="1">
      <alignment horizontal="center" vertical="center"/>
      <protection locked="0"/>
    </xf>
    <xf numFmtId="9" fontId="4" fillId="0" borderId="4" xfId="1" applyFont="1" applyFill="1" applyBorder="1" applyAlignment="1" applyProtection="1">
      <alignment horizontal="center" vertical="center"/>
      <protection locked="0"/>
    </xf>
    <xf numFmtId="2" fontId="5" fillId="8" borderId="4" xfId="0" applyNumberFormat="1" applyFont="1" applyFill="1" applyBorder="1" applyAlignment="1" applyProtection="1">
      <alignment horizontal="center" vertical="center" wrapText="1"/>
    </xf>
    <xf numFmtId="0" fontId="0" fillId="0" borderId="4" xfId="0" applyBorder="1"/>
    <xf numFmtId="0" fontId="21" fillId="0" borderId="4" xfId="0" applyFont="1" applyBorder="1"/>
    <xf numFmtId="0" fontId="23" fillId="9" borderId="4" xfId="0" applyFont="1" applyFill="1" applyBorder="1"/>
    <xf numFmtId="10" fontId="21" fillId="0" borderId="4" xfId="0" applyNumberFormat="1" applyFont="1" applyBorder="1"/>
    <xf numFmtId="0" fontId="13" fillId="0" borderId="0" xfId="0" applyFont="1" applyFill="1" applyBorder="1" applyAlignment="1" applyProtection="1">
      <alignment vertical="center"/>
    </xf>
    <xf numFmtId="2" fontId="4" fillId="0" borderId="0" xfId="0" applyNumberFormat="1" applyFont="1" applyFill="1" applyBorder="1" applyAlignment="1" applyProtection="1">
      <alignment vertical="center"/>
    </xf>
    <xf numFmtId="0" fontId="0" fillId="0" borderId="0" xfId="0" applyFill="1" applyBorder="1"/>
    <xf numFmtId="0" fontId="4" fillId="0" borderId="0" xfId="0" applyFont="1" applyFill="1" applyBorder="1" applyAlignment="1" applyProtection="1">
      <alignment vertical="center" wrapText="1"/>
    </xf>
    <xf numFmtId="9" fontId="15" fillId="0" borderId="0" xfId="0" applyNumberFormat="1" applyFont="1" applyFill="1" applyBorder="1" applyAlignment="1" applyProtection="1">
      <alignment vertical="center" wrapText="1"/>
    </xf>
    <xf numFmtId="0" fontId="5"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9" fontId="5" fillId="0" borderId="0" xfId="1" applyFont="1" applyFill="1" applyBorder="1" applyAlignment="1" applyProtection="1">
      <alignment horizontal="center" vertical="center" wrapText="1"/>
    </xf>
    <xf numFmtId="0" fontId="5" fillId="3" borderId="18" xfId="0" applyFont="1" applyFill="1" applyBorder="1" applyAlignment="1" applyProtection="1">
      <alignment horizontal="center" vertical="center" wrapText="1"/>
    </xf>
    <xf numFmtId="0" fontId="5" fillId="8" borderId="21" xfId="0" applyFont="1" applyFill="1" applyBorder="1" applyAlignment="1" applyProtection="1">
      <alignment horizontal="center" vertical="center" wrapText="1"/>
    </xf>
    <xf numFmtId="0" fontId="5" fillId="0" borderId="21" xfId="0" applyFont="1" applyFill="1" applyBorder="1" applyAlignment="1" applyProtection="1">
      <alignment horizontal="center" vertical="center" wrapText="1"/>
    </xf>
    <xf numFmtId="0" fontId="4" fillId="0" borderId="0" xfId="0" applyFont="1" applyFill="1" applyBorder="1" applyAlignment="1" applyProtection="1">
      <alignment vertical="center" wrapText="1"/>
      <protection locked="0"/>
    </xf>
    <xf numFmtId="0" fontId="8" fillId="0" borderId="0" xfId="0" applyFont="1" applyFill="1" applyBorder="1" applyAlignment="1" applyProtection="1">
      <alignment vertical="center" wrapText="1"/>
    </xf>
    <xf numFmtId="2" fontId="5" fillId="10" borderId="4" xfId="0" applyNumberFormat="1" applyFont="1" applyFill="1" applyBorder="1" applyAlignment="1" applyProtection="1">
      <alignment vertical="center" wrapText="1"/>
      <protection locked="0"/>
    </xf>
    <xf numFmtId="1" fontId="5" fillId="11" borderId="4" xfId="0" applyNumberFormat="1" applyFont="1" applyFill="1" applyBorder="1" applyProtection="1"/>
    <xf numFmtId="0" fontId="21" fillId="0" borderId="4" xfId="0" applyFont="1" applyBorder="1" applyAlignment="1">
      <alignment horizontal="center"/>
    </xf>
    <xf numFmtId="0" fontId="13" fillId="0" borderId="0" xfId="0" applyFont="1" applyFill="1" applyBorder="1" applyAlignment="1">
      <alignment vertical="center"/>
    </xf>
    <xf numFmtId="0" fontId="8" fillId="0" borderId="9" xfId="0" applyFont="1" applyFill="1" applyBorder="1" applyAlignment="1" applyProtection="1">
      <alignment vertical="center" wrapText="1"/>
    </xf>
    <xf numFmtId="0" fontId="14" fillId="0" borderId="1" xfId="0" applyFont="1" applyFill="1" applyBorder="1" applyAlignment="1" applyProtection="1">
      <alignment vertical="center" wrapText="1"/>
    </xf>
    <xf numFmtId="0" fontId="0" fillId="0" borderId="1" xfId="0" applyBorder="1"/>
    <xf numFmtId="0" fontId="22" fillId="0" borderId="0" xfId="0" applyFont="1" applyBorder="1" applyAlignment="1">
      <alignment wrapText="1"/>
    </xf>
    <xf numFmtId="0" fontId="22" fillId="0" borderId="9" xfId="0" applyFont="1" applyBorder="1" applyAlignment="1">
      <alignment wrapText="1"/>
    </xf>
    <xf numFmtId="0" fontId="22" fillId="0" borderId="4" xfId="0" applyFont="1" applyBorder="1" applyAlignment="1">
      <alignment horizontal="center" vertical="center" wrapText="1"/>
    </xf>
    <xf numFmtId="9" fontId="5" fillId="11" borderId="5" xfId="1" applyFont="1" applyFill="1" applyBorder="1" applyProtection="1"/>
    <xf numFmtId="0" fontId="6" fillId="10" borderId="3" xfId="0" applyFont="1" applyFill="1" applyBorder="1" applyAlignment="1" applyProtection="1">
      <alignment horizontal="center"/>
    </xf>
    <xf numFmtId="0" fontId="0" fillId="0" borderId="0" xfId="0" applyBorder="1"/>
    <xf numFmtId="0" fontId="21" fillId="0" borderId="5" xfId="0" applyFont="1" applyBorder="1" applyAlignment="1">
      <alignment horizontal="center"/>
    </xf>
    <xf numFmtId="0" fontId="23" fillId="0" borderId="0" xfId="0" applyFont="1" applyFill="1" applyBorder="1" applyAlignment="1">
      <alignment wrapText="1"/>
    </xf>
    <xf numFmtId="0" fontId="23" fillId="0" borderId="0" xfId="0" applyFont="1" applyFill="1" applyBorder="1" applyAlignment="1"/>
    <xf numFmtId="0" fontId="23" fillId="9" borderId="4" xfId="0" applyFont="1" applyFill="1" applyBorder="1" applyAlignment="1">
      <alignment horizontal="center" wrapText="1"/>
    </xf>
    <xf numFmtId="0" fontId="23" fillId="9" borderId="4" xfId="0" applyFont="1" applyFill="1" applyBorder="1" applyAlignment="1">
      <alignment wrapText="1"/>
    </xf>
    <xf numFmtId="0" fontId="20" fillId="12" borderId="4" xfId="0" applyFont="1" applyFill="1" applyBorder="1" applyAlignment="1">
      <alignment horizontal="center" vertical="center" wrapText="1"/>
    </xf>
    <xf numFmtId="0" fontId="23" fillId="9" borderId="6" xfId="0" applyFont="1" applyFill="1" applyBorder="1"/>
    <xf numFmtId="0" fontId="23" fillId="0" borderId="29" xfId="0" applyFont="1" applyFill="1" applyBorder="1" applyAlignment="1"/>
    <xf numFmtId="0" fontId="26" fillId="0" borderId="8" xfId="0" applyFont="1" applyFill="1" applyBorder="1" applyAlignment="1"/>
    <xf numFmtId="0" fontId="6" fillId="14" borderId="3" xfId="0" applyFont="1" applyFill="1" applyBorder="1" applyAlignment="1" applyProtection="1">
      <alignment horizontal="center"/>
    </xf>
    <xf numFmtId="1" fontId="5" fillId="15" borderId="4" xfId="0" applyNumberFormat="1" applyFont="1" applyFill="1" applyBorder="1" applyProtection="1"/>
    <xf numFmtId="9" fontId="5" fillId="15" borderId="5" xfId="1" applyFont="1" applyFill="1" applyBorder="1" applyProtection="1"/>
    <xf numFmtId="0" fontId="6" fillId="18" borderId="3" xfId="0" applyFont="1" applyFill="1" applyBorder="1" applyAlignment="1" applyProtection="1">
      <alignment horizontal="center"/>
    </xf>
    <xf numFmtId="1" fontId="5" fillId="19" borderId="4" xfId="0" applyNumberFormat="1" applyFont="1" applyFill="1" applyBorder="1" applyProtection="1"/>
    <xf numFmtId="9" fontId="5" fillId="19" borderId="5" xfId="1" applyFont="1" applyFill="1" applyBorder="1" applyProtection="1"/>
    <xf numFmtId="0" fontId="15" fillId="20" borderId="5" xfId="0" applyFont="1" applyFill="1" applyBorder="1" applyAlignment="1" applyProtection="1">
      <alignment horizontal="center" vertical="center" wrapText="1"/>
    </xf>
    <xf numFmtId="0" fontId="15" fillId="13" borderId="5" xfId="0" applyFont="1" applyFill="1" applyBorder="1" applyAlignment="1" applyProtection="1">
      <alignment horizontal="center" vertical="center" wrapText="1"/>
    </xf>
    <xf numFmtId="0" fontId="15" fillId="17" borderId="5" xfId="0" applyFont="1" applyFill="1" applyBorder="1" applyAlignment="1" applyProtection="1">
      <alignment horizontal="center" vertical="center" wrapText="1"/>
    </xf>
    <xf numFmtId="0" fontId="15" fillId="20" borderId="4" xfId="0" applyFont="1" applyFill="1" applyBorder="1" applyAlignment="1" applyProtection="1">
      <alignment horizontal="center" vertical="center" wrapText="1"/>
    </xf>
    <xf numFmtId="0" fontId="15" fillId="17" borderId="4" xfId="0" applyFont="1" applyFill="1" applyBorder="1" applyAlignment="1" applyProtection="1">
      <alignment horizontal="center" vertical="center" wrapText="1"/>
    </xf>
    <xf numFmtId="0" fontId="15" fillId="13" borderId="4" xfId="0" applyFont="1" applyFill="1" applyBorder="1" applyAlignment="1" applyProtection="1">
      <alignment horizontal="center" vertical="center" wrapText="1"/>
    </xf>
    <xf numFmtId="2" fontId="2" fillId="18" borderId="2" xfId="0" applyNumberFormat="1" applyFont="1" applyFill="1" applyBorder="1" applyAlignment="1" applyProtection="1">
      <alignment horizontal="center" vertical="center"/>
    </xf>
    <xf numFmtId="0" fontId="0" fillId="0" borderId="0" xfId="0" applyAlignment="1">
      <alignment vertical="center"/>
    </xf>
    <xf numFmtId="49" fontId="3" fillId="0" borderId="4" xfId="0" applyNumberFormat="1" applyFont="1" applyFill="1" applyBorder="1" applyAlignment="1" applyProtection="1">
      <alignment horizontal="center" vertical="center"/>
      <protection locked="0"/>
    </xf>
    <xf numFmtId="49" fontId="0" fillId="0" borderId="0" xfId="0" applyNumberFormat="1" applyAlignment="1">
      <alignment horizontal="center"/>
    </xf>
    <xf numFmtId="2" fontId="2" fillId="14" borderId="2" xfId="0" applyNumberFormat="1" applyFont="1" applyFill="1" applyBorder="1" applyAlignment="1" applyProtection="1">
      <alignment horizontal="center" vertical="center"/>
    </xf>
    <xf numFmtId="0" fontId="0" fillId="0" borderId="0" xfId="0" applyAlignment="1">
      <alignment horizontal="center"/>
    </xf>
    <xf numFmtId="0" fontId="5" fillId="10" borderId="21" xfId="0" applyFont="1" applyFill="1" applyBorder="1" applyAlignment="1" applyProtection="1">
      <alignment horizontal="center" vertical="center" wrapText="1"/>
    </xf>
    <xf numFmtId="0" fontId="0" fillId="0" borderId="0" xfId="0" applyProtection="1"/>
    <xf numFmtId="0" fontId="20" fillId="12" borderId="4" xfId="0" applyFont="1" applyFill="1" applyBorder="1" applyAlignment="1" applyProtection="1">
      <alignment horizontal="center" vertical="center" wrapText="1"/>
    </xf>
    <xf numFmtId="0" fontId="22" fillId="0" borderId="3" xfId="0" applyFont="1" applyBorder="1" applyAlignment="1" applyProtection="1">
      <alignment horizontal="center" vertical="center" wrapText="1"/>
    </xf>
    <xf numFmtId="0" fontId="0" fillId="0" borderId="4" xfId="0" applyBorder="1" applyProtection="1"/>
    <xf numFmtId="0" fontId="21" fillId="0" borderId="4" xfId="0" applyFont="1" applyBorder="1" applyProtection="1"/>
    <xf numFmtId="10" fontId="21" fillId="0" borderId="4" xfId="0" applyNumberFormat="1" applyFont="1" applyBorder="1" applyProtection="1"/>
    <xf numFmtId="0" fontId="21" fillId="0" borderId="4" xfId="0" applyFont="1" applyBorder="1" applyAlignment="1" applyProtection="1">
      <alignment horizontal="center"/>
    </xf>
    <xf numFmtId="0" fontId="23" fillId="9" borderId="3" xfId="0" applyFont="1" applyFill="1" applyBorder="1" applyAlignment="1" applyProtection="1">
      <alignment horizontal="center" vertical="center" wrapText="1"/>
    </xf>
    <xf numFmtId="0" fontId="23" fillId="9" borderId="3" xfId="0" applyFont="1" applyFill="1" applyBorder="1" applyProtection="1"/>
    <xf numFmtId="2" fontId="2" fillId="21" borderId="2" xfId="0" applyNumberFormat="1" applyFont="1" applyFill="1" applyBorder="1" applyAlignment="1" applyProtection="1">
      <alignment horizontal="center" vertical="center"/>
    </xf>
    <xf numFmtId="0" fontId="6" fillId="21" borderId="3" xfId="0" applyFont="1" applyFill="1" applyBorder="1" applyAlignment="1" applyProtection="1">
      <alignment horizontal="center"/>
    </xf>
    <xf numFmtId="1" fontId="5" fillId="22" borderId="4" xfId="0" applyNumberFormat="1" applyFont="1" applyFill="1" applyBorder="1" applyProtection="1"/>
    <xf numFmtId="9" fontId="5" fillId="22" borderId="5" xfId="1" applyFont="1" applyFill="1" applyBorder="1" applyProtection="1"/>
    <xf numFmtId="2" fontId="5" fillId="20" borderId="7" xfId="0" applyNumberFormat="1" applyFont="1" applyFill="1" applyBorder="1" applyAlignment="1" applyProtection="1">
      <alignment horizontal="center" vertical="center" wrapText="1"/>
    </xf>
    <xf numFmtId="2" fontId="5" fillId="20" borderId="11" xfId="0" applyNumberFormat="1" applyFont="1" applyFill="1" applyBorder="1" applyAlignment="1" applyProtection="1">
      <alignment horizontal="center" vertical="center" wrapText="1"/>
    </xf>
    <xf numFmtId="1" fontId="19" fillId="21" borderId="4" xfId="0" applyNumberFormat="1" applyFont="1" applyFill="1" applyBorder="1" applyAlignment="1" applyProtection="1">
      <alignment horizontal="center"/>
    </xf>
    <xf numFmtId="0" fontId="15" fillId="7" borderId="4" xfId="0" applyFont="1" applyFill="1" applyBorder="1" applyAlignment="1" applyProtection="1">
      <alignment horizontal="center" vertical="center" wrapText="1"/>
    </xf>
    <xf numFmtId="49" fontId="15" fillId="6" borderId="4" xfId="0" applyNumberFormat="1" applyFont="1" applyFill="1" applyBorder="1" applyAlignment="1" applyProtection="1">
      <alignment horizontal="center" vertical="center" wrapText="1"/>
    </xf>
    <xf numFmtId="0" fontId="15" fillId="6" borderId="4" xfId="0" applyFont="1" applyFill="1" applyBorder="1" applyAlignment="1" applyProtection="1">
      <alignment horizontal="center" vertical="center" wrapText="1"/>
    </xf>
    <xf numFmtId="0" fontId="15" fillId="6" borderId="6" xfId="0" applyFont="1" applyFill="1" applyBorder="1" applyAlignment="1" applyProtection="1">
      <alignment horizontal="center" vertical="center" wrapText="1"/>
    </xf>
    <xf numFmtId="2" fontId="15" fillId="6" borderId="4" xfId="0" applyNumberFormat="1" applyFont="1" applyFill="1" applyBorder="1" applyAlignment="1" applyProtection="1">
      <alignment horizontal="center" vertical="center" wrapText="1"/>
    </xf>
    <xf numFmtId="2" fontId="15" fillId="6" borderId="5" xfId="0" applyNumberFormat="1" applyFont="1" applyFill="1" applyBorder="1" applyAlignment="1" applyProtection="1">
      <alignment horizontal="center" vertical="center" wrapText="1"/>
    </xf>
    <xf numFmtId="2" fontId="15" fillId="13" borderId="7" xfId="0" applyNumberFormat="1" applyFont="1" applyFill="1" applyBorder="1" applyAlignment="1" applyProtection="1">
      <alignment horizontal="center" vertical="center" wrapText="1"/>
    </xf>
    <xf numFmtId="2" fontId="15" fillId="13" borderId="11" xfId="0" applyNumberFormat="1" applyFont="1" applyFill="1" applyBorder="1" applyAlignment="1" applyProtection="1">
      <alignment horizontal="center" vertical="center" wrapText="1"/>
    </xf>
    <xf numFmtId="1" fontId="19" fillId="14" borderId="4" xfId="0" applyNumberFormat="1" applyFont="1" applyFill="1" applyBorder="1" applyAlignment="1" applyProtection="1">
      <alignment horizontal="center"/>
    </xf>
    <xf numFmtId="0" fontId="15" fillId="17" borderId="6" xfId="0" applyFont="1" applyFill="1" applyBorder="1" applyAlignment="1" applyProtection="1">
      <alignment horizontal="center" vertical="center" wrapText="1"/>
    </xf>
    <xf numFmtId="2" fontId="15" fillId="17" borderId="7" xfId="0" applyNumberFormat="1" applyFont="1" applyFill="1" applyBorder="1" applyAlignment="1" applyProtection="1">
      <alignment horizontal="center" vertical="center" wrapText="1"/>
    </xf>
    <xf numFmtId="2" fontId="15" fillId="17" borderId="11" xfId="0" applyNumberFormat="1" applyFont="1" applyFill="1" applyBorder="1" applyAlignment="1" applyProtection="1">
      <alignment horizontal="center" vertical="center" wrapText="1"/>
    </xf>
    <xf numFmtId="1" fontId="19" fillId="18" borderId="4" xfId="0" applyNumberFormat="1" applyFont="1" applyFill="1" applyBorder="1" applyAlignment="1" applyProtection="1">
      <alignment horizontal="center" vertical="center"/>
    </xf>
    <xf numFmtId="0" fontId="5" fillId="3" borderId="4" xfId="0" applyFont="1" applyFill="1" applyBorder="1" applyAlignment="1" applyProtection="1">
      <alignment horizontal="center" vertical="center" wrapText="1"/>
    </xf>
    <xf numFmtId="0" fontId="5" fillId="8" borderId="4" xfId="0" applyFont="1" applyFill="1" applyBorder="1" applyAlignment="1" applyProtection="1">
      <alignment horizontal="center" vertical="center" wrapText="1"/>
    </xf>
    <xf numFmtId="0" fontId="5" fillId="8" borderId="5" xfId="0" applyFont="1" applyFill="1" applyBorder="1" applyAlignment="1" applyProtection="1">
      <alignment horizontal="center" vertical="center" wrapText="1"/>
    </xf>
    <xf numFmtId="9" fontId="5" fillId="0" borderId="5" xfId="0" applyNumberFormat="1" applyFont="1" applyFill="1" applyBorder="1" applyAlignment="1" applyProtection="1">
      <alignment horizontal="center" vertical="center" wrapText="1"/>
    </xf>
    <xf numFmtId="9" fontId="5" fillId="0" borderId="4" xfId="0" applyNumberFormat="1" applyFont="1" applyFill="1" applyBorder="1" applyAlignment="1" applyProtection="1">
      <alignment horizontal="center" vertical="center" wrapText="1"/>
    </xf>
    <xf numFmtId="0" fontId="3" fillId="18" borderId="4" xfId="0" applyFont="1" applyFill="1" applyBorder="1" applyAlignment="1" applyProtection="1">
      <alignment horizontal="left" vertical="center"/>
    </xf>
    <xf numFmtId="0" fontId="24" fillId="18" borderId="4" xfId="0" applyFont="1" applyFill="1" applyBorder="1" applyAlignment="1" applyProtection="1">
      <alignment horizontal="left" vertical="center" wrapText="1"/>
    </xf>
    <xf numFmtId="0" fontId="3" fillId="18" borderId="4" xfId="0" applyFont="1" applyFill="1" applyBorder="1" applyAlignment="1" applyProtection="1">
      <alignment horizontal="center" vertical="center"/>
    </xf>
    <xf numFmtId="0" fontId="3" fillId="21" borderId="4" xfId="0" applyFont="1" applyFill="1" applyBorder="1" applyAlignment="1" applyProtection="1">
      <alignment horizontal="left" vertical="center"/>
    </xf>
    <xf numFmtId="0" fontId="24" fillId="21" borderId="4" xfId="0" applyFont="1" applyFill="1" applyBorder="1" applyAlignment="1" applyProtection="1">
      <alignment horizontal="left" vertical="center" wrapText="1"/>
    </xf>
    <xf numFmtId="0" fontId="3" fillId="21" borderId="4" xfId="0" applyFont="1" applyFill="1" applyBorder="1" applyAlignment="1" applyProtection="1">
      <alignment horizontal="center" vertical="center"/>
    </xf>
    <xf numFmtId="2" fontId="3" fillId="0" borderId="4" xfId="0" applyNumberFormat="1" applyFont="1" applyFill="1" applyBorder="1" applyAlignment="1" applyProtection="1">
      <alignment horizontal="center" vertical="center"/>
      <protection locked="0"/>
    </xf>
    <xf numFmtId="1" fontId="3" fillId="0" borderId="4" xfId="0" applyNumberFormat="1" applyFont="1" applyFill="1" applyBorder="1" applyAlignment="1" applyProtection="1">
      <alignment horizontal="center" vertical="center"/>
    </xf>
    <xf numFmtId="0" fontId="20" fillId="0" borderId="27" xfId="0" applyFont="1" applyBorder="1" applyAlignment="1" applyProtection="1">
      <alignment horizontal="center" wrapText="1"/>
    </xf>
    <xf numFmtId="0" fontId="0" fillId="0" borderId="6" xfId="0" applyBorder="1" applyAlignment="1" applyProtection="1">
      <alignment horizontal="center" wrapText="1"/>
    </xf>
    <xf numFmtId="0" fontId="4" fillId="0" borderId="9"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0" fontId="29" fillId="4" borderId="0" xfId="0" applyFont="1" applyFill="1" applyBorder="1" applyAlignment="1" applyProtection="1">
      <alignment horizontal="center" vertical="center" wrapText="1"/>
    </xf>
    <xf numFmtId="0" fontId="14" fillId="6" borderId="5" xfId="0" applyFont="1" applyFill="1" applyBorder="1" applyAlignment="1" applyProtection="1">
      <alignment horizontal="center" vertical="center" wrapText="1"/>
    </xf>
    <xf numFmtId="0" fontId="14" fillId="6" borderId="2" xfId="0" applyFont="1" applyFill="1" applyBorder="1" applyAlignment="1" applyProtection="1">
      <alignment horizontal="center" vertical="center" wrapText="1"/>
    </xf>
    <xf numFmtId="0" fontId="14" fillId="6" borderId="3"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wrapText="1"/>
      <protection locked="0"/>
    </xf>
    <xf numFmtId="0" fontId="12" fillId="6" borderId="9" xfId="0" applyFont="1" applyFill="1" applyBorder="1" applyAlignment="1" applyProtection="1">
      <alignment horizontal="center" vertical="center" wrapText="1"/>
    </xf>
    <xf numFmtId="0" fontId="12" fillId="6" borderId="0"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2" fontId="4" fillId="0" borderId="5" xfId="0" applyNumberFormat="1" applyFont="1" applyFill="1" applyBorder="1" applyAlignment="1" applyProtection="1">
      <alignment horizontal="center" vertical="center"/>
      <protection locked="0"/>
    </xf>
    <xf numFmtId="2" fontId="4" fillId="0" borderId="2" xfId="0" applyNumberFormat="1" applyFont="1" applyFill="1" applyBorder="1" applyAlignment="1" applyProtection="1">
      <alignment horizontal="center" vertical="center"/>
      <protection locked="0"/>
    </xf>
    <xf numFmtId="2" fontId="4" fillId="0" borderId="3" xfId="0" applyNumberFormat="1" applyFont="1" applyFill="1" applyBorder="1" applyAlignment="1" applyProtection="1">
      <alignment horizontal="center" vertical="center"/>
      <protection locked="0"/>
    </xf>
    <xf numFmtId="2" fontId="4" fillId="0" borderId="4" xfId="0" applyNumberFormat="1" applyFont="1" applyFill="1" applyBorder="1" applyAlignment="1" applyProtection="1">
      <alignment horizontal="center" vertical="center"/>
      <protection locked="0"/>
    </xf>
    <xf numFmtId="2" fontId="2" fillId="4" borderId="4" xfId="0" applyNumberFormat="1" applyFont="1" applyFill="1" applyBorder="1" applyAlignment="1" applyProtection="1">
      <alignment horizontal="center"/>
    </xf>
    <xf numFmtId="2" fontId="2" fillId="4" borderId="5" xfId="0" applyNumberFormat="1" applyFont="1" applyFill="1" applyBorder="1" applyAlignment="1" applyProtection="1">
      <alignment horizontal="center"/>
    </xf>
    <xf numFmtId="2" fontId="3" fillId="5" borderId="8" xfId="0" applyNumberFormat="1" applyFont="1" applyFill="1" applyBorder="1" applyAlignment="1" applyProtection="1">
      <alignment horizontal="center" vertical="center"/>
    </xf>
    <xf numFmtId="2" fontId="3" fillId="5" borderId="0" xfId="0" applyNumberFormat="1" applyFont="1" applyFill="1" applyBorder="1" applyAlignment="1" applyProtection="1">
      <alignment horizontal="center" vertical="center"/>
    </xf>
    <xf numFmtId="2" fontId="3" fillId="5" borderId="1" xfId="0" applyNumberFormat="1" applyFont="1" applyFill="1" applyBorder="1" applyAlignment="1" applyProtection="1">
      <alignment horizontal="center" vertical="center"/>
    </xf>
    <xf numFmtId="49" fontId="15" fillId="6" borderId="4" xfId="0" applyNumberFormat="1" applyFont="1" applyFill="1" applyBorder="1" applyAlignment="1" applyProtection="1">
      <alignment horizontal="center" vertical="center" wrapText="1"/>
    </xf>
    <xf numFmtId="49" fontId="15" fillId="6" borderId="6" xfId="0" applyNumberFormat="1" applyFont="1" applyFill="1" applyBorder="1" applyAlignment="1" applyProtection="1">
      <alignment horizontal="center" vertical="center" wrapText="1"/>
    </xf>
    <xf numFmtId="0" fontId="15" fillId="6" borderId="4" xfId="0" applyFont="1" applyFill="1" applyBorder="1" applyAlignment="1" applyProtection="1">
      <alignment horizontal="center" vertical="center" wrapText="1"/>
    </xf>
    <xf numFmtId="0" fontId="15" fillId="6" borderId="6" xfId="0" applyFont="1" applyFill="1" applyBorder="1" applyAlignment="1" applyProtection="1">
      <alignment horizontal="center" vertical="center" wrapText="1"/>
    </xf>
    <xf numFmtId="0" fontId="15" fillId="6" borderId="10" xfId="0" applyFont="1" applyFill="1" applyBorder="1" applyAlignment="1" applyProtection="1">
      <alignment horizontal="center" vertical="center" wrapText="1"/>
    </xf>
    <xf numFmtId="2" fontId="15" fillId="6" borderId="4" xfId="0" applyNumberFormat="1" applyFont="1" applyFill="1" applyBorder="1" applyAlignment="1" applyProtection="1">
      <alignment horizontal="center" vertical="center" wrapText="1"/>
    </xf>
    <xf numFmtId="2" fontId="15" fillId="6" borderId="6" xfId="0" applyNumberFormat="1" applyFont="1" applyFill="1" applyBorder="1" applyAlignment="1" applyProtection="1">
      <alignment horizontal="center" vertical="center" wrapText="1"/>
    </xf>
    <xf numFmtId="0" fontId="12" fillId="7" borderId="5" xfId="0" applyFont="1" applyFill="1" applyBorder="1" applyAlignment="1">
      <alignment horizontal="center" vertical="center" wrapText="1"/>
    </xf>
    <xf numFmtId="0" fontId="12" fillId="7" borderId="2" xfId="0" applyFont="1" applyFill="1" applyBorder="1" applyAlignment="1">
      <alignment horizontal="center" vertical="center" wrapText="1"/>
    </xf>
    <xf numFmtId="0" fontId="5" fillId="20" borderId="6" xfId="0" applyFont="1" applyFill="1" applyBorder="1" applyAlignment="1" applyProtection="1">
      <alignment horizontal="center" vertical="center" wrapText="1"/>
    </xf>
    <xf numFmtId="0" fontId="5" fillId="20" borderId="10" xfId="0" applyFont="1" applyFill="1" applyBorder="1" applyAlignment="1" applyProtection="1">
      <alignment horizontal="center" vertical="center" wrapText="1"/>
    </xf>
    <xf numFmtId="0" fontId="14" fillId="7" borderId="4" xfId="0" applyFont="1" applyFill="1" applyBorder="1" applyAlignment="1" applyProtection="1">
      <alignment horizontal="center" vertical="center" wrapText="1"/>
    </xf>
    <xf numFmtId="0" fontId="14" fillId="7" borderId="5" xfId="0" applyFont="1" applyFill="1" applyBorder="1" applyAlignment="1" applyProtection="1">
      <alignment horizontal="center" vertical="center" wrapText="1"/>
    </xf>
    <xf numFmtId="2" fontId="5" fillId="20" borderId="25" xfId="0" applyNumberFormat="1" applyFont="1" applyFill="1" applyBorder="1" applyAlignment="1" applyProtection="1">
      <alignment horizontal="center" vertical="center" wrapText="1"/>
    </xf>
    <xf numFmtId="2" fontId="5" fillId="20" borderId="10" xfId="0" applyNumberFormat="1" applyFont="1" applyFill="1" applyBorder="1" applyAlignment="1" applyProtection="1">
      <alignment horizontal="center" vertical="center" wrapText="1"/>
    </xf>
    <xf numFmtId="0" fontId="5" fillId="20" borderId="7" xfId="0" applyFont="1" applyFill="1" applyBorder="1" applyAlignment="1" applyProtection="1">
      <alignment horizontal="center" vertical="center" wrapText="1"/>
    </xf>
    <xf numFmtId="0" fontId="29" fillId="4" borderId="5" xfId="0" applyFont="1" applyFill="1" applyBorder="1" applyAlignment="1" applyProtection="1">
      <alignment horizontal="center" vertical="center" wrapText="1"/>
    </xf>
    <xf numFmtId="0" fontId="29" fillId="4" borderId="2" xfId="0" applyFont="1" applyFill="1" applyBorder="1" applyAlignment="1" applyProtection="1">
      <alignment horizontal="center" vertical="center" wrapText="1"/>
    </xf>
    <xf numFmtId="0" fontId="29" fillId="4" borderId="8" xfId="0" applyFont="1" applyFill="1" applyBorder="1" applyAlignment="1" applyProtection="1">
      <alignment horizontal="center" vertical="center" wrapText="1"/>
    </xf>
    <xf numFmtId="0" fontId="14" fillId="0" borderId="22" xfId="0" applyFont="1" applyFill="1" applyBorder="1" applyAlignment="1" applyProtection="1">
      <alignment horizontal="center" vertical="center" wrapText="1"/>
      <protection locked="0"/>
    </xf>
    <xf numFmtId="0" fontId="14" fillId="0" borderId="23" xfId="0" applyFont="1" applyFill="1" applyBorder="1" applyAlignment="1" applyProtection="1">
      <alignment horizontal="center" vertical="center" wrapText="1"/>
      <protection locked="0"/>
    </xf>
    <xf numFmtId="0" fontId="14" fillId="0" borderId="24" xfId="0" applyFont="1" applyFill="1" applyBorder="1" applyAlignment="1" applyProtection="1">
      <alignment horizontal="center" vertical="center" wrapText="1"/>
      <protection locked="0"/>
    </xf>
    <xf numFmtId="0" fontId="20" fillId="0" borderId="27" xfId="0" applyFont="1" applyBorder="1" applyAlignment="1">
      <alignment horizontal="center" wrapText="1"/>
    </xf>
    <xf numFmtId="0" fontId="0" fillId="0" borderId="6" xfId="0" applyBorder="1" applyAlignment="1">
      <alignment horizontal="center" wrapText="1"/>
    </xf>
    <xf numFmtId="0" fontId="4" fillId="23" borderId="5" xfId="0" applyFont="1" applyFill="1" applyBorder="1" applyAlignment="1" applyProtection="1">
      <alignment horizontal="center" vertical="center"/>
    </xf>
    <xf numFmtId="0" fontId="4" fillId="23" borderId="2" xfId="0" applyFont="1" applyFill="1" applyBorder="1" applyAlignment="1" applyProtection="1">
      <alignment horizontal="center" vertical="center"/>
    </xf>
    <xf numFmtId="0" fontId="4" fillId="23" borderId="5" xfId="0" applyFont="1" applyFill="1" applyBorder="1" applyAlignment="1" applyProtection="1">
      <alignment horizontal="center" vertical="center" wrapText="1"/>
    </xf>
    <xf numFmtId="0" fontId="4" fillId="23" borderId="2" xfId="0" applyFont="1" applyFill="1" applyBorder="1" applyAlignment="1" applyProtection="1">
      <alignment horizontal="center" vertical="center" wrapText="1"/>
    </xf>
    <xf numFmtId="2" fontId="4" fillId="24" borderId="5" xfId="0" applyNumberFormat="1" applyFont="1" applyFill="1" applyBorder="1" applyAlignment="1" applyProtection="1">
      <alignment horizontal="center" vertical="center"/>
    </xf>
    <xf numFmtId="2" fontId="4" fillId="24" borderId="2" xfId="0" applyNumberFormat="1" applyFont="1" applyFill="1" applyBorder="1" applyAlignment="1" applyProtection="1">
      <alignment horizontal="center" vertical="center"/>
    </xf>
    <xf numFmtId="2" fontId="4" fillId="24" borderId="3" xfId="0" applyNumberFormat="1" applyFont="1" applyFill="1" applyBorder="1" applyAlignment="1" applyProtection="1">
      <alignment horizontal="center" vertical="center"/>
    </xf>
    <xf numFmtId="2" fontId="2" fillId="5" borderId="4" xfId="0" applyNumberFormat="1" applyFont="1" applyFill="1" applyBorder="1" applyAlignment="1" applyProtection="1">
      <alignment horizontal="center"/>
    </xf>
    <xf numFmtId="2" fontId="2" fillId="5" borderId="5" xfId="0" applyNumberFormat="1" applyFont="1" applyFill="1" applyBorder="1" applyAlignment="1" applyProtection="1">
      <alignment horizontal="center"/>
    </xf>
    <xf numFmtId="2" fontId="5" fillId="20" borderId="6" xfId="0" applyNumberFormat="1" applyFont="1" applyFill="1" applyBorder="1" applyAlignment="1" applyProtection="1">
      <alignment horizontal="center" vertical="center" wrapText="1"/>
    </xf>
    <xf numFmtId="0" fontId="17" fillId="20" borderId="25" xfId="0" applyFont="1" applyFill="1" applyBorder="1" applyAlignment="1" applyProtection="1">
      <alignment horizontal="center" vertical="center" wrapText="1"/>
    </xf>
    <xf numFmtId="0" fontId="17" fillId="20" borderId="7" xfId="0" applyFont="1" applyFill="1" applyBorder="1" applyAlignment="1" applyProtection="1">
      <alignment horizontal="center" vertical="center" wrapText="1"/>
    </xf>
    <xf numFmtId="0" fontId="4" fillId="14" borderId="5" xfId="0" applyFont="1" applyFill="1" applyBorder="1" applyAlignment="1" applyProtection="1">
      <alignment horizontal="center" vertical="center" wrapText="1"/>
    </xf>
    <xf numFmtId="0" fontId="4" fillId="14" borderId="2" xfId="0" applyFont="1" applyFill="1" applyBorder="1" applyAlignment="1" applyProtection="1">
      <alignment horizontal="center" vertical="center" wrapText="1"/>
    </xf>
    <xf numFmtId="2" fontId="4" fillId="15" borderId="5" xfId="0" applyNumberFormat="1" applyFont="1" applyFill="1" applyBorder="1" applyAlignment="1" applyProtection="1">
      <alignment horizontal="center" vertical="center"/>
    </xf>
    <xf numFmtId="2" fontId="4" fillId="15" borderId="2" xfId="0" applyNumberFormat="1" applyFont="1" applyFill="1" applyBorder="1" applyAlignment="1" applyProtection="1">
      <alignment horizontal="center" vertical="center"/>
    </xf>
    <xf numFmtId="2" fontId="4" fillId="15" borderId="3" xfId="0" applyNumberFormat="1" applyFont="1" applyFill="1" applyBorder="1" applyAlignment="1" applyProtection="1">
      <alignment horizontal="center" vertical="center"/>
    </xf>
    <xf numFmtId="0" fontId="12" fillId="13" borderId="5" xfId="0" applyFont="1" applyFill="1" applyBorder="1" applyAlignment="1">
      <alignment horizontal="center" vertical="center" wrapText="1"/>
    </xf>
    <xf numFmtId="0" fontId="12" fillId="13" borderId="2" xfId="0" applyFont="1" applyFill="1" applyBorder="1" applyAlignment="1">
      <alignment horizontal="center" vertical="center" wrapText="1"/>
    </xf>
    <xf numFmtId="0" fontId="4" fillId="14" borderId="5" xfId="0" applyFont="1" applyFill="1" applyBorder="1" applyAlignment="1" applyProtection="1">
      <alignment horizontal="center" vertical="center"/>
    </xf>
    <xf numFmtId="0" fontId="4" fillId="14" borderId="2" xfId="0" applyFont="1" applyFill="1" applyBorder="1" applyAlignment="1" applyProtection="1">
      <alignment horizontal="center" vertical="center"/>
    </xf>
    <xf numFmtId="0" fontId="14" fillId="13" borderId="4" xfId="0" applyFont="1" applyFill="1" applyBorder="1" applyAlignment="1" applyProtection="1">
      <alignment horizontal="center" vertical="center" wrapText="1"/>
    </xf>
    <xf numFmtId="0" fontId="14" fillId="13" borderId="5" xfId="0" applyFont="1" applyFill="1" applyBorder="1" applyAlignment="1" applyProtection="1">
      <alignment horizontal="center" vertical="center" wrapText="1"/>
    </xf>
    <xf numFmtId="0" fontId="15" fillId="13" borderId="6" xfId="0" applyFont="1" applyFill="1" applyBorder="1" applyAlignment="1" applyProtection="1">
      <alignment horizontal="center" vertical="center" wrapText="1"/>
    </xf>
    <xf numFmtId="0" fontId="15" fillId="13" borderId="10" xfId="0" applyFont="1" applyFill="1" applyBorder="1" applyAlignment="1" applyProtection="1">
      <alignment horizontal="center" vertical="center" wrapText="1"/>
    </xf>
    <xf numFmtId="2" fontId="15" fillId="13" borderId="6" xfId="0" applyNumberFormat="1" applyFont="1" applyFill="1" applyBorder="1" applyAlignment="1" applyProtection="1">
      <alignment horizontal="center" vertical="center" wrapText="1"/>
    </xf>
    <xf numFmtId="2" fontId="15" fillId="13" borderId="10" xfId="0" applyNumberFormat="1" applyFont="1" applyFill="1" applyBorder="1" applyAlignment="1" applyProtection="1">
      <alignment horizontal="center" vertical="center" wrapText="1"/>
    </xf>
    <xf numFmtId="0" fontId="15" fillId="13" borderId="7" xfId="0" applyFont="1" applyFill="1" applyBorder="1" applyAlignment="1" applyProtection="1">
      <alignment horizontal="center" vertical="center" wrapText="1"/>
    </xf>
    <xf numFmtId="2" fontId="15" fillId="13" borderId="25" xfId="0" applyNumberFormat="1" applyFont="1" applyFill="1" applyBorder="1" applyAlignment="1" applyProtection="1">
      <alignment horizontal="center" vertical="center" wrapText="1"/>
    </xf>
    <xf numFmtId="0" fontId="15" fillId="13" borderId="25" xfId="0" applyFont="1" applyFill="1" applyBorder="1" applyAlignment="1" applyProtection="1">
      <alignment horizontal="center" vertical="center" wrapText="1"/>
    </xf>
    <xf numFmtId="0" fontId="4" fillId="18" borderId="29" xfId="0" applyFont="1" applyFill="1" applyBorder="1" applyAlignment="1" applyProtection="1">
      <alignment horizontal="center" vertical="center" wrapText="1"/>
    </xf>
    <xf numFmtId="0" fontId="4" fillId="18" borderId="8" xfId="0" applyFont="1" applyFill="1" applyBorder="1" applyAlignment="1" applyProtection="1">
      <alignment horizontal="center" vertical="center" wrapText="1"/>
    </xf>
    <xf numFmtId="2" fontId="4" fillId="19" borderId="29" xfId="0" applyNumberFormat="1" applyFont="1" applyFill="1" applyBorder="1" applyAlignment="1" applyProtection="1">
      <alignment horizontal="center" vertical="center"/>
    </xf>
    <xf numFmtId="2" fontId="4" fillId="19" borderId="8" xfId="0" applyNumberFormat="1" applyFont="1" applyFill="1" applyBorder="1" applyAlignment="1" applyProtection="1">
      <alignment horizontal="center" vertical="center"/>
    </xf>
    <xf numFmtId="2" fontId="4" fillId="19" borderId="27" xfId="0" applyNumberFormat="1" applyFont="1" applyFill="1" applyBorder="1" applyAlignment="1" applyProtection="1">
      <alignment horizontal="center" vertical="center"/>
    </xf>
    <xf numFmtId="0" fontId="12" fillId="17" borderId="5" xfId="0" applyFont="1" applyFill="1" applyBorder="1" applyAlignment="1">
      <alignment horizontal="center" vertical="center" wrapText="1"/>
    </xf>
    <xf numFmtId="0" fontId="12" fillId="17" borderId="2" xfId="0" applyFont="1" applyFill="1" applyBorder="1" applyAlignment="1">
      <alignment horizontal="center" vertical="center" wrapText="1"/>
    </xf>
    <xf numFmtId="0" fontId="4" fillId="18" borderId="5" xfId="0" applyFont="1" applyFill="1" applyBorder="1" applyAlignment="1" applyProtection="1">
      <alignment horizontal="center" vertical="center"/>
    </xf>
    <xf numFmtId="0" fontId="4" fillId="18" borderId="2" xfId="0" applyFont="1" applyFill="1" applyBorder="1" applyAlignment="1" applyProtection="1">
      <alignment horizontal="center" vertical="center"/>
    </xf>
    <xf numFmtId="2" fontId="4" fillId="19" borderId="5" xfId="0" applyNumberFormat="1" applyFont="1" applyFill="1" applyBorder="1" applyAlignment="1" applyProtection="1">
      <alignment horizontal="center" vertical="center"/>
    </xf>
    <xf numFmtId="2" fontId="4" fillId="19" borderId="2" xfId="0" applyNumberFormat="1" applyFont="1" applyFill="1" applyBorder="1" applyAlignment="1" applyProtection="1">
      <alignment horizontal="center" vertical="center"/>
    </xf>
    <xf numFmtId="2" fontId="4" fillId="19" borderId="3" xfId="0" applyNumberFormat="1" applyFont="1" applyFill="1" applyBorder="1" applyAlignment="1" applyProtection="1">
      <alignment horizontal="center" vertical="center"/>
    </xf>
    <xf numFmtId="0" fontId="4" fillId="18" borderId="5" xfId="0" applyFont="1" applyFill="1" applyBorder="1" applyAlignment="1" applyProtection="1">
      <alignment horizontal="center" vertical="center" wrapText="1"/>
    </xf>
    <xf numFmtId="0" fontId="4" fillId="18" borderId="2"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protection locked="0"/>
    </xf>
    <xf numFmtId="0" fontId="29" fillId="4" borderId="4" xfId="0" applyFont="1" applyFill="1" applyBorder="1" applyAlignment="1" applyProtection="1">
      <alignment horizontal="center" vertical="center" wrapText="1"/>
    </xf>
    <xf numFmtId="0" fontId="14" fillId="17" borderId="7" xfId="0" applyFont="1" applyFill="1" applyBorder="1" applyAlignment="1" applyProtection="1">
      <alignment horizontal="center" vertical="center" wrapText="1"/>
    </xf>
    <xf numFmtId="0" fontId="14" fillId="17" borderId="11" xfId="0" applyFont="1" applyFill="1" applyBorder="1" applyAlignment="1" applyProtection="1">
      <alignment horizontal="center" vertical="center" wrapText="1"/>
    </xf>
    <xf numFmtId="0" fontId="14" fillId="0" borderId="12" xfId="0" applyFont="1" applyFill="1" applyBorder="1" applyAlignment="1" applyProtection="1">
      <alignment horizontal="center" vertical="center" wrapText="1"/>
      <protection locked="0"/>
    </xf>
    <xf numFmtId="0" fontId="14" fillId="0" borderId="13" xfId="0" applyFont="1" applyFill="1" applyBorder="1" applyAlignment="1" applyProtection="1">
      <alignment horizontal="center" vertical="center" wrapText="1"/>
      <protection locked="0"/>
    </xf>
    <xf numFmtId="0" fontId="14" fillId="0" borderId="14" xfId="0" applyFont="1" applyFill="1" applyBorder="1" applyAlignment="1" applyProtection="1">
      <alignment horizontal="center" vertical="center" wrapText="1"/>
      <protection locked="0"/>
    </xf>
    <xf numFmtId="0" fontId="14" fillId="17" borderId="4" xfId="0" applyFont="1" applyFill="1" applyBorder="1" applyAlignment="1" applyProtection="1">
      <alignment horizontal="center" vertical="center" wrapText="1"/>
    </xf>
    <xf numFmtId="0" fontId="14" fillId="17" borderId="5" xfId="0" applyFont="1" applyFill="1" applyBorder="1" applyAlignment="1" applyProtection="1">
      <alignment horizontal="center" vertical="center" wrapText="1"/>
    </xf>
    <xf numFmtId="0" fontId="15" fillId="17" borderId="6" xfId="0" applyFont="1" applyFill="1" applyBorder="1" applyAlignment="1" applyProtection="1">
      <alignment horizontal="center" vertical="center" wrapText="1"/>
    </xf>
    <xf numFmtId="0" fontId="15" fillId="17" borderId="10" xfId="0" applyFont="1" applyFill="1" applyBorder="1" applyAlignment="1" applyProtection="1">
      <alignment horizontal="center" vertical="center" wrapText="1"/>
    </xf>
    <xf numFmtId="2" fontId="15" fillId="17" borderId="6" xfId="0" applyNumberFormat="1" applyFont="1" applyFill="1" applyBorder="1" applyAlignment="1" applyProtection="1">
      <alignment horizontal="center" vertical="center" wrapText="1"/>
    </xf>
    <xf numFmtId="2" fontId="15" fillId="17" borderId="10" xfId="0" applyNumberFormat="1" applyFont="1" applyFill="1" applyBorder="1" applyAlignment="1" applyProtection="1">
      <alignment horizontal="center" vertical="center" wrapText="1"/>
    </xf>
    <xf numFmtId="0" fontId="15" fillId="17" borderId="7" xfId="0" applyFont="1" applyFill="1" applyBorder="1" applyAlignment="1" applyProtection="1">
      <alignment horizontal="center" vertical="center" wrapText="1"/>
    </xf>
    <xf numFmtId="2" fontId="15" fillId="17" borderId="25" xfId="0" applyNumberFormat="1" applyFont="1" applyFill="1" applyBorder="1" applyAlignment="1" applyProtection="1">
      <alignment horizontal="center" vertical="center" wrapText="1"/>
    </xf>
    <xf numFmtId="0" fontId="15" fillId="17" borderId="25" xfId="0" applyFont="1" applyFill="1" applyBorder="1" applyAlignment="1" applyProtection="1">
      <alignment horizontal="center" vertical="center" wrapText="1"/>
    </xf>
    <xf numFmtId="2" fontId="4" fillId="2" borderId="5" xfId="0" applyNumberFormat="1" applyFont="1" applyFill="1" applyBorder="1" applyAlignment="1" applyProtection="1">
      <alignment horizontal="center" vertical="center"/>
    </xf>
    <xf numFmtId="2" fontId="4" fillId="2" borderId="2" xfId="0" applyNumberFormat="1" applyFont="1" applyFill="1" applyBorder="1" applyAlignment="1" applyProtection="1">
      <alignment horizontal="center" vertical="center"/>
    </xf>
    <xf numFmtId="2" fontId="4" fillId="2" borderId="19" xfId="0" applyNumberFormat="1" applyFont="1" applyFill="1" applyBorder="1" applyAlignment="1" applyProtection="1">
      <alignment horizontal="center" vertical="center"/>
    </xf>
    <xf numFmtId="0" fontId="4" fillId="0" borderId="5"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12" fillId="4" borderId="15" xfId="0" applyFont="1" applyFill="1" applyBorder="1" applyAlignment="1" applyProtection="1">
      <alignment horizontal="center" vertical="center" wrapText="1"/>
    </xf>
    <xf numFmtId="0" fontId="12" fillId="4" borderId="16" xfId="0" applyFont="1" applyFill="1" applyBorder="1" applyAlignment="1" applyProtection="1">
      <alignment horizontal="center" vertical="center" wrapText="1"/>
    </xf>
    <xf numFmtId="0" fontId="12" fillId="4" borderId="17"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12" fillId="4" borderId="20" xfId="0" applyFont="1" applyFill="1" applyBorder="1" applyAlignment="1" applyProtection="1">
      <alignment horizontal="center" vertical="center" wrapText="1"/>
    </xf>
    <xf numFmtId="0" fontId="12" fillId="4" borderId="2" xfId="0" applyFont="1" applyFill="1" applyBorder="1" applyAlignment="1" applyProtection="1">
      <alignment horizontal="center" vertical="center" wrapText="1"/>
    </xf>
    <xf numFmtId="0" fontId="12" fillId="4" borderId="19" xfId="0" applyFont="1" applyFill="1" applyBorder="1" applyAlignment="1" applyProtection="1">
      <alignment horizontal="center" vertical="center" wrapText="1"/>
    </xf>
    <xf numFmtId="0" fontId="15" fillId="20" borderId="18" xfId="0" applyFont="1" applyFill="1" applyBorder="1" applyAlignment="1" applyProtection="1">
      <alignment horizontal="center" vertical="center" wrapText="1"/>
    </xf>
    <xf numFmtId="0" fontId="15" fillId="20" borderId="4" xfId="0" applyFont="1" applyFill="1" applyBorder="1" applyAlignment="1" applyProtection="1">
      <alignment horizontal="center" vertical="center" wrapText="1"/>
    </xf>
    <xf numFmtId="1" fontId="5" fillId="0" borderId="20" xfId="0" applyNumberFormat="1"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1" fontId="5" fillId="0" borderId="5" xfId="0" applyNumberFormat="1" applyFont="1" applyFill="1" applyBorder="1" applyAlignment="1" applyProtection="1">
      <alignment horizontal="center" vertical="center" wrapText="1"/>
    </xf>
    <xf numFmtId="0" fontId="15" fillId="17" borderId="18" xfId="0" applyFont="1" applyFill="1" applyBorder="1" applyAlignment="1" applyProtection="1">
      <alignment horizontal="center" vertical="center" wrapText="1"/>
    </xf>
    <xf numFmtId="0" fontId="15" fillId="17" borderId="4" xfId="0" applyFont="1" applyFill="1" applyBorder="1" applyAlignment="1" applyProtection="1">
      <alignment horizontal="center" vertical="center" wrapText="1"/>
    </xf>
    <xf numFmtId="0" fontId="5" fillId="8" borderId="18" xfId="0" applyFont="1" applyFill="1" applyBorder="1" applyAlignment="1" applyProtection="1">
      <alignment horizontal="center" vertical="center" wrapText="1"/>
    </xf>
    <xf numFmtId="0" fontId="5" fillId="8" borderId="4" xfId="0" applyFont="1" applyFill="1" applyBorder="1" applyAlignment="1" applyProtection="1">
      <alignment horizontal="center" vertical="center" wrapText="1"/>
    </xf>
    <xf numFmtId="0" fontId="12" fillId="6" borderId="20" xfId="0" applyFont="1" applyFill="1" applyBorder="1" applyAlignment="1" applyProtection="1">
      <alignment horizontal="center" vertical="center" wrapText="1"/>
    </xf>
    <xf numFmtId="0" fontId="12" fillId="6" borderId="2" xfId="0" applyFont="1" applyFill="1" applyBorder="1" applyAlignment="1" applyProtection="1">
      <alignment horizontal="center" vertical="center" wrapText="1"/>
    </xf>
    <xf numFmtId="0" fontId="12" fillId="6" borderId="19" xfId="0" applyFont="1" applyFill="1" applyBorder="1" applyAlignment="1" applyProtection="1">
      <alignment horizontal="center" vertical="center" wrapText="1"/>
    </xf>
    <xf numFmtId="0" fontId="15" fillId="13" borderId="4" xfId="0" applyFont="1" applyFill="1" applyBorder="1" applyAlignment="1" applyProtection="1">
      <alignment horizontal="center" vertical="center" wrapText="1"/>
    </xf>
    <xf numFmtId="9" fontId="5" fillId="0" borderId="4" xfId="1" applyFont="1" applyFill="1" applyBorder="1" applyAlignment="1" applyProtection="1">
      <alignment horizontal="center" vertical="center" wrapText="1"/>
    </xf>
    <xf numFmtId="9" fontId="5" fillId="0" borderId="20" xfId="1" applyFont="1" applyFill="1" applyBorder="1" applyAlignment="1" applyProtection="1">
      <alignment horizontal="center" vertical="center" wrapText="1"/>
    </xf>
    <xf numFmtId="9" fontId="5" fillId="0" borderId="2" xfId="1" applyFont="1" applyFill="1" applyBorder="1" applyAlignment="1" applyProtection="1">
      <alignment horizontal="center" vertical="center" wrapText="1"/>
    </xf>
    <xf numFmtId="9" fontId="5" fillId="0" borderId="3" xfId="1" applyFont="1" applyFill="1" applyBorder="1" applyAlignment="1" applyProtection="1">
      <alignment horizontal="center" vertical="center" wrapText="1"/>
    </xf>
    <xf numFmtId="9" fontId="5" fillId="0" borderId="5" xfId="0" applyNumberFormat="1" applyFont="1" applyFill="1" applyBorder="1" applyAlignment="1" applyProtection="1">
      <alignment horizontal="center" vertical="center" wrapText="1"/>
    </xf>
    <xf numFmtId="9" fontId="5" fillId="0" borderId="2" xfId="0" applyNumberFormat="1" applyFont="1" applyFill="1" applyBorder="1" applyAlignment="1" applyProtection="1">
      <alignment horizontal="center" vertical="center" wrapText="1"/>
    </xf>
    <xf numFmtId="9" fontId="5" fillId="0" borderId="19" xfId="0" applyNumberFormat="1" applyFont="1" applyFill="1" applyBorder="1" applyAlignment="1" applyProtection="1">
      <alignment horizontal="center" vertical="center" wrapText="1"/>
    </xf>
    <xf numFmtId="0" fontId="16" fillId="3" borderId="26" xfId="0" applyFont="1" applyFill="1" applyBorder="1" applyAlignment="1" applyProtection="1">
      <alignment horizontal="center" vertical="center" wrapText="1"/>
    </xf>
    <xf numFmtId="0" fontId="16" fillId="3" borderId="8" xfId="0" applyFont="1" applyFill="1" applyBorder="1" applyAlignment="1" applyProtection="1">
      <alignment horizontal="center" vertical="center" wrapText="1"/>
    </xf>
    <xf numFmtId="0" fontId="16" fillId="3" borderId="28" xfId="0" applyFont="1" applyFill="1" applyBorder="1" applyAlignment="1" applyProtection="1">
      <alignment horizontal="center" vertical="center" wrapText="1"/>
    </xf>
    <xf numFmtId="0" fontId="16" fillId="3" borderId="12" xfId="0" applyFont="1" applyFill="1" applyBorder="1" applyAlignment="1" applyProtection="1">
      <alignment horizontal="center" vertical="center" wrapText="1"/>
    </xf>
    <xf numFmtId="0" fontId="16" fillId="3" borderId="13" xfId="0" applyFont="1" applyFill="1" applyBorder="1" applyAlignment="1" applyProtection="1">
      <alignment horizontal="center" vertical="center" wrapText="1"/>
    </xf>
    <xf numFmtId="0" fontId="16" fillId="3" borderId="14" xfId="0" applyFont="1" applyFill="1" applyBorder="1" applyAlignment="1" applyProtection="1">
      <alignment horizontal="center" vertical="center" wrapText="1"/>
    </xf>
    <xf numFmtId="0" fontId="28" fillId="16" borderId="5" xfId="0" applyFont="1" applyFill="1" applyBorder="1" applyAlignment="1" applyProtection="1">
      <alignment horizontal="center" vertical="center" wrapText="1"/>
    </xf>
    <xf numFmtId="0" fontId="15" fillId="16" borderId="2" xfId="0" applyFont="1" applyFill="1" applyBorder="1" applyAlignment="1" applyProtection="1">
      <alignment horizontal="center" vertical="center" wrapText="1"/>
    </xf>
    <xf numFmtId="0" fontId="15" fillId="16" borderId="3" xfId="0" applyFont="1" applyFill="1" applyBorder="1" applyAlignment="1" applyProtection="1">
      <alignment horizontal="center" vertical="center" wrapText="1"/>
    </xf>
    <xf numFmtId="0" fontId="28" fillId="16" borderId="2" xfId="0" applyFont="1" applyFill="1" applyBorder="1" applyAlignment="1" applyProtection="1">
      <alignment horizontal="center" vertical="center" wrapText="1"/>
    </xf>
    <xf numFmtId="0" fontId="28" fillId="16" borderId="3" xfId="0" applyFont="1" applyFill="1" applyBorder="1" applyAlignment="1" applyProtection="1">
      <alignment horizontal="center" vertical="center" wrapText="1"/>
    </xf>
    <xf numFmtId="0" fontId="15" fillId="13" borderId="18" xfId="0" applyFont="1" applyFill="1" applyBorder="1" applyAlignment="1" applyProtection="1">
      <alignment horizontal="center" vertical="center" wrapText="1"/>
    </xf>
    <xf numFmtId="0" fontId="24" fillId="0" borderId="4" xfId="0" applyFont="1" applyFill="1" applyBorder="1" applyAlignment="1" applyProtection="1">
      <alignment vertical="center" wrapText="1"/>
      <protection locked="0"/>
    </xf>
    <xf numFmtId="0" fontId="25" fillId="0" borderId="4" xfId="0" applyFont="1" applyFill="1" applyBorder="1" applyAlignment="1" applyProtection="1">
      <alignment wrapText="1"/>
      <protection locked="0"/>
    </xf>
    <xf numFmtId="0" fontId="3" fillId="0" borderId="4" xfId="0" applyFont="1" applyFill="1" applyBorder="1" applyAlignment="1" applyProtection="1">
      <alignment vertical="center"/>
      <protection locked="0"/>
    </xf>
    <xf numFmtId="2" fontId="19" fillId="0" borderId="4" xfId="0" applyNumberFormat="1" applyFont="1" applyFill="1" applyBorder="1" applyAlignment="1" applyProtection="1">
      <alignment horizontal="center"/>
      <protection locked="0"/>
    </xf>
    <xf numFmtId="2" fontId="2" fillId="0" borderId="4" xfId="0" applyNumberFormat="1" applyFont="1" applyFill="1" applyBorder="1" applyAlignment="1" applyProtection="1">
      <alignment horizontal="center"/>
      <protection locked="0"/>
    </xf>
    <xf numFmtId="2" fontId="24" fillId="0" borderId="4" xfId="0" applyNumberFormat="1" applyFont="1" applyBorder="1" applyAlignment="1" applyProtection="1">
      <alignment horizontal="center" vertical="center" wrapText="1"/>
      <protection locked="0"/>
    </xf>
  </cellXfs>
  <cellStyles count="2">
    <cellStyle name="Normal" xfId="0" builtinId="0"/>
    <cellStyle name="Percent" xfId="1" builtinId="5"/>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92"/>
  <sheetViews>
    <sheetView topLeftCell="A8" zoomScale="60" zoomScaleNormal="60" workbookViewId="0">
      <selection activeCell="G36" sqref="G36"/>
    </sheetView>
  </sheetViews>
  <sheetFormatPr defaultRowHeight="15" x14ac:dyDescent="0.25"/>
  <cols>
    <col min="1" max="1" width="26.7109375" style="58" customWidth="1"/>
    <col min="2" max="4" width="26.7109375" customWidth="1"/>
    <col min="5" max="5" width="31.85546875" bestFit="1" customWidth="1"/>
    <col min="6" max="7" width="26.7109375" customWidth="1"/>
    <col min="8" max="11" width="36.7109375" customWidth="1"/>
    <col min="12" max="12" width="21.42578125" customWidth="1"/>
    <col min="13" max="13" width="15.7109375" customWidth="1"/>
    <col min="14" max="14" width="20.85546875" customWidth="1"/>
    <col min="15" max="15" width="18.7109375" customWidth="1"/>
    <col min="16" max="16" width="101.28515625" customWidth="1"/>
  </cols>
  <sheetData>
    <row r="1" spans="1:16" ht="99.95" customHeight="1" x14ac:dyDescent="0.25">
      <c r="A1" s="115" t="s">
        <v>82</v>
      </c>
      <c r="B1" s="116"/>
      <c r="C1" s="116"/>
      <c r="D1" s="116"/>
      <c r="E1" s="116"/>
      <c r="F1" s="116"/>
      <c r="G1" s="116"/>
      <c r="H1" s="116"/>
      <c r="I1" s="116"/>
      <c r="J1" s="116"/>
      <c r="K1" s="116"/>
    </row>
    <row r="2" spans="1:16" ht="99.95" customHeight="1" x14ac:dyDescent="0.25">
      <c r="A2" s="79" t="s">
        <v>1</v>
      </c>
      <c r="B2" s="117" t="s">
        <v>61</v>
      </c>
      <c r="C2" s="118"/>
      <c r="D2" s="118"/>
      <c r="E2" s="118"/>
      <c r="F2" s="119"/>
      <c r="G2" s="80" t="s">
        <v>0</v>
      </c>
      <c r="H2" s="123" t="s">
        <v>93</v>
      </c>
      <c r="I2" s="124"/>
      <c r="J2" s="124"/>
      <c r="K2" s="125"/>
    </row>
    <row r="3" spans="1:16" ht="99.95" customHeight="1" x14ac:dyDescent="0.25">
      <c r="A3" s="79" t="s">
        <v>3</v>
      </c>
      <c r="B3" s="120" t="s">
        <v>88</v>
      </c>
      <c r="C3" s="121"/>
      <c r="D3" s="121"/>
      <c r="E3" s="121"/>
      <c r="F3" s="122"/>
      <c r="G3" s="80" t="s">
        <v>5</v>
      </c>
      <c r="H3" s="126" t="s">
        <v>92</v>
      </c>
      <c r="I3" s="126"/>
      <c r="J3" s="126"/>
      <c r="K3" s="126"/>
    </row>
    <row r="4" spans="1:16" ht="99.95" customHeight="1" x14ac:dyDescent="0.25">
      <c r="A4" s="79" t="s">
        <v>4</v>
      </c>
      <c r="B4" s="120" t="s">
        <v>89</v>
      </c>
      <c r="C4" s="121"/>
      <c r="D4" s="121"/>
      <c r="E4" s="121"/>
      <c r="F4" s="122"/>
      <c r="G4" s="80" t="s">
        <v>94</v>
      </c>
      <c r="H4" s="126" t="s">
        <v>91</v>
      </c>
      <c r="I4" s="126"/>
      <c r="J4" s="126"/>
      <c r="K4" s="126"/>
    </row>
    <row r="5" spans="1:16" ht="99.95" customHeight="1" x14ac:dyDescent="0.25">
      <c r="A5" s="79" t="s">
        <v>96</v>
      </c>
      <c r="B5" s="106" t="s">
        <v>90</v>
      </c>
      <c r="C5" s="107"/>
      <c r="D5" s="107"/>
      <c r="E5" s="107"/>
      <c r="F5" s="107"/>
      <c r="G5" s="107"/>
      <c r="H5" s="107"/>
      <c r="I5" s="107"/>
      <c r="J5" s="107"/>
      <c r="K5" s="107"/>
    </row>
    <row r="6" spans="1:16" ht="120" customHeight="1" x14ac:dyDescent="0.25">
      <c r="A6" s="79" t="s">
        <v>63</v>
      </c>
      <c r="B6" s="1"/>
      <c r="C6" s="108" t="s">
        <v>86</v>
      </c>
      <c r="D6" s="108"/>
      <c r="E6" s="108"/>
      <c r="F6" s="108"/>
      <c r="G6" s="108"/>
      <c r="H6" s="108"/>
      <c r="I6" s="108"/>
      <c r="J6" s="108"/>
      <c r="K6" s="108"/>
    </row>
    <row r="7" spans="1:16" ht="120" customHeight="1" x14ac:dyDescent="0.25">
      <c r="A7" s="109" t="s">
        <v>87</v>
      </c>
      <c r="B7" s="110"/>
      <c r="C7" s="110"/>
      <c r="D7" s="110"/>
      <c r="E7" s="110"/>
      <c r="F7" s="110"/>
      <c r="G7" s="111"/>
      <c r="H7" s="112"/>
      <c r="I7" s="113"/>
      <c r="J7" s="113"/>
      <c r="K7" s="114"/>
    </row>
    <row r="8" spans="1:16" ht="103.15" customHeight="1" x14ac:dyDescent="0.4">
      <c r="A8" s="109" t="s">
        <v>83</v>
      </c>
      <c r="B8" s="110"/>
      <c r="C8" s="110"/>
      <c r="D8" s="110"/>
      <c r="E8" s="110"/>
      <c r="F8" s="110"/>
      <c r="G8" s="111"/>
      <c r="H8" s="112"/>
      <c r="I8" s="113"/>
      <c r="J8" s="113"/>
      <c r="K8" s="114"/>
      <c r="L8" s="104" t="s">
        <v>45</v>
      </c>
      <c r="M8" s="105"/>
      <c r="N8" s="105"/>
      <c r="O8" s="105"/>
      <c r="P8" s="62"/>
    </row>
    <row r="9" spans="1:16" ht="300" customHeight="1" x14ac:dyDescent="0.25">
      <c r="A9" s="132" t="s">
        <v>6</v>
      </c>
      <c r="B9" s="134" t="s">
        <v>7</v>
      </c>
      <c r="C9" s="135" t="s">
        <v>8</v>
      </c>
      <c r="D9" s="137" t="s">
        <v>97</v>
      </c>
      <c r="E9" s="137" t="s">
        <v>43</v>
      </c>
      <c r="F9" s="81" t="s">
        <v>98</v>
      </c>
      <c r="G9" s="135" t="s">
        <v>99</v>
      </c>
      <c r="H9" s="134" t="s">
        <v>100</v>
      </c>
      <c r="I9" s="82" t="s">
        <v>101</v>
      </c>
      <c r="J9" s="82" t="s">
        <v>102</v>
      </c>
      <c r="K9" s="83" t="s">
        <v>103</v>
      </c>
      <c r="L9" s="3" t="s">
        <v>28</v>
      </c>
      <c r="M9" s="3" t="s">
        <v>27</v>
      </c>
      <c r="N9" s="3" t="s">
        <v>23</v>
      </c>
      <c r="O9" s="63" t="s">
        <v>12</v>
      </c>
      <c r="P9" s="64" t="s">
        <v>34</v>
      </c>
    </row>
    <row r="10" spans="1:16" ht="28.15" customHeight="1" x14ac:dyDescent="0.4">
      <c r="A10" s="133"/>
      <c r="B10" s="135"/>
      <c r="C10" s="136"/>
      <c r="D10" s="138"/>
      <c r="E10" s="138"/>
      <c r="F10" s="21">
        <v>18</v>
      </c>
      <c r="G10" s="136"/>
      <c r="H10" s="134"/>
      <c r="I10" s="22">
        <f>COUNT(D11:D192)</f>
        <v>6</v>
      </c>
      <c r="J10" s="22">
        <f>COUNTIF(H11:H192,"Yes")</f>
        <v>4</v>
      </c>
      <c r="K10" s="31">
        <f>J10/I10</f>
        <v>0.66666666666666663</v>
      </c>
      <c r="L10" s="65"/>
      <c r="M10" s="65"/>
      <c r="N10" s="65"/>
      <c r="O10" s="65"/>
      <c r="P10" s="62"/>
    </row>
    <row r="11" spans="1:16" ht="46.5" x14ac:dyDescent="0.35">
      <c r="A11" s="57" t="s">
        <v>114</v>
      </c>
      <c r="B11" s="264" t="s">
        <v>115</v>
      </c>
      <c r="C11" s="266" t="s">
        <v>116</v>
      </c>
      <c r="D11" s="102">
        <v>18</v>
      </c>
      <c r="E11" s="61" t="str">
        <f>IF(D11&gt;=17,"Growth High",IF(D11&gt;=9,"Growth Adequate",IF(D11&gt;0,"Growth Low"," ")))</f>
        <v>Growth High</v>
      </c>
      <c r="F11" s="129"/>
      <c r="G11" s="267">
        <v>22</v>
      </c>
      <c r="H11" s="32" t="str">
        <f t="shared" ref="H11:H16" si="0">IF(G11&gt;=$F$10,"Yes"," ")</f>
        <v>Yes</v>
      </c>
      <c r="I11" s="127"/>
      <c r="J11" s="127"/>
      <c r="K11" s="128"/>
      <c r="L11" s="66">
        <v>24</v>
      </c>
      <c r="M11" s="66">
        <v>24</v>
      </c>
      <c r="N11" s="67">
        <f>24/24</f>
        <v>1</v>
      </c>
      <c r="O11" s="68" t="s">
        <v>13</v>
      </c>
      <c r="P11" s="69" t="s">
        <v>42</v>
      </c>
    </row>
    <row r="12" spans="1:16" ht="26.25" x14ac:dyDescent="0.35">
      <c r="A12" s="57" t="s">
        <v>114</v>
      </c>
      <c r="B12" s="264" t="s">
        <v>115</v>
      </c>
      <c r="C12" s="266" t="s">
        <v>116</v>
      </c>
      <c r="D12" s="102">
        <v>6</v>
      </c>
      <c r="E12" s="61" t="str">
        <f t="shared" ref="E12:E75" si="1">IF(D12&gt;=17,"Growth High",IF(D12&gt;=9,"Growth Adequate",IF(D12&gt;0,"Growth Low"," ")))</f>
        <v>Growth Low</v>
      </c>
      <c r="F12" s="130"/>
      <c r="G12" s="267">
        <v>15</v>
      </c>
      <c r="H12" s="32" t="str">
        <f t="shared" si="0"/>
        <v xml:space="preserve"> </v>
      </c>
      <c r="I12" s="127"/>
      <c r="J12" s="127"/>
      <c r="K12" s="128"/>
      <c r="L12" s="66">
        <v>23</v>
      </c>
      <c r="M12" s="66">
        <v>24</v>
      </c>
      <c r="N12" s="67">
        <f>23/24</f>
        <v>0.95833333333333337</v>
      </c>
      <c r="O12" s="68" t="s">
        <v>13</v>
      </c>
      <c r="P12" s="70" t="s">
        <v>35</v>
      </c>
    </row>
    <row r="13" spans="1:16" ht="26.25" x14ac:dyDescent="0.35">
      <c r="A13" s="57" t="s">
        <v>114</v>
      </c>
      <c r="B13" s="264" t="s">
        <v>115</v>
      </c>
      <c r="C13" s="266" t="s">
        <v>116</v>
      </c>
      <c r="D13" s="102">
        <v>11</v>
      </c>
      <c r="E13" s="61" t="str">
        <f t="shared" si="1"/>
        <v>Growth Adequate</v>
      </c>
      <c r="F13" s="130"/>
      <c r="G13" s="267">
        <v>14</v>
      </c>
      <c r="H13" s="32" t="str">
        <f t="shared" si="0"/>
        <v xml:space="preserve"> </v>
      </c>
      <c r="I13" s="127"/>
      <c r="J13" s="127"/>
      <c r="K13" s="128"/>
      <c r="L13" s="66">
        <v>22</v>
      </c>
      <c r="M13" s="66">
        <v>24</v>
      </c>
      <c r="N13" s="67">
        <f>22/24</f>
        <v>0.91666666666666663</v>
      </c>
      <c r="O13" s="68" t="s">
        <v>13</v>
      </c>
      <c r="P13" s="70" t="s">
        <v>36</v>
      </c>
    </row>
    <row r="14" spans="1:16" ht="26.25" x14ac:dyDescent="0.35">
      <c r="A14" s="57" t="s">
        <v>114</v>
      </c>
      <c r="B14" s="264" t="s">
        <v>115</v>
      </c>
      <c r="C14" s="266" t="s">
        <v>116</v>
      </c>
      <c r="D14" s="102">
        <v>18</v>
      </c>
      <c r="E14" s="61" t="str">
        <f>IF(D14&gt;=17,"Growth High",IF(D14&gt;=9,"Growth Adequate",IF(D14&gt;0,"Growth Low"," ")))</f>
        <v>Growth High</v>
      </c>
      <c r="F14" s="130"/>
      <c r="G14" s="267">
        <v>22</v>
      </c>
      <c r="H14" s="32" t="str">
        <f t="shared" si="0"/>
        <v>Yes</v>
      </c>
      <c r="I14" s="127"/>
      <c r="J14" s="127"/>
      <c r="K14" s="128"/>
      <c r="L14" s="66">
        <v>21</v>
      </c>
      <c r="M14" s="66">
        <v>24</v>
      </c>
      <c r="N14" s="67">
        <f>21/24</f>
        <v>0.875</v>
      </c>
      <c r="O14" s="68" t="s">
        <v>14</v>
      </c>
      <c r="P14" s="70" t="s">
        <v>37</v>
      </c>
    </row>
    <row r="15" spans="1:16" ht="26.25" x14ac:dyDescent="0.35">
      <c r="A15" s="57" t="s">
        <v>114</v>
      </c>
      <c r="B15" s="264" t="s">
        <v>115</v>
      </c>
      <c r="C15" s="266" t="s">
        <v>116</v>
      </c>
      <c r="D15" s="102">
        <v>6</v>
      </c>
      <c r="E15" s="61" t="str">
        <f t="shared" si="1"/>
        <v>Growth Low</v>
      </c>
      <c r="F15" s="130"/>
      <c r="G15" s="102">
        <v>20</v>
      </c>
      <c r="H15" s="32" t="str">
        <f t="shared" si="0"/>
        <v>Yes</v>
      </c>
      <c r="I15" s="127"/>
      <c r="J15" s="127"/>
      <c r="K15" s="128"/>
      <c r="L15" s="66">
        <v>20</v>
      </c>
      <c r="M15" s="66">
        <v>24</v>
      </c>
      <c r="N15" s="67">
        <f>20/24</f>
        <v>0.83333333333333337</v>
      </c>
      <c r="O15" s="68" t="s">
        <v>14</v>
      </c>
      <c r="P15" s="70" t="s">
        <v>38</v>
      </c>
    </row>
    <row r="16" spans="1:16" ht="26.25" x14ac:dyDescent="0.35">
      <c r="A16" s="57" t="s">
        <v>114</v>
      </c>
      <c r="B16" s="264" t="s">
        <v>115</v>
      </c>
      <c r="C16" s="266" t="s">
        <v>116</v>
      </c>
      <c r="D16" s="102">
        <v>11</v>
      </c>
      <c r="E16" s="61" t="str">
        <f t="shared" si="1"/>
        <v>Growth Adequate</v>
      </c>
      <c r="F16" s="130"/>
      <c r="G16" s="102">
        <v>24</v>
      </c>
      <c r="H16" s="32" t="str">
        <f t="shared" si="0"/>
        <v>Yes</v>
      </c>
      <c r="I16" s="127"/>
      <c r="J16" s="127"/>
      <c r="K16" s="128"/>
      <c r="L16" s="66">
        <v>19</v>
      </c>
      <c r="M16" s="66">
        <v>24</v>
      </c>
      <c r="N16" s="67">
        <f>19/24</f>
        <v>0.79166666666666663</v>
      </c>
      <c r="O16" s="68" t="s">
        <v>44</v>
      </c>
      <c r="P16" s="70" t="s">
        <v>39</v>
      </c>
    </row>
    <row r="17" spans="1:16" ht="26.25" x14ac:dyDescent="0.35">
      <c r="A17" s="57"/>
      <c r="B17" s="264"/>
      <c r="C17" s="266"/>
      <c r="D17" s="102"/>
      <c r="E17" s="61" t="str">
        <f t="shared" si="1"/>
        <v xml:space="preserve"> </v>
      </c>
      <c r="F17" s="130"/>
      <c r="G17" s="102"/>
      <c r="H17" s="32" t="str">
        <f t="shared" ref="H17:H75" si="2">IF(G17&gt;=$F$10,"Yes"," ")</f>
        <v xml:space="preserve"> </v>
      </c>
      <c r="I17" s="127"/>
      <c r="J17" s="127"/>
      <c r="K17" s="128"/>
      <c r="L17" s="66">
        <v>18</v>
      </c>
      <c r="M17" s="66">
        <v>24</v>
      </c>
      <c r="N17" s="67">
        <f>18/24</f>
        <v>0.75</v>
      </c>
      <c r="O17" s="68" t="s">
        <v>44</v>
      </c>
      <c r="P17" s="62"/>
    </row>
    <row r="18" spans="1:16" ht="26.25" x14ac:dyDescent="0.35">
      <c r="A18" s="57"/>
      <c r="B18" s="264"/>
      <c r="C18" s="266"/>
      <c r="D18" s="102"/>
      <c r="E18" s="61" t="str">
        <f t="shared" si="1"/>
        <v xml:space="preserve"> </v>
      </c>
      <c r="F18" s="130"/>
      <c r="G18" s="267"/>
      <c r="H18" s="32" t="str">
        <f t="shared" si="2"/>
        <v xml:space="preserve"> </v>
      </c>
      <c r="I18" s="127"/>
      <c r="J18" s="127"/>
      <c r="K18" s="128"/>
      <c r="L18" s="66">
        <v>17</v>
      </c>
      <c r="M18" s="66">
        <v>24</v>
      </c>
      <c r="N18" s="67">
        <f>17/24</f>
        <v>0.70833333333333337</v>
      </c>
      <c r="O18" s="68" t="s">
        <v>15</v>
      </c>
      <c r="P18" s="62"/>
    </row>
    <row r="19" spans="1:16" ht="26.25" x14ac:dyDescent="0.35">
      <c r="A19" s="57"/>
      <c r="B19" s="264"/>
      <c r="C19" s="266"/>
      <c r="D19" s="102"/>
      <c r="E19" s="61" t="str">
        <f t="shared" si="1"/>
        <v xml:space="preserve"> </v>
      </c>
      <c r="F19" s="130"/>
      <c r="G19" s="267"/>
      <c r="H19" s="32" t="str">
        <f t="shared" si="2"/>
        <v xml:space="preserve"> </v>
      </c>
      <c r="I19" s="127"/>
      <c r="J19" s="127"/>
      <c r="K19" s="128"/>
      <c r="L19" s="66">
        <v>16</v>
      </c>
      <c r="M19" s="66">
        <v>24</v>
      </c>
      <c r="N19" s="67">
        <f>16/24</f>
        <v>0.66666666666666663</v>
      </c>
      <c r="O19" s="68" t="s">
        <v>15</v>
      </c>
      <c r="P19" s="62"/>
    </row>
    <row r="20" spans="1:16" ht="26.25" x14ac:dyDescent="0.35">
      <c r="A20" s="57"/>
      <c r="B20" s="264"/>
      <c r="C20" s="266"/>
      <c r="D20" s="102"/>
      <c r="E20" s="61" t="str">
        <f t="shared" si="1"/>
        <v xml:space="preserve"> </v>
      </c>
      <c r="F20" s="130"/>
      <c r="G20" s="267"/>
      <c r="H20" s="32" t="str">
        <f t="shared" si="2"/>
        <v xml:space="preserve"> </v>
      </c>
      <c r="I20" s="127"/>
      <c r="J20" s="127"/>
      <c r="K20" s="128"/>
      <c r="L20" s="66">
        <v>15</v>
      </c>
      <c r="M20" s="66">
        <v>24</v>
      </c>
      <c r="N20" s="67">
        <f>15/24</f>
        <v>0.625</v>
      </c>
      <c r="O20" s="68" t="s">
        <v>16</v>
      </c>
      <c r="P20" s="62"/>
    </row>
    <row r="21" spans="1:16" ht="26.25" x14ac:dyDescent="0.35">
      <c r="A21" s="57"/>
      <c r="B21" s="264"/>
      <c r="C21" s="266"/>
      <c r="D21" s="102"/>
      <c r="E21" s="61" t="str">
        <f t="shared" si="1"/>
        <v xml:space="preserve"> </v>
      </c>
      <c r="F21" s="130"/>
      <c r="G21" s="267"/>
      <c r="H21" s="32" t="str">
        <f t="shared" si="2"/>
        <v xml:space="preserve"> </v>
      </c>
      <c r="I21" s="127"/>
      <c r="J21" s="127"/>
      <c r="K21" s="128"/>
      <c r="L21" s="66">
        <v>14</v>
      </c>
      <c r="M21" s="66">
        <v>24</v>
      </c>
      <c r="N21" s="67">
        <f>14/24</f>
        <v>0.58333333333333337</v>
      </c>
      <c r="O21" s="68" t="s">
        <v>16</v>
      </c>
      <c r="P21" s="62"/>
    </row>
    <row r="22" spans="1:16" ht="26.25" x14ac:dyDescent="0.35">
      <c r="A22" s="57"/>
      <c r="B22" s="264"/>
      <c r="C22" s="266"/>
      <c r="D22" s="102"/>
      <c r="E22" s="61" t="str">
        <f t="shared" si="1"/>
        <v xml:space="preserve"> </v>
      </c>
      <c r="F22" s="130"/>
      <c r="G22" s="267"/>
      <c r="H22" s="32" t="str">
        <f t="shared" si="2"/>
        <v xml:space="preserve"> </v>
      </c>
      <c r="I22" s="127"/>
      <c r="J22" s="127"/>
      <c r="K22" s="128"/>
      <c r="L22" s="66">
        <v>13</v>
      </c>
      <c r="M22" s="66">
        <v>24</v>
      </c>
      <c r="N22" s="67">
        <f>13/24</f>
        <v>0.54166666666666663</v>
      </c>
      <c r="O22" s="68" t="s">
        <v>17</v>
      </c>
      <c r="P22" s="62"/>
    </row>
    <row r="23" spans="1:16" ht="26.25" x14ac:dyDescent="0.35">
      <c r="A23" s="57"/>
      <c r="B23" s="264"/>
      <c r="C23" s="266"/>
      <c r="D23" s="102"/>
      <c r="E23" s="61" t="str">
        <f t="shared" si="1"/>
        <v xml:space="preserve"> </v>
      </c>
      <c r="F23" s="130"/>
      <c r="G23" s="267"/>
      <c r="H23" s="32" t="str">
        <f t="shared" si="2"/>
        <v xml:space="preserve"> </v>
      </c>
      <c r="I23" s="127"/>
      <c r="J23" s="127"/>
      <c r="K23" s="128"/>
      <c r="L23" s="66">
        <v>12</v>
      </c>
      <c r="M23" s="66">
        <v>24</v>
      </c>
      <c r="N23" s="67">
        <f>12/24</f>
        <v>0.5</v>
      </c>
      <c r="O23" s="68" t="s">
        <v>17</v>
      </c>
      <c r="P23" s="62"/>
    </row>
    <row r="24" spans="1:16" ht="26.25" x14ac:dyDescent="0.35">
      <c r="A24" s="57"/>
      <c r="B24" s="264"/>
      <c r="C24" s="266"/>
      <c r="D24" s="102"/>
      <c r="E24" s="61" t="str">
        <f t="shared" si="1"/>
        <v xml:space="preserve"> </v>
      </c>
      <c r="F24" s="130"/>
      <c r="G24" s="267"/>
      <c r="H24" s="32" t="str">
        <f t="shared" si="2"/>
        <v xml:space="preserve"> </v>
      </c>
      <c r="I24" s="127"/>
      <c r="J24" s="127"/>
      <c r="K24" s="128"/>
      <c r="L24" s="66">
        <v>11</v>
      </c>
      <c r="M24" s="66">
        <v>24</v>
      </c>
      <c r="N24" s="67">
        <f>11/24</f>
        <v>0.45833333333333331</v>
      </c>
      <c r="O24" s="68" t="s">
        <v>18</v>
      </c>
      <c r="P24" s="62"/>
    </row>
    <row r="25" spans="1:16" ht="26.25" x14ac:dyDescent="0.35">
      <c r="A25" s="57"/>
      <c r="B25" s="264"/>
      <c r="C25" s="266"/>
      <c r="D25" s="102"/>
      <c r="E25" s="61" t="str">
        <f t="shared" si="1"/>
        <v xml:space="preserve"> </v>
      </c>
      <c r="F25" s="130"/>
      <c r="G25" s="268"/>
      <c r="H25" s="32" t="str">
        <f t="shared" si="2"/>
        <v xml:space="preserve"> </v>
      </c>
      <c r="I25" s="127"/>
      <c r="J25" s="127"/>
      <c r="K25" s="128"/>
      <c r="L25" s="66">
        <v>10</v>
      </c>
      <c r="M25" s="66">
        <v>24</v>
      </c>
      <c r="N25" s="67">
        <f>10/24</f>
        <v>0.41666666666666669</v>
      </c>
      <c r="O25" s="68" t="s">
        <v>18</v>
      </c>
      <c r="P25" s="62"/>
    </row>
    <row r="26" spans="1:16" ht="26.25" x14ac:dyDescent="0.35">
      <c r="A26" s="57"/>
      <c r="B26" s="264"/>
      <c r="C26" s="266"/>
      <c r="D26" s="102"/>
      <c r="E26" s="61" t="str">
        <f t="shared" si="1"/>
        <v xml:space="preserve"> </v>
      </c>
      <c r="F26" s="130"/>
      <c r="G26" s="268"/>
      <c r="H26" s="32" t="str">
        <f t="shared" si="2"/>
        <v xml:space="preserve"> </v>
      </c>
      <c r="I26" s="127"/>
      <c r="J26" s="127"/>
      <c r="K26" s="128"/>
      <c r="L26" s="66">
        <v>9</v>
      </c>
      <c r="M26" s="66">
        <v>24</v>
      </c>
      <c r="N26" s="67">
        <f>9/24</f>
        <v>0.375</v>
      </c>
      <c r="O26" s="68" t="s">
        <v>19</v>
      </c>
      <c r="P26" s="62"/>
    </row>
    <row r="27" spans="1:16" ht="26.25" x14ac:dyDescent="0.35">
      <c r="A27" s="57"/>
      <c r="B27" s="264"/>
      <c r="C27" s="266"/>
      <c r="D27" s="102"/>
      <c r="E27" s="61" t="str">
        <f t="shared" si="1"/>
        <v xml:space="preserve"> </v>
      </c>
      <c r="F27" s="130"/>
      <c r="G27" s="268"/>
      <c r="H27" s="32" t="str">
        <f t="shared" si="2"/>
        <v xml:space="preserve"> </v>
      </c>
      <c r="I27" s="127"/>
      <c r="J27" s="127"/>
      <c r="K27" s="128"/>
      <c r="L27" s="66">
        <v>8</v>
      </c>
      <c r="M27" s="66">
        <v>24</v>
      </c>
      <c r="N27" s="67">
        <f>8/24</f>
        <v>0.33333333333333331</v>
      </c>
      <c r="O27" s="68" t="s">
        <v>19</v>
      </c>
      <c r="P27" s="62"/>
    </row>
    <row r="28" spans="1:16" ht="26.25" x14ac:dyDescent="0.35">
      <c r="A28" s="57"/>
      <c r="B28" s="264"/>
      <c r="C28" s="266"/>
      <c r="D28" s="102"/>
      <c r="E28" s="61" t="str">
        <f t="shared" si="1"/>
        <v xml:space="preserve"> </v>
      </c>
      <c r="F28" s="130"/>
      <c r="G28" s="268"/>
      <c r="H28" s="32" t="str">
        <f t="shared" si="2"/>
        <v xml:space="preserve"> </v>
      </c>
      <c r="I28" s="127"/>
      <c r="J28" s="127"/>
      <c r="K28" s="128"/>
      <c r="L28" s="66">
        <v>7</v>
      </c>
      <c r="M28" s="66">
        <v>24</v>
      </c>
      <c r="N28" s="67">
        <f>7/24</f>
        <v>0.29166666666666669</v>
      </c>
      <c r="O28" s="68" t="s">
        <v>20</v>
      </c>
      <c r="P28" s="62"/>
    </row>
    <row r="29" spans="1:16" ht="26.25" x14ac:dyDescent="0.35">
      <c r="A29" s="57"/>
      <c r="B29" s="264"/>
      <c r="C29" s="266"/>
      <c r="D29" s="102"/>
      <c r="E29" s="61" t="str">
        <f t="shared" si="1"/>
        <v xml:space="preserve"> </v>
      </c>
      <c r="F29" s="130"/>
      <c r="G29" s="268"/>
      <c r="H29" s="32" t="str">
        <f t="shared" si="2"/>
        <v xml:space="preserve"> </v>
      </c>
      <c r="I29" s="127"/>
      <c r="J29" s="127"/>
      <c r="K29" s="128"/>
      <c r="L29" s="66">
        <v>6</v>
      </c>
      <c r="M29" s="66">
        <v>24</v>
      </c>
      <c r="N29" s="67">
        <f>6/24</f>
        <v>0.25</v>
      </c>
      <c r="O29" s="68" t="s">
        <v>20</v>
      </c>
      <c r="P29" s="62"/>
    </row>
    <row r="30" spans="1:16" ht="26.25" x14ac:dyDescent="0.35">
      <c r="A30" s="57"/>
      <c r="B30" s="264"/>
      <c r="C30" s="266"/>
      <c r="D30" s="102"/>
      <c r="E30" s="61" t="str">
        <f t="shared" si="1"/>
        <v xml:space="preserve"> </v>
      </c>
      <c r="F30" s="130"/>
      <c r="G30" s="268"/>
      <c r="H30" s="32" t="str">
        <f t="shared" si="2"/>
        <v xml:space="preserve"> </v>
      </c>
      <c r="I30" s="127"/>
      <c r="J30" s="127"/>
      <c r="K30" s="128"/>
      <c r="L30" s="66">
        <v>5</v>
      </c>
      <c r="M30" s="66">
        <v>24</v>
      </c>
      <c r="N30" s="67">
        <f>5/24</f>
        <v>0.20833333333333334</v>
      </c>
      <c r="O30" s="68" t="s">
        <v>21</v>
      </c>
      <c r="P30" s="62"/>
    </row>
    <row r="31" spans="1:16" ht="26.25" x14ac:dyDescent="0.35">
      <c r="A31" s="57"/>
      <c r="B31" s="264"/>
      <c r="C31" s="266"/>
      <c r="D31" s="102"/>
      <c r="E31" s="61" t="str">
        <f t="shared" si="1"/>
        <v xml:space="preserve"> </v>
      </c>
      <c r="F31" s="130"/>
      <c r="G31" s="268"/>
      <c r="H31" s="32" t="str">
        <f t="shared" si="2"/>
        <v xml:space="preserve"> </v>
      </c>
      <c r="I31" s="127"/>
      <c r="J31" s="127"/>
      <c r="K31" s="128"/>
      <c r="L31" s="66">
        <v>4</v>
      </c>
      <c r="M31" s="66">
        <v>24</v>
      </c>
      <c r="N31" s="67">
        <f>4/24</f>
        <v>0.16666666666666666</v>
      </c>
      <c r="O31" s="68" t="s">
        <v>21</v>
      </c>
      <c r="P31" s="62"/>
    </row>
    <row r="32" spans="1:16" ht="26.25" x14ac:dyDescent="0.35">
      <c r="A32" s="57"/>
      <c r="B32" s="266"/>
      <c r="C32" s="265"/>
      <c r="D32" s="102"/>
      <c r="E32" s="61" t="str">
        <f t="shared" si="1"/>
        <v xml:space="preserve"> </v>
      </c>
      <c r="F32" s="130"/>
      <c r="G32" s="269"/>
      <c r="H32" s="32" t="str">
        <f t="shared" si="2"/>
        <v xml:space="preserve"> </v>
      </c>
      <c r="I32" s="127"/>
      <c r="J32" s="127"/>
      <c r="K32" s="128"/>
      <c r="L32" s="66">
        <v>3</v>
      </c>
      <c r="M32" s="66">
        <v>24</v>
      </c>
      <c r="N32" s="67">
        <f>3/24</f>
        <v>0.125</v>
      </c>
      <c r="O32" s="68" t="s">
        <v>22</v>
      </c>
      <c r="P32" s="62"/>
    </row>
    <row r="33" spans="1:16" ht="26.25" x14ac:dyDescent="0.35">
      <c r="A33" s="57"/>
      <c r="B33" s="266"/>
      <c r="C33" s="265"/>
      <c r="D33" s="102"/>
      <c r="E33" s="61" t="str">
        <f t="shared" si="1"/>
        <v xml:space="preserve"> </v>
      </c>
      <c r="F33" s="130"/>
      <c r="G33" s="269"/>
      <c r="H33" s="32" t="str">
        <f t="shared" si="2"/>
        <v xml:space="preserve"> </v>
      </c>
      <c r="I33" s="127"/>
      <c r="J33" s="127"/>
      <c r="K33" s="128"/>
      <c r="L33" s="66">
        <v>2</v>
      </c>
      <c r="M33" s="66">
        <v>24</v>
      </c>
      <c r="N33" s="67">
        <f>2/24</f>
        <v>8.3333333333333329E-2</v>
      </c>
      <c r="O33" s="68" t="s">
        <v>22</v>
      </c>
      <c r="P33" s="62"/>
    </row>
    <row r="34" spans="1:16" ht="26.25" x14ac:dyDescent="0.35">
      <c r="A34" s="57"/>
      <c r="B34" s="266"/>
      <c r="C34" s="265"/>
      <c r="D34" s="102"/>
      <c r="E34" s="61" t="str">
        <f t="shared" si="1"/>
        <v xml:space="preserve"> </v>
      </c>
      <c r="F34" s="130"/>
      <c r="G34" s="269"/>
      <c r="H34" s="32" t="str">
        <f t="shared" si="2"/>
        <v xml:space="preserve"> </v>
      </c>
      <c r="I34" s="127"/>
      <c r="J34" s="127"/>
      <c r="K34" s="128"/>
      <c r="L34" s="66">
        <v>1</v>
      </c>
      <c r="M34" s="66">
        <v>24</v>
      </c>
      <c r="N34" s="67">
        <f>1/24</f>
        <v>4.1666666666666664E-2</v>
      </c>
      <c r="O34" s="68" t="s">
        <v>22</v>
      </c>
      <c r="P34" s="62"/>
    </row>
    <row r="35" spans="1:16" ht="26.25" x14ac:dyDescent="0.35">
      <c r="A35" s="57"/>
      <c r="B35" s="266"/>
      <c r="C35" s="265"/>
      <c r="D35" s="102"/>
      <c r="E35" s="61" t="str">
        <f t="shared" si="1"/>
        <v xml:space="preserve"> </v>
      </c>
      <c r="F35" s="130"/>
      <c r="G35" s="269"/>
      <c r="H35" s="32" t="str">
        <f t="shared" si="2"/>
        <v xml:space="preserve"> </v>
      </c>
      <c r="I35" s="127"/>
      <c r="J35" s="127"/>
      <c r="K35" s="127"/>
    </row>
    <row r="36" spans="1:16" ht="26.25" x14ac:dyDescent="0.35">
      <c r="A36" s="57"/>
      <c r="B36" s="266"/>
      <c r="C36" s="265"/>
      <c r="D36" s="102"/>
      <c r="E36" s="61" t="str">
        <f t="shared" si="1"/>
        <v xml:space="preserve"> </v>
      </c>
      <c r="F36" s="130"/>
      <c r="G36" s="102"/>
      <c r="H36" s="32" t="str">
        <f t="shared" si="2"/>
        <v xml:space="preserve"> </v>
      </c>
      <c r="I36" s="127"/>
      <c r="J36" s="127"/>
      <c r="K36" s="127"/>
    </row>
    <row r="37" spans="1:16" ht="26.25" x14ac:dyDescent="0.35">
      <c r="A37" s="57"/>
      <c r="B37" s="266"/>
      <c r="C37" s="265"/>
      <c r="D37" s="102"/>
      <c r="E37" s="61" t="str">
        <f t="shared" si="1"/>
        <v xml:space="preserve"> </v>
      </c>
      <c r="F37" s="130"/>
      <c r="G37" s="102"/>
      <c r="H37" s="32" t="str">
        <f t="shared" si="2"/>
        <v xml:space="preserve"> </v>
      </c>
      <c r="I37" s="127"/>
      <c r="J37" s="127"/>
      <c r="K37" s="127"/>
    </row>
    <row r="38" spans="1:16" ht="26.25" x14ac:dyDescent="0.35">
      <c r="A38" s="57"/>
      <c r="B38" s="266"/>
      <c r="C38" s="265"/>
      <c r="D38" s="102"/>
      <c r="E38" s="61" t="str">
        <f t="shared" si="1"/>
        <v xml:space="preserve"> </v>
      </c>
      <c r="F38" s="130"/>
      <c r="G38" s="102"/>
      <c r="H38" s="32" t="str">
        <f t="shared" si="2"/>
        <v xml:space="preserve"> </v>
      </c>
      <c r="I38" s="127"/>
      <c r="J38" s="127"/>
      <c r="K38" s="127"/>
    </row>
    <row r="39" spans="1:16" ht="26.25" x14ac:dyDescent="0.35">
      <c r="A39" s="57"/>
      <c r="B39" s="266"/>
      <c r="C39" s="265"/>
      <c r="D39" s="102"/>
      <c r="E39" s="61" t="str">
        <f t="shared" si="1"/>
        <v xml:space="preserve"> </v>
      </c>
      <c r="F39" s="130"/>
      <c r="G39" s="103"/>
      <c r="H39" s="32" t="str">
        <f t="shared" si="2"/>
        <v xml:space="preserve"> </v>
      </c>
      <c r="I39" s="127"/>
      <c r="J39" s="127"/>
      <c r="K39" s="127"/>
    </row>
    <row r="40" spans="1:16" ht="26.25" x14ac:dyDescent="0.35">
      <c r="A40" s="57"/>
      <c r="B40" s="266"/>
      <c r="C40" s="265"/>
      <c r="D40" s="102"/>
      <c r="E40" s="61" t="str">
        <f t="shared" si="1"/>
        <v xml:space="preserve"> </v>
      </c>
      <c r="F40" s="130"/>
      <c r="G40" s="103"/>
      <c r="H40" s="32" t="str">
        <f t="shared" si="2"/>
        <v xml:space="preserve"> </v>
      </c>
      <c r="I40" s="127"/>
      <c r="J40" s="127"/>
      <c r="K40" s="127"/>
    </row>
    <row r="41" spans="1:16" ht="26.25" x14ac:dyDescent="0.35">
      <c r="A41" s="57"/>
      <c r="B41" s="266"/>
      <c r="C41" s="265"/>
      <c r="D41" s="102"/>
      <c r="E41" s="61" t="str">
        <f t="shared" si="1"/>
        <v xml:space="preserve"> </v>
      </c>
      <c r="F41" s="130"/>
      <c r="G41" s="103"/>
      <c r="H41" s="32" t="str">
        <f t="shared" si="2"/>
        <v xml:space="preserve"> </v>
      </c>
      <c r="I41" s="127"/>
      <c r="J41" s="127"/>
      <c r="K41" s="127"/>
    </row>
    <row r="42" spans="1:16" ht="26.25" x14ac:dyDescent="0.35">
      <c r="A42" s="57"/>
      <c r="B42" s="266"/>
      <c r="C42" s="265"/>
      <c r="D42" s="102"/>
      <c r="E42" s="61" t="str">
        <f t="shared" si="1"/>
        <v xml:space="preserve"> </v>
      </c>
      <c r="F42" s="130"/>
      <c r="G42" s="103"/>
      <c r="H42" s="32" t="str">
        <f t="shared" si="2"/>
        <v xml:space="preserve"> </v>
      </c>
      <c r="I42" s="127"/>
      <c r="J42" s="127"/>
      <c r="K42" s="127"/>
    </row>
    <row r="43" spans="1:16" ht="26.25" x14ac:dyDescent="0.35">
      <c r="A43" s="57"/>
      <c r="B43" s="266"/>
      <c r="C43" s="265"/>
      <c r="D43" s="102"/>
      <c r="E43" s="61" t="str">
        <f t="shared" si="1"/>
        <v xml:space="preserve"> </v>
      </c>
      <c r="F43" s="130"/>
      <c r="G43" s="103"/>
      <c r="H43" s="32" t="str">
        <f t="shared" si="2"/>
        <v xml:space="preserve"> </v>
      </c>
      <c r="I43" s="127"/>
      <c r="J43" s="127"/>
      <c r="K43" s="127"/>
    </row>
    <row r="44" spans="1:16" ht="26.25" x14ac:dyDescent="0.35">
      <c r="A44" s="57"/>
      <c r="B44" s="266"/>
      <c r="C44" s="266"/>
      <c r="D44" s="102"/>
      <c r="E44" s="61" t="str">
        <f t="shared" si="1"/>
        <v xml:space="preserve"> </v>
      </c>
      <c r="F44" s="130"/>
      <c r="G44" s="102"/>
      <c r="H44" s="32" t="str">
        <f t="shared" si="2"/>
        <v xml:space="preserve"> </v>
      </c>
      <c r="I44" s="127"/>
      <c r="J44" s="127"/>
      <c r="K44" s="127"/>
    </row>
    <row r="45" spans="1:16" ht="26.25" x14ac:dyDescent="0.35">
      <c r="A45" s="57"/>
      <c r="B45" s="266"/>
      <c r="C45" s="266"/>
      <c r="D45" s="102"/>
      <c r="E45" s="61" t="str">
        <f t="shared" si="1"/>
        <v xml:space="preserve"> </v>
      </c>
      <c r="F45" s="130"/>
      <c r="G45" s="102"/>
      <c r="H45" s="32" t="str">
        <f t="shared" si="2"/>
        <v xml:space="preserve"> </v>
      </c>
      <c r="I45" s="127"/>
      <c r="J45" s="127"/>
      <c r="K45" s="127"/>
    </row>
    <row r="46" spans="1:16" ht="26.25" x14ac:dyDescent="0.35">
      <c r="A46" s="57"/>
      <c r="B46" s="266"/>
      <c r="C46" s="266"/>
      <c r="D46" s="102"/>
      <c r="E46" s="61" t="str">
        <f t="shared" si="1"/>
        <v xml:space="preserve"> </v>
      </c>
      <c r="F46" s="130"/>
      <c r="G46" s="102"/>
      <c r="H46" s="32" t="str">
        <f t="shared" si="2"/>
        <v xml:space="preserve"> </v>
      </c>
      <c r="I46" s="127"/>
      <c r="J46" s="127"/>
      <c r="K46" s="127"/>
    </row>
    <row r="47" spans="1:16" ht="26.25" x14ac:dyDescent="0.35">
      <c r="A47" s="57"/>
      <c r="B47" s="266"/>
      <c r="C47" s="266"/>
      <c r="D47" s="102"/>
      <c r="E47" s="61" t="str">
        <f t="shared" si="1"/>
        <v xml:space="preserve"> </v>
      </c>
      <c r="F47" s="130"/>
      <c r="G47" s="102"/>
      <c r="H47" s="32" t="str">
        <f t="shared" si="2"/>
        <v xml:space="preserve"> </v>
      </c>
      <c r="I47" s="127"/>
      <c r="J47" s="127"/>
      <c r="K47" s="127"/>
    </row>
    <row r="48" spans="1:16" ht="26.25" x14ac:dyDescent="0.35">
      <c r="A48" s="57"/>
      <c r="B48" s="266"/>
      <c r="C48" s="266"/>
      <c r="D48" s="102"/>
      <c r="E48" s="61" t="str">
        <f t="shared" si="1"/>
        <v xml:space="preserve"> </v>
      </c>
      <c r="F48" s="130"/>
      <c r="G48" s="102"/>
      <c r="H48" s="32" t="str">
        <f t="shared" si="2"/>
        <v xml:space="preserve"> </v>
      </c>
      <c r="I48" s="127"/>
      <c r="J48" s="127"/>
      <c r="K48" s="127"/>
    </row>
    <row r="49" spans="1:11" ht="26.25" x14ac:dyDescent="0.35">
      <c r="A49" s="57"/>
      <c r="B49" s="266"/>
      <c r="C49" s="266"/>
      <c r="D49" s="102"/>
      <c r="E49" s="61" t="str">
        <f t="shared" si="1"/>
        <v xml:space="preserve"> </v>
      </c>
      <c r="F49" s="130"/>
      <c r="G49" s="102"/>
      <c r="H49" s="32" t="str">
        <f t="shared" si="2"/>
        <v xml:space="preserve"> </v>
      </c>
      <c r="I49" s="127"/>
      <c r="J49" s="127"/>
      <c r="K49" s="127"/>
    </row>
    <row r="50" spans="1:11" ht="26.25" x14ac:dyDescent="0.35">
      <c r="A50" s="57"/>
      <c r="B50" s="266"/>
      <c r="C50" s="266"/>
      <c r="D50" s="102"/>
      <c r="E50" s="61" t="str">
        <f t="shared" si="1"/>
        <v xml:space="preserve"> </v>
      </c>
      <c r="F50" s="130"/>
      <c r="G50" s="102"/>
      <c r="H50" s="32" t="str">
        <f t="shared" si="2"/>
        <v xml:space="preserve"> </v>
      </c>
      <c r="I50" s="127"/>
      <c r="J50" s="127"/>
      <c r="K50" s="127"/>
    </row>
    <row r="51" spans="1:11" ht="26.25" x14ac:dyDescent="0.35">
      <c r="A51" s="57"/>
      <c r="B51" s="266"/>
      <c r="C51" s="266"/>
      <c r="D51" s="102"/>
      <c r="E51" s="61" t="str">
        <f t="shared" si="1"/>
        <v xml:space="preserve"> </v>
      </c>
      <c r="F51" s="130"/>
      <c r="G51" s="102"/>
      <c r="H51" s="32" t="str">
        <f t="shared" si="2"/>
        <v xml:space="preserve"> </v>
      </c>
      <c r="I51" s="127"/>
      <c r="J51" s="127"/>
      <c r="K51" s="127"/>
    </row>
    <row r="52" spans="1:11" ht="26.25" x14ac:dyDescent="0.35">
      <c r="A52" s="57"/>
      <c r="B52" s="266"/>
      <c r="C52" s="266"/>
      <c r="D52" s="102"/>
      <c r="E52" s="61" t="str">
        <f t="shared" si="1"/>
        <v xml:space="preserve"> </v>
      </c>
      <c r="F52" s="130"/>
      <c r="G52" s="102"/>
      <c r="H52" s="32" t="str">
        <f t="shared" si="2"/>
        <v xml:space="preserve"> </v>
      </c>
      <c r="I52" s="127"/>
      <c r="J52" s="127"/>
      <c r="K52" s="127"/>
    </row>
    <row r="53" spans="1:11" ht="26.25" x14ac:dyDescent="0.35">
      <c r="A53" s="57"/>
      <c r="B53" s="266"/>
      <c r="C53" s="266"/>
      <c r="D53" s="102"/>
      <c r="E53" s="61" t="str">
        <f t="shared" si="1"/>
        <v xml:space="preserve"> </v>
      </c>
      <c r="F53" s="130"/>
      <c r="G53" s="102"/>
      <c r="H53" s="32" t="str">
        <f t="shared" si="2"/>
        <v xml:space="preserve"> </v>
      </c>
      <c r="I53" s="127"/>
      <c r="J53" s="127"/>
      <c r="K53" s="127"/>
    </row>
    <row r="54" spans="1:11" ht="26.25" x14ac:dyDescent="0.35">
      <c r="A54" s="57"/>
      <c r="B54" s="266"/>
      <c r="C54" s="266"/>
      <c r="D54" s="102"/>
      <c r="E54" s="61" t="str">
        <f t="shared" si="1"/>
        <v xml:space="preserve"> </v>
      </c>
      <c r="F54" s="130"/>
      <c r="G54" s="102"/>
      <c r="H54" s="32" t="str">
        <f t="shared" si="2"/>
        <v xml:space="preserve"> </v>
      </c>
      <c r="I54" s="127"/>
      <c r="J54" s="127"/>
      <c r="K54" s="127"/>
    </row>
    <row r="55" spans="1:11" ht="26.25" x14ac:dyDescent="0.35">
      <c r="A55" s="57"/>
      <c r="B55" s="266"/>
      <c r="C55" s="266"/>
      <c r="D55" s="102"/>
      <c r="E55" s="61" t="str">
        <f t="shared" si="1"/>
        <v xml:space="preserve"> </v>
      </c>
      <c r="F55" s="130"/>
      <c r="G55" s="102"/>
      <c r="H55" s="32" t="str">
        <f t="shared" si="2"/>
        <v xml:space="preserve"> </v>
      </c>
      <c r="I55" s="127"/>
      <c r="J55" s="127"/>
      <c r="K55" s="127"/>
    </row>
    <row r="56" spans="1:11" ht="26.25" x14ac:dyDescent="0.35">
      <c r="A56" s="57"/>
      <c r="B56" s="266"/>
      <c r="C56" s="266"/>
      <c r="D56" s="102"/>
      <c r="E56" s="61" t="str">
        <f t="shared" si="1"/>
        <v xml:space="preserve"> </v>
      </c>
      <c r="F56" s="130"/>
      <c r="G56" s="102"/>
      <c r="H56" s="32" t="str">
        <f t="shared" si="2"/>
        <v xml:space="preserve"> </v>
      </c>
      <c r="I56" s="127"/>
      <c r="J56" s="127"/>
      <c r="K56" s="127"/>
    </row>
    <row r="57" spans="1:11" ht="26.25" x14ac:dyDescent="0.35">
      <c r="A57" s="57"/>
      <c r="B57" s="266"/>
      <c r="C57" s="266"/>
      <c r="D57" s="102"/>
      <c r="E57" s="61" t="str">
        <f t="shared" si="1"/>
        <v xml:space="preserve"> </v>
      </c>
      <c r="F57" s="130"/>
      <c r="G57" s="102"/>
      <c r="H57" s="32" t="str">
        <f t="shared" si="2"/>
        <v xml:space="preserve"> </v>
      </c>
      <c r="I57" s="127"/>
      <c r="J57" s="127"/>
      <c r="K57" s="127"/>
    </row>
    <row r="58" spans="1:11" ht="26.25" x14ac:dyDescent="0.35">
      <c r="A58" s="57"/>
      <c r="B58" s="266"/>
      <c r="C58" s="266"/>
      <c r="D58" s="102"/>
      <c r="E58" s="61" t="str">
        <f t="shared" si="1"/>
        <v xml:space="preserve"> </v>
      </c>
      <c r="F58" s="130"/>
      <c r="G58" s="102"/>
      <c r="H58" s="32" t="str">
        <f t="shared" si="2"/>
        <v xml:space="preserve"> </v>
      </c>
      <c r="I58" s="127"/>
      <c r="J58" s="127"/>
      <c r="K58" s="127"/>
    </row>
    <row r="59" spans="1:11" ht="26.25" x14ac:dyDescent="0.35">
      <c r="A59" s="57"/>
      <c r="B59" s="266"/>
      <c r="C59" s="266"/>
      <c r="D59" s="102"/>
      <c r="E59" s="61" t="str">
        <f t="shared" si="1"/>
        <v xml:space="preserve"> </v>
      </c>
      <c r="F59" s="130"/>
      <c r="G59" s="102"/>
      <c r="H59" s="32" t="str">
        <f t="shared" si="2"/>
        <v xml:space="preserve"> </v>
      </c>
      <c r="I59" s="127"/>
      <c r="J59" s="127"/>
      <c r="K59" s="127"/>
    </row>
    <row r="60" spans="1:11" ht="26.25" x14ac:dyDescent="0.35">
      <c r="A60" s="57"/>
      <c r="B60" s="266"/>
      <c r="C60" s="266"/>
      <c r="D60" s="102"/>
      <c r="E60" s="61" t="str">
        <f t="shared" si="1"/>
        <v xml:space="preserve"> </v>
      </c>
      <c r="F60" s="130"/>
      <c r="G60" s="102"/>
      <c r="H60" s="32" t="str">
        <f t="shared" si="2"/>
        <v xml:space="preserve"> </v>
      </c>
      <c r="I60" s="127"/>
      <c r="J60" s="127"/>
      <c r="K60" s="127"/>
    </row>
    <row r="61" spans="1:11" ht="26.25" x14ac:dyDescent="0.35">
      <c r="A61" s="57"/>
      <c r="B61" s="266"/>
      <c r="C61" s="266"/>
      <c r="D61" s="102"/>
      <c r="E61" s="61" t="str">
        <f t="shared" si="1"/>
        <v xml:space="preserve"> </v>
      </c>
      <c r="F61" s="130"/>
      <c r="G61" s="102"/>
      <c r="H61" s="32" t="str">
        <f t="shared" si="2"/>
        <v xml:space="preserve"> </v>
      </c>
      <c r="I61" s="127"/>
      <c r="J61" s="127"/>
      <c r="K61" s="127"/>
    </row>
    <row r="62" spans="1:11" ht="26.25" x14ac:dyDescent="0.35">
      <c r="A62" s="57"/>
      <c r="B62" s="266"/>
      <c r="C62" s="266"/>
      <c r="D62" s="102"/>
      <c r="E62" s="61" t="str">
        <f t="shared" si="1"/>
        <v xml:space="preserve"> </v>
      </c>
      <c r="F62" s="130"/>
      <c r="G62" s="102"/>
      <c r="H62" s="32" t="str">
        <f t="shared" si="2"/>
        <v xml:space="preserve"> </v>
      </c>
      <c r="I62" s="127"/>
      <c r="J62" s="127"/>
      <c r="K62" s="127"/>
    </row>
    <row r="63" spans="1:11" ht="26.25" x14ac:dyDescent="0.35">
      <c r="A63" s="57"/>
      <c r="B63" s="266"/>
      <c r="C63" s="266"/>
      <c r="D63" s="102"/>
      <c r="E63" s="61" t="str">
        <f t="shared" si="1"/>
        <v xml:space="preserve"> </v>
      </c>
      <c r="F63" s="130"/>
      <c r="G63" s="102"/>
      <c r="H63" s="32" t="str">
        <f t="shared" si="2"/>
        <v xml:space="preserve"> </v>
      </c>
      <c r="I63" s="127"/>
      <c r="J63" s="127"/>
      <c r="K63" s="127"/>
    </row>
    <row r="64" spans="1:11" ht="26.25" x14ac:dyDescent="0.35">
      <c r="A64" s="57"/>
      <c r="B64" s="266"/>
      <c r="C64" s="266"/>
      <c r="D64" s="102"/>
      <c r="E64" s="61" t="str">
        <f t="shared" si="1"/>
        <v xml:space="preserve"> </v>
      </c>
      <c r="F64" s="130"/>
      <c r="G64" s="102"/>
      <c r="H64" s="32" t="str">
        <f t="shared" si="2"/>
        <v xml:space="preserve"> </v>
      </c>
      <c r="I64" s="127"/>
      <c r="J64" s="127"/>
      <c r="K64" s="127"/>
    </row>
    <row r="65" spans="1:11" ht="26.25" x14ac:dyDescent="0.35">
      <c r="A65" s="57"/>
      <c r="B65" s="266"/>
      <c r="C65" s="266"/>
      <c r="D65" s="102"/>
      <c r="E65" s="61" t="str">
        <f t="shared" si="1"/>
        <v xml:space="preserve"> </v>
      </c>
      <c r="F65" s="130"/>
      <c r="G65" s="102"/>
      <c r="H65" s="32" t="str">
        <f t="shared" si="2"/>
        <v xml:space="preserve"> </v>
      </c>
      <c r="I65" s="127"/>
      <c r="J65" s="127"/>
      <c r="K65" s="127"/>
    </row>
    <row r="66" spans="1:11" ht="26.25" x14ac:dyDescent="0.35">
      <c r="A66" s="57"/>
      <c r="B66" s="266"/>
      <c r="C66" s="266"/>
      <c r="D66" s="102"/>
      <c r="E66" s="61" t="str">
        <f t="shared" si="1"/>
        <v xml:space="preserve"> </v>
      </c>
      <c r="F66" s="130"/>
      <c r="G66" s="102"/>
      <c r="H66" s="32" t="str">
        <f t="shared" si="2"/>
        <v xml:space="preserve"> </v>
      </c>
      <c r="I66" s="127"/>
      <c r="J66" s="127"/>
      <c r="K66" s="127"/>
    </row>
    <row r="67" spans="1:11" ht="26.25" x14ac:dyDescent="0.35">
      <c r="A67" s="57"/>
      <c r="B67" s="266"/>
      <c r="C67" s="266"/>
      <c r="D67" s="102"/>
      <c r="E67" s="61" t="str">
        <f t="shared" si="1"/>
        <v xml:space="preserve"> </v>
      </c>
      <c r="F67" s="130"/>
      <c r="G67" s="102"/>
      <c r="H67" s="32" t="str">
        <f t="shared" si="2"/>
        <v xml:space="preserve"> </v>
      </c>
      <c r="I67" s="127"/>
      <c r="J67" s="127"/>
      <c r="K67" s="127"/>
    </row>
    <row r="68" spans="1:11" ht="26.25" x14ac:dyDescent="0.35">
      <c r="A68" s="57"/>
      <c r="B68" s="266"/>
      <c r="C68" s="266"/>
      <c r="D68" s="102"/>
      <c r="E68" s="61" t="str">
        <f t="shared" si="1"/>
        <v xml:space="preserve"> </v>
      </c>
      <c r="F68" s="130"/>
      <c r="G68" s="102"/>
      <c r="H68" s="32" t="str">
        <f t="shared" si="2"/>
        <v xml:space="preserve"> </v>
      </c>
      <c r="I68" s="127"/>
      <c r="J68" s="127"/>
      <c r="K68" s="127"/>
    </row>
    <row r="69" spans="1:11" ht="26.25" x14ac:dyDescent="0.35">
      <c r="A69" s="57"/>
      <c r="B69" s="266"/>
      <c r="C69" s="266"/>
      <c r="D69" s="102"/>
      <c r="E69" s="61" t="str">
        <f t="shared" si="1"/>
        <v xml:space="preserve"> </v>
      </c>
      <c r="F69" s="130"/>
      <c r="G69" s="102"/>
      <c r="H69" s="32" t="str">
        <f t="shared" si="2"/>
        <v xml:space="preserve"> </v>
      </c>
      <c r="I69" s="127"/>
      <c r="J69" s="127"/>
      <c r="K69" s="127"/>
    </row>
    <row r="70" spans="1:11" ht="26.25" x14ac:dyDescent="0.35">
      <c r="A70" s="57"/>
      <c r="B70" s="266"/>
      <c r="C70" s="266"/>
      <c r="D70" s="102"/>
      <c r="E70" s="61" t="str">
        <f t="shared" si="1"/>
        <v xml:space="preserve"> </v>
      </c>
      <c r="F70" s="130"/>
      <c r="G70" s="102"/>
      <c r="H70" s="32" t="str">
        <f t="shared" si="2"/>
        <v xml:space="preserve"> </v>
      </c>
      <c r="I70" s="127"/>
      <c r="J70" s="127"/>
      <c r="K70" s="127"/>
    </row>
    <row r="71" spans="1:11" ht="26.25" x14ac:dyDescent="0.35">
      <c r="A71" s="57"/>
      <c r="B71" s="266"/>
      <c r="C71" s="266"/>
      <c r="D71" s="102"/>
      <c r="E71" s="61" t="str">
        <f t="shared" si="1"/>
        <v xml:space="preserve"> </v>
      </c>
      <c r="F71" s="130"/>
      <c r="G71" s="102"/>
      <c r="H71" s="32" t="str">
        <f t="shared" si="2"/>
        <v xml:space="preserve"> </v>
      </c>
      <c r="I71" s="127"/>
      <c r="J71" s="127"/>
      <c r="K71" s="127"/>
    </row>
    <row r="72" spans="1:11" ht="26.25" x14ac:dyDescent="0.35">
      <c r="A72" s="57"/>
      <c r="B72" s="266"/>
      <c r="C72" s="266"/>
      <c r="D72" s="102"/>
      <c r="E72" s="61" t="str">
        <f t="shared" si="1"/>
        <v xml:space="preserve"> </v>
      </c>
      <c r="F72" s="130"/>
      <c r="G72" s="102"/>
      <c r="H72" s="32" t="str">
        <f t="shared" si="2"/>
        <v xml:space="preserve"> </v>
      </c>
      <c r="I72" s="127"/>
      <c r="J72" s="127"/>
      <c r="K72" s="127"/>
    </row>
    <row r="73" spans="1:11" ht="26.25" x14ac:dyDescent="0.35">
      <c r="A73" s="57"/>
      <c r="B73" s="266"/>
      <c r="C73" s="266"/>
      <c r="D73" s="102"/>
      <c r="E73" s="61" t="str">
        <f t="shared" si="1"/>
        <v xml:space="preserve"> </v>
      </c>
      <c r="F73" s="130"/>
      <c r="G73" s="102"/>
      <c r="H73" s="32" t="str">
        <f t="shared" si="2"/>
        <v xml:space="preserve"> </v>
      </c>
      <c r="I73" s="127"/>
      <c r="J73" s="127"/>
      <c r="K73" s="127"/>
    </row>
    <row r="74" spans="1:11" ht="26.25" x14ac:dyDescent="0.35">
      <c r="A74" s="57"/>
      <c r="B74" s="266"/>
      <c r="C74" s="266"/>
      <c r="D74" s="102"/>
      <c r="E74" s="61" t="str">
        <f t="shared" si="1"/>
        <v xml:space="preserve"> </v>
      </c>
      <c r="F74" s="130"/>
      <c r="G74" s="102"/>
      <c r="H74" s="32" t="str">
        <f t="shared" si="2"/>
        <v xml:space="preserve"> </v>
      </c>
      <c r="I74" s="127"/>
      <c r="J74" s="127"/>
      <c r="K74" s="127"/>
    </row>
    <row r="75" spans="1:11" ht="26.25" x14ac:dyDescent="0.35">
      <c r="A75" s="57"/>
      <c r="B75" s="266"/>
      <c r="C75" s="266"/>
      <c r="D75" s="102"/>
      <c r="E75" s="61" t="str">
        <f t="shared" si="1"/>
        <v xml:space="preserve"> </v>
      </c>
      <c r="F75" s="130"/>
      <c r="G75" s="102"/>
      <c r="H75" s="32" t="str">
        <f t="shared" si="2"/>
        <v xml:space="preserve"> </v>
      </c>
      <c r="I75" s="127"/>
      <c r="J75" s="127"/>
      <c r="K75" s="127"/>
    </row>
    <row r="76" spans="1:11" ht="26.25" x14ac:dyDescent="0.35">
      <c r="A76" s="57"/>
      <c r="B76" s="266"/>
      <c r="C76" s="266"/>
      <c r="D76" s="102"/>
      <c r="E76" s="61" t="str">
        <f t="shared" ref="E76:E139" si="3">IF(D76&gt;=17,"Growth High",IF(D76&gt;=9,"Growth Adequate",IF(D76&gt;0,"Growth Low"," ")))</f>
        <v xml:space="preserve"> </v>
      </c>
      <c r="F76" s="130"/>
      <c r="G76" s="102"/>
      <c r="H76" s="32" t="str">
        <f t="shared" ref="H76:H139" si="4">IF(G76&gt;=$F$10,"Yes"," ")</f>
        <v xml:space="preserve"> </v>
      </c>
      <c r="I76" s="127"/>
      <c r="J76" s="127"/>
      <c r="K76" s="127"/>
    </row>
    <row r="77" spans="1:11" ht="26.25" x14ac:dyDescent="0.35">
      <c r="A77" s="57"/>
      <c r="B77" s="266"/>
      <c r="C77" s="266"/>
      <c r="D77" s="102"/>
      <c r="E77" s="61" t="str">
        <f t="shared" si="3"/>
        <v xml:space="preserve"> </v>
      </c>
      <c r="F77" s="130"/>
      <c r="G77" s="102"/>
      <c r="H77" s="32" t="str">
        <f t="shared" si="4"/>
        <v xml:space="preserve"> </v>
      </c>
      <c r="I77" s="127"/>
      <c r="J77" s="127"/>
      <c r="K77" s="127"/>
    </row>
    <row r="78" spans="1:11" ht="26.25" x14ac:dyDescent="0.35">
      <c r="A78" s="57"/>
      <c r="B78" s="266"/>
      <c r="C78" s="266"/>
      <c r="D78" s="102"/>
      <c r="E78" s="61" t="str">
        <f t="shared" si="3"/>
        <v xml:space="preserve"> </v>
      </c>
      <c r="F78" s="130"/>
      <c r="G78" s="102"/>
      <c r="H78" s="32" t="str">
        <f t="shared" si="4"/>
        <v xml:space="preserve"> </v>
      </c>
      <c r="I78" s="127"/>
      <c r="J78" s="127"/>
      <c r="K78" s="127"/>
    </row>
    <row r="79" spans="1:11" ht="26.25" x14ac:dyDescent="0.35">
      <c r="A79" s="57"/>
      <c r="B79" s="266"/>
      <c r="C79" s="266"/>
      <c r="D79" s="102"/>
      <c r="E79" s="61" t="str">
        <f t="shared" si="3"/>
        <v xml:space="preserve"> </v>
      </c>
      <c r="F79" s="130"/>
      <c r="G79" s="102"/>
      <c r="H79" s="32" t="str">
        <f t="shared" si="4"/>
        <v xml:space="preserve"> </v>
      </c>
      <c r="I79" s="127"/>
      <c r="J79" s="127"/>
      <c r="K79" s="127"/>
    </row>
    <row r="80" spans="1:11" ht="26.25" x14ac:dyDescent="0.35">
      <c r="A80" s="57"/>
      <c r="B80" s="266"/>
      <c r="C80" s="266"/>
      <c r="D80" s="102"/>
      <c r="E80" s="61" t="str">
        <f t="shared" si="3"/>
        <v xml:space="preserve"> </v>
      </c>
      <c r="F80" s="130"/>
      <c r="G80" s="102"/>
      <c r="H80" s="32" t="str">
        <f t="shared" si="4"/>
        <v xml:space="preserve"> </v>
      </c>
      <c r="I80" s="127"/>
      <c r="J80" s="127"/>
      <c r="K80" s="127"/>
    </row>
    <row r="81" spans="1:11" ht="26.25" x14ac:dyDescent="0.35">
      <c r="A81" s="57"/>
      <c r="B81" s="266"/>
      <c r="C81" s="266"/>
      <c r="D81" s="102"/>
      <c r="E81" s="61" t="str">
        <f t="shared" si="3"/>
        <v xml:space="preserve"> </v>
      </c>
      <c r="F81" s="130"/>
      <c r="G81" s="102"/>
      <c r="H81" s="32" t="str">
        <f t="shared" si="4"/>
        <v xml:space="preserve"> </v>
      </c>
      <c r="I81" s="127"/>
      <c r="J81" s="127"/>
      <c r="K81" s="127"/>
    </row>
    <row r="82" spans="1:11" ht="26.25" x14ac:dyDescent="0.35">
      <c r="A82" s="57"/>
      <c r="B82" s="266"/>
      <c r="C82" s="266"/>
      <c r="D82" s="102"/>
      <c r="E82" s="61" t="str">
        <f t="shared" si="3"/>
        <v xml:space="preserve"> </v>
      </c>
      <c r="F82" s="130"/>
      <c r="G82" s="102"/>
      <c r="H82" s="32" t="str">
        <f t="shared" si="4"/>
        <v xml:space="preserve"> </v>
      </c>
      <c r="I82" s="127"/>
      <c r="J82" s="127"/>
      <c r="K82" s="127"/>
    </row>
    <row r="83" spans="1:11" ht="26.25" x14ac:dyDescent="0.35">
      <c r="A83" s="57"/>
      <c r="B83" s="266"/>
      <c r="C83" s="266"/>
      <c r="D83" s="102"/>
      <c r="E83" s="61" t="str">
        <f t="shared" si="3"/>
        <v xml:space="preserve"> </v>
      </c>
      <c r="F83" s="130"/>
      <c r="G83" s="102"/>
      <c r="H83" s="32" t="str">
        <f t="shared" si="4"/>
        <v xml:space="preserve"> </v>
      </c>
      <c r="I83" s="127"/>
      <c r="J83" s="127"/>
      <c r="K83" s="127"/>
    </row>
    <row r="84" spans="1:11" ht="26.25" x14ac:dyDescent="0.35">
      <c r="A84" s="57"/>
      <c r="B84" s="266"/>
      <c r="C84" s="266"/>
      <c r="D84" s="102"/>
      <c r="E84" s="61" t="str">
        <f t="shared" si="3"/>
        <v xml:space="preserve"> </v>
      </c>
      <c r="F84" s="130"/>
      <c r="G84" s="102"/>
      <c r="H84" s="32" t="str">
        <f t="shared" si="4"/>
        <v xml:space="preserve"> </v>
      </c>
      <c r="I84" s="127"/>
      <c r="J84" s="127"/>
      <c r="K84" s="127"/>
    </row>
    <row r="85" spans="1:11" ht="26.25" x14ac:dyDescent="0.35">
      <c r="A85" s="57"/>
      <c r="B85" s="266"/>
      <c r="C85" s="266"/>
      <c r="D85" s="102"/>
      <c r="E85" s="61" t="str">
        <f t="shared" si="3"/>
        <v xml:space="preserve"> </v>
      </c>
      <c r="F85" s="130"/>
      <c r="G85" s="102"/>
      <c r="H85" s="32" t="str">
        <f t="shared" si="4"/>
        <v xml:space="preserve"> </v>
      </c>
      <c r="I85" s="127"/>
      <c r="J85" s="127"/>
      <c r="K85" s="127"/>
    </row>
    <row r="86" spans="1:11" ht="26.25" x14ac:dyDescent="0.35">
      <c r="A86" s="57"/>
      <c r="B86" s="266"/>
      <c r="C86" s="266"/>
      <c r="D86" s="102"/>
      <c r="E86" s="61" t="str">
        <f t="shared" si="3"/>
        <v xml:space="preserve"> </v>
      </c>
      <c r="F86" s="130"/>
      <c r="G86" s="102"/>
      <c r="H86" s="32" t="str">
        <f t="shared" si="4"/>
        <v xml:space="preserve"> </v>
      </c>
      <c r="I86" s="127"/>
      <c r="J86" s="127"/>
      <c r="K86" s="127"/>
    </row>
    <row r="87" spans="1:11" ht="26.25" x14ac:dyDescent="0.35">
      <c r="A87" s="57"/>
      <c r="B87" s="266"/>
      <c r="C87" s="266"/>
      <c r="D87" s="102"/>
      <c r="E87" s="61" t="str">
        <f t="shared" si="3"/>
        <v xml:space="preserve"> </v>
      </c>
      <c r="F87" s="130"/>
      <c r="G87" s="102"/>
      <c r="H87" s="32" t="str">
        <f t="shared" si="4"/>
        <v xml:space="preserve"> </v>
      </c>
      <c r="I87" s="127"/>
      <c r="J87" s="127"/>
      <c r="K87" s="127"/>
    </row>
    <row r="88" spans="1:11" ht="26.25" x14ac:dyDescent="0.35">
      <c r="A88" s="57"/>
      <c r="B88" s="266"/>
      <c r="C88" s="266"/>
      <c r="D88" s="102"/>
      <c r="E88" s="61" t="str">
        <f t="shared" si="3"/>
        <v xml:space="preserve"> </v>
      </c>
      <c r="F88" s="130"/>
      <c r="G88" s="102"/>
      <c r="H88" s="32" t="str">
        <f t="shared" si="4"/>
        <v xml:space="preserve"> </v>
      </c>
      <c r="I88" s="127"/>
      <c r="J88" s="127"/>
      <c r="K88" s="127"/>
    </row>
    <row r="89" spans="1:11" ht="26.25" x14ac:dyDescent="0.35">
      <c r="A89" s="57"/>
      <c r="B89" s="266"/>
      <c r="C89" s="266"/>
      <c r="D89" s="102"/>
      <c r="E89" s="61" t="str">
        <f t="shared" si="3"/>
        <v xml:space="preserve"> </v>
      </c>
      <c r="F89" s="130"/>
      <c r="G89" s="102"/>
      <c r="H89" s="32" t="str">
        <f t="shared" si="4"/>
        <v xml:space="preserve"> </v>
      </c>
      <c r="I89" s="127"/>
      <c r="J89" s="127"/>
      <c r="K89" s="127"/>
    </row>
    <row r="90" spans="1:11" ht="26.25" x14ac:dyDescent="0.35">
      <c r="A90" s="57"/>
      <c r="B90" s="266"/>
      <c r="C90" s="266"/>
      <c r="D90" s="102"/>
      <c r="E90" s="61" t="str">
        <f t="shared" si="3"/>
        <v xml:space="preserve"> </v>
      </c>
      <c r="F90" s="130"/>
      <c r="G90" s="102"/>
      <c r="H90" s="32" t="str">
        <f t="shared" si="4"/>
        <v xml:space="preserve"> </v>
      </c>
      <c r="I90" s="127"/>
      <c r="J90" s="127"/>
      <c r="K90" s="127"/>
    </row>
    <row r="91" spans="1:11" ht="26.25" x14ac:dyDescent="0.35">
      <c r="A91" s="57"/>
      <c r="B91" s="266"/>
      <c r="C91" s="266"/>
      <c r="D91" s="102"/>
      <c r="E91" s="61" t="str">
        <f t="shared" si="3"/>
        <v xml:space="preserve"> </v>
      </c>
      <c r="F91" s="130"/>
      <c r="G91" s="102"/>
      <c r="H91" s="32" t="str">
        <f t="shared" si="4"/>
        <v xml:space="preserve"> </v>
      </c>
      <c r="I91" s="127"/>
      <c r="J91" s="127"/>
      <c r="K91" s="127"/>
    </row>
    <row r="92" spans="1:11" ht="26.25" x14ac:dyDescent="0.35">
      <c r="A92" s="57"/>
      <c r="B92" s="266"/>
      <c r="C92" s="266"/>
      <c r="D92" s="102"/>
      <c r="E92" s="61" t="str">
        <f t="shared" si="3"/>
        <v xml:space="preserve"> </v>
      </c>
      <c r="F92" s="130"/>
      <c r="G92" s="102"/>
      <c r="H92" s="32" t="str">
        <f t="shared" si="4"/>
        <v xml:space="preserve"> </v>
      </c>
      <c r="I92" s="127"/>
      <c r="J92" s="127"/>
      <c r="K92" s="127"/>
    </row>
    <row r="93" spans="1:11" ht="26.25" x14ac:dyDescent="0.35">
      <c r="A93" s="57"/>
      <c r="B93" s="266"/>
      <c r="C93" s="266"/>
      <c r="D93" s="102"/>
      <c r="E93" s="61" t="str">
        <f t="shared" si="3"/>
        <v xml:space="preserve"> </v>
      </c>
      <c r="F93" s="130"/>
      <c r="G93" s="102"/>
      <c r="H93" s="32" t="str">
        <f t="shared" si="4"/>
        <v xml:space="preserve"> </v>
      </c>
      <c r="I93" s="127"/>
      <c r="J93" s="127"/>
      <c r="K93" s="127"/>
    </row>
    <row r="94" spans="1:11" ht="26.25" x14ac:dyDescent="0.35">
      <c r="A94" s="57"/>
      <c r="B94" s="266"/>
      <c r="C94" s="266"/>
      <c r="D94" s="102"/>
      <c r="E94" s="61" t="str">
        <f t="shared" si="3"/>
        <v xml:space="preserve"> </v>
      </c>
      <c r="F94" s="130"/>
      <c r="G94" s="102"/>
      <c r="H94" s="32" t="str">
        <f t="shared" si="4"/>
        <v xml:space="preserve"> </v>
      </c>
      <c r="I94" s="127"/>
      <c r="J94" s="127"/>
      <c r="K94" s="127"/>
    </row>
    <row r="95" spans="1:11" ht="26.25" x14ac:dyDescent="0.35">
      <c r="A95" s="57"/>
      <c r="B95" s="266"/>
      <c r="C95" s="266"/>
      <c r="D95" s="102"/>
      <c r="E95" s="61" t="str">
        <f t="shared" si="3"/>
        <v xml:space="preserve"> </v>
      </c>
      <c r="F95" s="130"/>
      <c r="G95" s="102"/>
      <c r="H95" s="32" t="str">
        <f t="shared" si="4"/>
        <v xml:space="preserve"> </v>
      </c>
      <c r="I95" s="127"/>
      <c r="J95" s="127"/>
      <c r="K95" s="127"/>
    </row>
    <row r="96" spans="1:11" ht="26.25" x14ac:dyDescent="0.35">
      <c r="A96" s="57"/>
      <c r="B96" s="266"/>
      <c r="C96" s="266"/>
      <c r="D96" s="102"/>
      <c r="E96" s="61" t="str">
        <f t="shared" si="3"/>
        <v xml:space="preserve"> </v>
      </c>
      <c r="F96" s="130"/>
      <c r="G96" s="102"/>
      <c r="H96" s="32" t="str">
        <f t="shared" si="4"/>
        <v xml:space="preserve"> </v>
      </c>
      <c r="I96" s="127"/>
      <c r="J96" s="127"/>
      <c r="K96" s="127"/>
    </row>
    <row r="97" spans="1:11" ht="26.25" x14ac:dyDescent="0.35">
      <c r="A97" s="57"/>
      <c r="B97" s="266"/>
      <c r="C97" s="266"/>
      <c r="D97" s="102"/>
      <c r="E97" s="61" t="str">
        <f t="shared" si="3"/>
        <v xml:space="preserve"> </v>
      </c>
      <c r="F97" s="130"/>
      <c r="G97" s="102"/>
      <c r="H97" s="32" t="str">
        <f t="shared" si="4"/>
        <v xml:space="preserve"> </v>
      </c>
      <c r="I97" s="127"/>
      <c r="J97" s="127"/>
      <c r="K97" s="127"/>
    </row>
    <row r="98" spans="1:11" ht="26.25" x14ac:dyDescent="0.35">
      <c r="A98" s="57"/>
      <c r="B98" s="266"/>
      <c r="C98" s="266"/>
      <c r="D98" s="102"/>
      <c r="E98" s="61" t="str">
        <f t="shared" si="3"/>
        <v xml:space="preserve"> </v>
      </c>
      <c r="F98" s="130"/>
      <c r="G98" s="102"/>
      <c r="H98" s="32" t="str">
        <f t="shared" si="4"/>
        <v xml:space="preserve"> </v>
      </c>
      <c r="I98" s="127"/>
      <c r="J98" s="127"/>
      <c r="K98" s="127"/>
    </row>
    <row r="99" spans="1:11" ht="26.25" x14ac:dyDescent="0.35">
      <c r="A99" s="57"/>
      <c r="B99" s="266"/>
      <c r="C99" s="266"/>
      <c r="D99" s="102"/>
      <c r="E99" s="61" t="str">
        <f t="shared" si="3"/>
        <v xml:space="preserve"> </v>
      </c>
      <c r="F99" s="130"/>
      <c r="G99" s="102"/>
      <c r="H99" s="32" t="str">
        <f t="shared" si="4"/>
        <v xml:space="preserve"> </v>
      </c>
      <c r="I99" s="127"/>
      <c r="J99" s="127"/>
      <c r="K99" s="127"/>
    </row>
    <row r="100" spans="1:11" ht="26.25" x14ac:dyDescent="0.35">
      <c r="A100" s="57"/>
      <c r="B100" s="266"/>
      <c r="C100" s="266"/>
      <c r="D100" s="102"/>
      <c r="E100" s="61" t="str">
        <f t="shared" si="3"/>
        <v xml:space="preserve"> </v>
      </c>
      <c r="F100" s="130"/>
      <c r="G100" s="102"/>
      <c r="H100" s="32" t="str">
        <f t="shared" si="4"/>
        <v xml:space="preserve"> </v>
      </c>
      <c r="I100" s="127"/>
      <c r="J100" s="127"/>
      <c r="K100" s="127"/>
    </row>
    <row r="101" spans="1:11" ht="26.25" x14ac:dyDescent="0.35">
      <c r="A101" s="57"/>
      <c r="B101" s="266"/>
      <c r="C101" s="266"/>
      <c r="D101" s="102"/>
      <c r="E101" s="61" t="str">
        <f t="shared" si="3"/>
        <v xml:space="preserve"> </v>
      </c>
      <c r="F101" s="130"/>
      <c r="G101" s="102"/>
      <c r="H101" s="32" t="str">
        <f t="shared" si="4"/>
        <v xml:space="preserve"> </v>
      </c>
      <c r="I101" s="127"/>
      <c r="J101" s="127"/>
      <c r="K101" s="127"/>
    </row>
    <row r="102" spans="1:11" ht="26.25" x14ac:dyDescent="0.35">
      <c r="A102" s="57"/>
      <c r="B102" s="266"/>
      <c r="C102" s="266"/>
      <c r="D102" s="102"/>
      <c r="E102" s="61" t="str">
        <f t="shared" si="3"/>
        <v xml:space="preserve"> </v>
      </c>
      <c r="F102" s="130"/>
      <c r="G102" s="102"/>
      <c r="H102" s="32" t="str">
        <f t="shared" si="4"/>
        <v xml:space="preserve"> </v>
      </c>
      <c r="I102" s="127"/>
      <c r="J102" s="127"/>
      <c r="K102" s="127"/>
    </row>
    <row r="103" spans="1:11" ht="26.25" x14ac:dyDescent="0.35">
      <c r="A103" s="57"/>
      <c r="B103" s="266"/>
      <c r="C103" s="266"/>
      <c r="D103" s="102"/>
      <c r="E103" s="61" t="str">
        <f t="shared" si="3"/>
        <v xml:space="preserve"> </v>
      </c>
      <c r="F103" s="130"/>
      <c r="G103" s="102"/>
      <c r="H103" s="32" t="str">
        <f t="shared" si="4"/>
        <v xml:space="preserve"> </v>
      </c>
      <c r="I103" s="127"/>
      <c r="J103" s="127"/>
      <c r="K103" s="127"/>
    </row>
    <row r="104" spans="1:11" ht="26.25" x14ac:dyDescent="0.35">
      <c r="A104" s="57"/>
      <c r="B104" s="266"/>
      <c r="C104" s="266"/>
      <c r="D104" s="102"/>
      <c r="E104" s="61" t="str">
        <f t="shared" si="3"/>
        <v xml:space="preserve"> </v>
      </c>
      <c r="F104" s="130"/>
      <c r="G104" s="102"/>
      <c r="H104" s="32" t="str">
        <f t="shared" si="4"/>
        <v xml:space="preserve"> </v>
      </c>
      <c r="I104" s="127"/>
      <c r="J104" s="127"/>
      <c r="K104" s="127"/>
    </row>
    <row r="105" spans="1:11" ht="26.25" x14ac:dyDescent="0.35">
      <c r="A105" s="57"/>
      <c r="B105" s="266"/>
      <c r="C105" s="266"/>
      <c r="D105" s="102"/>
      <c r="E105" s="61" t="str">
        <f t="shared" si="3"/>
        <v xml:space="preserve"> </v>
      </c>
      <c r="F105" s="130"/>
      <c r="G105" s="102"/>
      <c r="H105" s="32" t="str">
        <f t="shared" si="4"/>
        <v xml:space="preserve"> </v>
      </c>
      <c r="I105" s="127"/>
      <c r="J105" s="127"/>
      <c r="K105" s="127"/>
    </row>
    <row r="106" spans="1:11" ht="26.25" x14ac:dyDescent="0.35">
      <c r="A106" s="57"/>
      <c r="B106" s="266"/>
      <c r="C106" s="266"/>
      <c r="D106" s="102"/>
      <c r="E106" s="61" t="str">
        <f t="shared" si="3"/>
        <v xml:space="preserve"> </v>
      </c>
      <c r="F106" s="130"/>
      <c r="G106" s="102"/>
      <c r="H106" s="32" t="str">
        <f t="shared" si="4"/>
        <v xml:space="preserve"> </v>
      </c>
      <c r="I106" s="127"/>
      <c r="J106" s="127"/>
      <c r="K106" s="127"/>
    </row>
    <row r="107" spans="1:11" ht="26.25" x14ac:dyDescent="0.35">
      <c r="A107" s="57"/>
      <c r="B107" s="266"/>
      <c r="C107" s="266"/>
      <c r="D107" s="102"/>
      <c r="E107" s="61" t="str">
        <f t="shared" si="3"/>
        <v xml:space="preserve"> </v>
      </c>
      <c r="F107" s="130"/>
      <c r="G107" s="102"/>
      <c r="H107" s="32" t="str">
        <f t="shared" si="4"/>
        <v xml:space="preserve"> </v>
      </c>
      <c r="I107" s="127"/>
      <c r="J107" s="127"/>
      <c r="K107" s="127"/>
    </row>
    <row r="108" spans="1:11" ht="26.25" x14ac:dyDescent="0.35">
      <c r="A108" s="57"/>
      <c r="B108" s="266"/>
      <c r="C108" s="266"/>
      <c r="D108" s="102"/>
      <c r="E108" s="61" t="str">
        <f t="shared" si="3"/>
        <v xml:space="preserve"> </v>
      </c>
      <c r="F108" s="130"/>
      <c r="G108" s="102"/>
      <c r="H108" s="32" t="str">
        <f t="shared" si="4"/>
        <v xml:space="preserve"> </v>
      </c>
      <c r="I108" s="127"/>
      <c r="J108" s="127"/>
      <c r="K108" s="127"/>
    </row>
    <row r="109" spans="1:11" ht="26.25" x14ac:dyDescent="0.35">
      <c r="A109" s="57"/>
      <c r="B109" s="266"/>
      <c r="C109" s="266"/>
      <c r="D109" s="102"/>
      <c r="E109" s="61" t="str">
        <f t="shared" si="3"/>
        <v xml:space="preserve"> </v>
      </c>
      <c r="F109" s="130"/>
      <c r="G109" s="102"/>
      <c r="H109" s="32" t="str">
        <f t="shared" si="4"/>
        <v xml:space="preserve"> </v>
      </c>
      <c r="I109" s="127"/>
      <c r="J109" s="127"/>
      <c r="K109" s="127"/>
    </row>
    <row r="110" spans="1:11" ht="26.25" x14ac:dyDescent="0.35">
      <c r="A110" s="57"/>
      <c r="B110" s="266"/>
      <c r="C110" s="266"/>
      <c r="D110" s="102"/>
      <c r="E110" s="61" t="str">
        <f t="shared" si="3"/>
        <v xml:space="preserve"> </v>
      </c>
      <c r="F110" s="130"/>
      <c r="G110" s="102"/>
      <c r="H110" s="32" t="str">
        <f t="shared" si="4"/>
        <v xml:space="preserve"> </v>
      </c>
      <c r="I110" s="127"/>
      <c r="J110" s="127"/>
      <c r="K110" s="127"/>
    </row>
    <row r="111" spans="1:11" ht="26.25" x14ac:dyDescent="0.35">
      <c r="A111" s="57"/>
      <c r="B111" s="266"/>
      <c r="C111" s="266"/>
      <c r="D111" s="102"/>
      <c r="E111" s="61" t="str">
        <f t="shared" si="3"/>
        <v xml:space="preserve"> </v>
      </c>
      <c r="F111" s="130"/>
      <c r="G111" s="102"/>
      <c r="H111" s="32" t="str">
        <f t="shared" si="4"/>
        <v xml:space="preserve"> </v>
      </c>
      <c r="I111" s="127"/>
      <c r="J111" s="127"/>
      <c r="K111" s="127"/>
    </row>
    <row r="112" spans="1:11" ht="26.25" x14ac:dyDescent="0.35">
      <c r="A112" s="57"/>
      <c r="B112" s="266"/>
      <c r="C112" s="266"/>
      <c r="D112" s="102"/>
      <c r="E112" s="61" t="str">
        <f t="shared" si="3"/>
        <v xml:space="preserve"> </v>
      </c>
      <c r="F112" s="130"/>
      <c r="G112" s="102"/>
      <c r="H112" s="32" t="str">
        <f t="shared" si="4"/>
        <v xml:space="preserve"> </v>
      </c>
      <c r="I112" s="127"/>
      <c r="J112" s="127"/>
      <c r="K112" s="127"/>
    </row>
    <row r="113" spans="1:11" ht="26.25" x14ac:dyDescent="0.35">
      <c r="A113" s="57"/>
      <c r="B113" s="266"/>
      <c r="C113" s="266"/>
      <c r="D113" s="102"/>
      <c r="E113" s="61" t="str">
        <f t="shared" si="3"/>
        <v xml:space="preserve"> </v>
      </c>
      <c r="F113" s="130"/>
      <c r="G113" s="102"/>
      <c r="H113" s="32" t="str">
        <f t="shared" si="4"/>
        <v xml:space="preserve"> </v>
      </c>
      <c r="I113" s="127"/>
      <c r="J113" s="127"/>
      <c r="K113" s="127"/>
    </row>
    <row r="114" spans="1:11" ht="26.25" x14ac:dyDescent="0.35">
      <c r="A114" s="57"/>
      <c r="B114" s="266"/>
      <c r="C114" s="266"/>
      <c r="D114" s="102"/>
      <c r="E114" s="61" t="str">
        <f t="shared" si="3"/>
        <v xml:space="preserve"> </v>
      </c>
      <c r="F114" s="130"/>
      <c r="G114" s="102"/>
      <c r="H114" s="32" t="str">
        <f t="shared" si="4"/>
        <v xml:space="preserve"> </v>
      </c>
      <c r="I114" s="127"/>
      <c r="J114" s="127"/>
      <c r="K114" s="127"/>
    </row>
    <row r="115" spans="1:11" ht="26.25" x14ac:dyDescent="0.35">
      <c r="A115" s="57"/>
      <c r="B115" s="266"/>
      <c r="C115" s="266"/>
      <c r="D115" s="102"/>
      <c r="E115" s="61" t="str">
        <f t="shared" si="3"/>
        <v xml:space="preserve"> </v>
      </c>
      <c r="F115" s="130"/>
      <c r="G115" s="102"/>
      <c r="H115" s="32" t="str">
        <f t="shared" si="4"/>
        <v xml:space="preserve"> </v>
      </c>
      <c r="I115" s="127"/>
      <c r="J115" s="127"/>
      <c r="K115" s="127"/>
    </row>
    <row r="116" spans="1:11" ht="26.25" x14ac:dyDescent="0.35">
      <c r="A116" s="57"/>
      <c r="B116" s="266"/>
      <c r="C116" s="266"/>
      <c r="D116" s="102"/>
      <c r="E116" s="61" t="str">
        <f t="shared" si="3"/>
        <v xml:space="preserve"> </v>
      </c>
      <c r="F116" s="130"/>
      <c r="G116" s="102"/>
      <c r="H116" s="32" t="str">
        <f t="shared" si="4"/>
        <v xml:space="preserve"> </v>
      </c>
      <c r="I116" s="127"/>
      <c r="J116" s="127"/>
      <c r="K116" s="127"/>
    </row>
    <row r="117" spans="1:11" ht="26.25" x14ac:dyDescent="0.35">
      <c r="A117" s="57"/>
      <c r="B117" s="266"/>
      <c r="C117" s="266"/>
      <c r="D117" s="102"/>
      <c r="E117" s="61" t="str">
        <f t="shared" si="3"/>
        <v xml:space="preserve"> </v>
      </c>
      <c r="F117" s="130"/>
      <c r="G117" s="102"/>
      <c r="H117" s="32" t="str">
        <f t="shared" si="4"/>
        <v xml:space="preserve"> </v>
      </c>
      <c r="I117" s="127"/>
      <c r="J117" s="127"/>
      <c r="K117" s="127"/>
    </row>
    <row r="118" spans="1:11" ht="26.25" x14ac:dyDescent="0.35">
      <c r="A118" s="57"/>
      <c r="B118" s="266"/>
      <c r="C118" s="266"/>
      <c r="D118" s="102"/>
      <c r="E118" s="61" t="str">
        <f t="shared" si="3"/>
        <v xml:space="preserve"> </v>
      </c>
      <c r="F118" s="130"/>
      <c r="G118" s="102"/>
      <c r="H118" s="32" t="str">
        <f t="shared" si="4"/>
        <v xml:space="preserve"> </v>
      </c>
      <c r="I118" s="127"/>
      <c r="J118" s="127"/>
      <c r="K118" s="127"/>
    </row>
    <row r="119" spans="1:11" ht="26.25" x14ac:dyDescent="0.35">
      <c r="A119" s="57"/>
      <c r="B119" s="266"/>
      <c r="C119" s="266"/>
      <c r="D119" s="102"/>
      <c r="E119" s="61" t="str">
        <f t="shared" si="3"/>
        <v xml:space="preserve"> </v>
      </c>
      <c r="F119" s="130"/>
      <c r="G119" s="102"/>
      <c r="H119" s="32" t="str">
        <f t="shared" si="4"/>
        <v xml:space="preserve"> </v>
      </c>
      <c r="I119" s="127"/>
      <c r="J119" s="127"/>
      <c r="K119" s="127"/>
    </row>
    <row r="120" spans="1:11" ht="26.25" x14ac:dyDescent="0.35">
      <c r="A120" s="57"/>
      <c r="B120" s="266"/>
      <c r="C120" s="266"/>
      <c r="D120" s="102"/>
      <c r="E120" s="61" t="str">
        <f t="shared" si="3"/>
        <v xml:space="preserve"> </v>
      </c>
      <c r="F120" s="130"/>
      <c r="G120" s="102"/>
      <c r="H120" s="32" t="str">
        <f t="shared" si="4"/>
        <v xml:space="preserve"> </v>
      </c>
      <c r="I120" s="127"/>
      <c r="J120" s="127"/>
      <c r="K120" s="127"/>
    </row>
    <row r="121" spans="1:11" ht="26.25" x14ac:dyDescent="0.35">
      <c r="A121" s="57"/>
      <c r="B121" s="266"/>
      <c r="C121" s="266"/>
      <c r="D121" s="102"/>
      <c r="E121" s="61" t="str">
        <f t="shared" si="3"/>
        <v xml:space="preserve"> </v>
      </c>
      <c r="F121" s="130"/>
      <c r="G121" s="102"/>
      <c r="H121" s="32" t="str">
        <f t="shared" si="4"/>
        <v xml:space="preserve"> </v>
      </c>
      <c r="I121" s="127"/>
      <c r="J121" s="127"/>
      <c r="K121" s="127"/>
    </row>
    <row r="122" spans="1:11" ht="26.25" x14ac:dyDescent="0.35">
      <c r="A122" s="57"/>
      <c r="B122" s="266"/>
      <c r="C122" s="266"/>
      <c r="D122" s="102"/>
      <c r="E122" s="61" t="str">
        <f t="shared" si="3"/>
        <v xml:space="preserve"> </v>
      </c>
      <c r="F122" s="130"/>
      <c r="G122" s="102"/>
      <c r="H122" s="32" t="str">
        <f t="shared" si="4"/>
        <v xml:space="preserve"> </v>
      </c>
      <c r="I122" s="127"/>
      <c r="J122" s="127"/>
      <c r="K122" s="127"/>
    </row>
    <row r="123" spans="1:11" ht="26.25" x14ac:dyDescent="0.35">
      <c r="A123" s="57"/>
      <c r="B123" s="266"/>
      <c r="C123" s="266"/>
      <c r="D123" s="102"/>
      <c r="E123" s="61" t="str">
        <f t="shared" si="3"/>
        <v xml:space="preserve"> </v>
      </c>
      <c r="F123" s="130"/>
      <c r="G123" s="102"/>
      <c r="H123" s="32" t="str">
        <f t="shared" si="4"/>
        <v xml:space="preserve"> </v>
      </c>
      <c r="I123" s="127"/>
      <c r="J123" s="127"/>
      <c r="K123" s="127"/>
    </row>
    <row r="124" spans="1:11" ht="26.25" x14ac:dyDescent="0.35">
      <c r="A124" s="57"/>
      <c r="B124" s="266"/>
      <c r="C124" s="266"/>
      <c r="D124" s="102"/>
      <c r="E124" s="61" t="str">
        <f t="shared" si="3"/>
        <v xml:space="preserve"> </v>
      </c>
      <c r="F124" s="130"/>
      <c r="G124" s="102"/>
      <c r="H124" s="32" t="str">
        <f t="shared" si="4"/>
        <v xml:space="preserve"> </v>
      </c>
      <c r="I124" s="127"/>
      <c r="J124" s="127"/>
      <c r="K124" s="127"/>
    </row>
    <row r="125" spans="1:11" ht="26.25" x14ac:dyDescent="0.35">
      <c r="A125" s="57"/>
      <c r="B125" s="266"/>
      <c r="C125" s="266"/>
      <c r="D125" s="102"/>
      <c r="E125" s="61" t="str">
        <f t="shared" si="3"/>
        <v xml:space="preserve"> </v>
      </c>
      <c r="F125" s="130"/>
      <c r="G125" s="102"/>
      <c r="H125" s="32" t="str">
        <f t="shared" si="4"/>
        <v xml:space="preserve"> </v>
      </c>
      <c r="I125" s="127"/>
      <c r="J125" s="127"/>
      <c r="K125" s="127"/>
    </row>
    <row r="126" spans="1:11" ht="26.25" x14ac:dyDescent="0.35">
      <c r="A126" s="57"/>
      <c r="B126" s="266"/>
      <c r="C126" s="266"/>
      <c r="D126" s="102"/>
      <c r="E126" s="61" t="str">
        <f t="shared" si="3"/>
        <v xml:space="preserve"> </v>
      </c>
      <c r="F126" s="130"/>
      <c r="G126" s="102"/>
      <c r="H126" s="32" t="str">
        <f t="shared" si="4"/>
        <v xml:space="preserve"> </v>
      </c>
      <c r="I126" s="127"/>
      <c r="J126" s="127"/>
      <c r="K126" s="127"/>
    </row>
    <row r="127" spans="1:11" ht="26.25" x14ac:dyDescent="0.35">
      <c r="A127" s="57"/>
      <c r="B127" s="266"/>
      <c r="C127" s="266"/>
      <c r="D127" s="102"/>
      <c r="E127" s="61" t="str">
        <f t="shared" si="3"/>
        <v xml:space="preserve"> </v>
      </c>
      <c r="F127" s="130"/>
      <c r="G127" s="102"/>
      <c r="H127" s="32" t="str">
        <f t="shared" si="4"/>
        <v xml:space="preserve"> </v>
      </c>
      <c r="I127" s="127"/>
      <c r="J127" s="127"/>
      <c r="K127" s="127"/>
    </row>
    <row r="128" spans="1:11" ht="26.25" x14ac:dyDescent="0.35">
      <c r="A128" s="57"/>
      <c r="B128" s="266"/>
      <c r="C128" s="266"/>
      <c r="D128" s="102"/>
      <c r="E128" s="61" t="str">
        <f t="shared" si="3"/>
        <v xml:space="preserve"> </v>
      </c>
      <c r="F128" s="130"/>
      <c r="G128" s="102"/>
      <c r="H128" s="32" t="str">
        <f t="shared" si="4"/>
        <v xml:space="preserve"> </v>
      </c>
      <c r="I128" s="127"/>
      <c r="J128" s="127"/>
      <c r="K128" s="127"/>
    </row>
    <row r="129" spans="1:11" ht="26.25" x14ac:dyDescent="0.35">
      <c r="A129" s="57"/>
      <c r="B129" s="266"/>
      <c r="C129" s="266"/>
      <c r="D129" s="102"/>
      <c r="E129" s="61" t="str">
        <f t="shared" si="3"/>
        <v xml:space="preserve"> </v>
      </c>
      <c r="F129" s="130"/>
      <c r="G129" s="102"/>
      <c r="H129" s="32" t="str">
        <f t="shared" si="4"/>
        <v xml:space="preserve"> </v>
      </c>
      <c r="I129" s="127"/>
      <c r="J129" s="127"/>
      <c r="K129" s="127"/>
    </row>
    <row r="130" spans="1:11" ht="26.25" x14ac:dyDescent="0.35">
      <c r="A130" s="57"/>
      <c r="B130" s="266"/>
      <c r="C130" s="266"/>
      <c r="D130" s="102"/>
      <c r="E130" s="61" t="str">
        <f t="shared" si="3"/>
        <v xml:space="preserve"> </v>
      </c>
      <c r="F130" s="130"/>
      <c r="G130" s="102"/>
      <c r="H130" s="32" t="str">
        <f t="shared" si="4"/>
        <v xml:space="preserve"> </v>
      </c>
      <c r="I130" s="127"/>
      <c r="J130" s="127"/>
      <c r="K130" s="127"/>
    </row>
    <row r="131" spans="1:11" ht="26.25" x14ac:dyDescent="0.35">
      <c r="A131" s="57"/>
      <c r="B131" s="266"/>
      <c r="C131" s="266"/>
      <c r="D131" s="102"/>
      <c r="E131" s="61" t="str">
        <f t="shared" si="3"/>
        <v xml:space="preserve"> </v>
      </c>
      <c r="F131" s="130"/>
      <c r="G131" s="102"/>
      <c r="H131" s="32" t="str">
        <f t="shared" si="4"/>
        <v xml:space="preserve"> </v>
      </c>
      <c r="I131" s="127"/>
      <c r="J131" s="127"/>
      <c r="K131" s="127"/>
    </row>
    <row r="132" spans="1:11" ht="26.25" x14ac:dyDescent="0.35">
      <c r="A132" s="57"/>
      <c r="B132" s="266"/>
      <c r="C132" s="266"/>
      <c r="D132" s="102"/>
      <c r="E132" s="61" t="str">
        <f t="shared" si="3"/>
        <v xml:space="preserve"> </v>
      </c>
      <c r="F132" s="130"/>
      <c r="G132" s="102"/>
      <c r="H132" s="32" t="str">
        <f t="shared" si="4"/>
        <v xml:space="preserve"> </v>
      </c>
      <c r="I132" s="127"/>
      <c r="J132" s="127"/>
      <c r="K132" s="127"/>
    </row>
    <row r="133" spans="1:11" ht="26.25" x14ac:dyDescent="0.35">
      <c r="A133" s="57"/>
      <c r="B133" s="266"/>
      <c r="C133" s="266"/>
      <c r="D133" s="102"/>
      <c r="E133" s="61" t="str">
        <f t="shared" si="3"/>
        <v xml:space="preserve"> </v>
      </c>
      <c r="F133" s="130"/>
      <c r="G133" s="102"/>
      <c r="H133" s="32" t="str">
        <f t="shared" si="4"/>
        <v xml:space="preserve"> </v>
      </c>
      <c r="I133" s="127"/>
      <c r="J133" s="127"/>
      <c r="K133" s="127"/>
    </row>
    <row r="134" spans="1:11" ht="26.25" x14ac:dyDescent="0.35">
      <c r="A134" s="57"/>
      <c r="B134" s="266"/>
      <c r="C134" s="266"/>
      <c r="D134" s="102"/>
      <c r="E134" s="61" t="str">
        <f t="shared" si="3"/>
        <v xml:space="preserve"> </v>
      </c>
      <c r="F134" s="130"/>
      <c r="G134" s="102"/>
      <c r="H134" s="32" t="str">
        <f t="shared" si="4"/>
        <v xml:space="preserve"> </v>
      </c>
      <c r="I134" s="127"/>
      <c r="J134" s="127"/>
      <c r="K134" s="127"/>
    </row>
    <row r="135" spans="1:11" ht="26.25" x14ac:dyDescent="0.35">
      <c r="A135" s="57"/>
      <c r="B135" s="266"/>
      <c r="C135" s="266"/>
      <c r="D135" s="102"/>
      <c r="E135" s="61" t="str">
        <f t="shared" si="3"/>
        <v xml:space="preserve"> </v>
      </c>
      <c r="F135" s="130"/>
      <c r="G135" s="102"/>
      <c r="H135" s="32" t="str">
        <f t="shared" si="4"/>
        <v xml:space="preserve"> </v>
      </c>
      <c r="I135" s="127"/>
      <c r="J135" s="127"/>
      <c r="K135" s="127"/>
    </row>
    <row r="136" spans="1:11" ht="26.25" x14ac:dyDescent="0.35">
      <c r="A136" s="57"/>
      <c r="B136" s="266"/>
      <c r="C136" s="266"/>
      <c r="D136" s="102"/>
      <c r="E136" s="61" t="str">
        <f t="shared" si="3"/>
        <v xml:space="preserve"> </v>
      </c>
      <c r="F136" s="130"/>
      <c r="G136" s="102"/>
      <c r="H136" s="32" t="str">
        <f t="shared" si="4"/>
        <v xml:space="preserve"> </v>
      </c>
      <c r="I136" s="127"/>
      <c r="J136" s="127"/>
      <c r="K136" s="127"/>
    </row>
    <row r="137" spans="1:11" ht="26.25" x14ac:dyDescent="0.35">
      <c r="A137" s="57"/>
      <c r="B137" s="266"/>
      <c r="C137" s="266"/>
      <c r="D137" s="102"/>
      <c r="E137" s="61" t="str">
        <f t="shared" si="3"/>
        <v xml:space="preserve"> </v>
      </c>
      <c r="F137" s="130"/>
      <c r="G137" s="102"/>
      <c r="H137" s="32" t="str">
        <f t="shared" si="4"/>
        <v xml:space="preserve"> </v>
      </c>
      <c r="I137" s="127"/>
      <c r="J137" s="127"/>
      <c r="K137" s="127"/>
    </row>
    <row r="138" spans="1:11" ht="26.25" x14ac:dyDescent="0.35">
      <c r="A138" s="57"/>
      <c r="B138" s="266"/>
      <c r="C138" s="266"/>
      <c r="D138" s="102"/>
      <c r="E138" s="61" t="str">
        <f t="shared" si="3"/>
        <v xml:space="preserve"> </v>
      </c>
      <c r="F138" s="130"/>
      <c r="G138" s="102"/>
      <c r="H138" s="32" t="str">
        <f t="shared" si="4"/>
        <v xml:space="preserve"> </v>
      </c>
      <c r="I138" s="127"/>
      <c r="J138" s="127"/>
      <c r="K138" s="127"/>
    </row>
    <row r="139" spans="1:11" ht="26.25" x14ac:dyDescent="0.35">
      <c r="A139" s="57"/>
      <c r="B139" s="266"/>
      <c r="C139" s="266"/>
      <c r="D139" s="102"/>
      <c r="E139" s="61" t="str">
        <f t="shared" si="3"/>
        <v xml:space="preserve"> </v>
      </c>
      <c r="F139" s="130"/>
      <c r="G139" s="102"/>
      <c r="H139" s="32" t="str">
        <f t="shared" si="4"/>
        <v xml:space="preserve"> </v>
      </c>
      <c r="I139" s="127"/>
      <c r="J139" s="127"/>
      <c r="K139" s="127"/>
    </row>
    <row r="140" spans="1:11" ht="26.25" x14ac:dyDescent="0.35">
      <c r="A140" s="57"/>
      <c r="B140" s="266"/>
      <c r="C140" s="266"/>
      <c r="D140" s="102"/>
      <c r="E140" s="61" t="str">
        <f t="shared" ref="E140:E192" si="5">IF(D140&gt;=17,"Growth High",IF(D140&gt;=9,"Growth Adequate",IF(D140&gt;0,"Growth Low"," ")))</f>
        <v xml:space="preserve"> </v>
      </c>
      <c r="F140" s="130"/>
      <c r="G140" s="102"/>
      <c r="H140" s="32" t="str">
        <f t="shared" ref="H140:H192" si="6">IF(G140&gt;=$F$10,"Yes"," ")</f>
        <v xml:space="preserve"> </v>
      </c>
      <c r="I140" s="127"/>
      <c r="J140" s="127"/>
      <c r="K140" s="127"/>
    </row>
    <row r="141" spans="1:11" ht="26.25" x14ac:dyDescent="0.35">
      <c r="A141" s="57"/>
      <c r="B141" s="266"/>
      <c r="C141" s="266"/>
      <c r="D141" s="102"/>
      <c r="E141" s="61" t="str">
        <f t="shared" si="5"/>
        <v xml:space="preserve"> </v>
      </c>
      <c r="F141" s="130"/>
      <c r="G141" s="102"/>
      <c r="H141" s="32" t="str">
        <f t="shared" si="6"/>
        <v xml:space="preserve"> </v>
      </c>
      <c r="I141" s="127"/>
      <c r="J141" s="127"/>
      <c r="K141" s="127"/>
    </row>
    <row r="142" spans="1:11" ht="26.25" x14ac:dyDescent="0.35">
      <c r="A142" s="57"/>
      <c r="B142" s="266"/>
      <c r="C142" s="266"/>
      <c r="D142" s="102"/>
      <c r="E142" s="61" t="str">
        <f t="shared" si="5"/>
        <v xml:space="preserve"> </v>
      </c>
      <c r="F142" s="130"/>
      <c r="G142" s="102"/>
      <c r="H142" s="32" t="str">
        <f t="shared" si="6"/>
        <v xml:space="preserve"> </v>
      </c>
      <c r="I142" s="127"/>
      <c r="J142" s="127"/>
      <c r="K142" s="127"/>
    </row>
    <row r="143" spans="1:11" ht="26.25" x14ac:dyDescent="0.35">
      <c r="A143" s="57"/>
      <c r="B143" s="266"/>
      <c r="C143" s="266"/>
      <c r="D143" s="102"/>
      <c r="E143" s="61" t="str">
        <f t="shared" si="5"/>
        <v xml:space="preserve"> </v>
      </c>
      <c r="F143" s="130"/>
      <c r="G143" s="102"/>
      <c r="H143" s="32" t="str">
        <f t="shared" si="6"/>
        <v xml:space="preserve"> </v>
      </c>
      <c r="I143" s="127"/>
      <c r="J143" s="127"/>
      <c r="K143" s="127"/>
    </row>
    <row r="144" spans="1:11" ht="26.25" x14ac:dyDescent="0.35">
      <c r="A144" s="57"/>
      <c r="B144" s="266"/>
      <c r="C144" s="266"/>
      <c r="D144" s="102"/>
      <c r="E144" s="61" t="str">
        <f t="shared" si="5"/>
        <v xml:space="preserve"> </v>
      </c>
      <c r="F144" s="130"/>
      <c r="G144" s="102"/>
      <c r="H144" s="32" t="str">
        <f t="shared" si="6"/>
        <v xml:space="preserve"> </v>
      </c>
      <c r="I144" s="127"/>
      <c r="J144" s="127"/>
      <c r="K144" s="127"/>
    </row>
    <row r="145" spans="1:11" ht="26.25" x14ac:dyDescent="0.35">
      <c r="A145" s="57"/>
      <c r="B145" s="266"/>
      <c r="C145" s="266"/>
      <c r="D145" s="102"/>
      <c r="E145" s="61" t="str">
        <f t="shared" si="5"/>
        <v xml:space="preserve"> </v>
      </c>
      <c r="F145" s="130"/>
      <c r="G145" s="102"/>
      <c r="H145" s="32" t="str">
        <f t="shared" si="6"/>
        <v xml:space="preserve"> </v>
      </c>
      <c r="I145" s="127"/>
      <c r="J145" s="127"/>
      <c r="K145" s="127"/>
    </row>
    <row r="146" spans="1:11" ht="26.25" x14ac:dyDescent="0.35">
      <c r="A146" s="57"/>
      <c r="B146" s="266"/>
      <c r="C146" s="266"/>
      <c r="D146" s="102"/>
      <c r="E146" s="61" t="str">
        <f t="shared" si="5"/>
        <v xml:space="preserve"> </v>
      </c>
      <c r="F146" s="130"/>
      <c r="G146" s="102"/>
      <c r="H146" s="32" t="str">
        <f t="shared" si="6"/>
        <v xml:space="preserve"> </v>
      </c>
      <c r="I146" s="127"/>
      <c r="J146" s="127"/>
      <c r="K146" s="127"/>
    </row>
    <row r="147" spans="1:11" ht="26.25" x14ac:dyDescent="0.35">
      <c r="A147" s="57"/>
      <c r="B147" s="266"/>
      <c r="C147" s="266"/>
      <c r="D147" s="102"/>
      <c r="E147" s="61" t="str">
        <f t="shared" si="5"/>
        <v xml:space="preserve"> </v>
      </c>
      <c r="F147" s="130"/>
      <c r="G147" s="102"/>
      <c r="H147" s="32" t="str">
        <f t="shared" si="6"/>
        <v xml:space="preserve"> </v>
      </c>
      <c r="I147" s="127"/>
      <c r="J147" s="127"/>
      <c r="K147" s="127"/>
    </row>
    <row r="148" spans="1:11" ht="26.25" x14ac:dyDescent="0.35">
      <c r="A148" s="57"/>
      <c r="B148" s="266"/>
      <c r="C148" s="266"/>
      <c r="D148" s="102"/>
      <c r="E148" s="61" t="str">
        <f t="shared" si="5"/>
        <v xml:space="preserve"> </v>
      </c>
      <c r="F148" s="130"/>
      <c r="G148" s="102"/>
      <c r="H148" s="32" t="str">
        <f t="shared" si="6"/>
        <v xml:space="preserve"> </v>
      </c>
      <c r="I148" s="127"/>
      <c r="J148" s="127"/>
      <c r="K148" s="127"/>
    </row>
    <row r="149" spans="1:11" ht="26.25" x14ac:dyDescent="0.35">
      <c r="A149" s="57"/>
      <c r="B149" s="266"/>
      <c r="C149" s="266"/>
      <c r="D149" s="102"/>
      <c r="E149" s="61" t="str">
        <f t="shared" si="5"/>
        <v xml:space="preserve"> </v>
      </c>
      <c r="F149" s="130"/>
      <c r="G149" s="102"/>
      <c r="H149" s="32" t="str">
        <f t="shared" si="6"/>
        <v xml:space="preserve"> </v>
      </c>
      <c r="I149" s="127"/>
      <c r="J149" s="127"/>
      <c r="K149" s="127"/>
    </row>
    <row r="150" spans="1:11" ht="26.25" x14ac:dyDescent="0.35">
      <c r="A150" s="57"/>
      <c r="B150" s="266"/>
      <c r="C150" s="266"/>
      <c r="D150" s="102"/>
      <c r="E150" s="61" t="str">
        <f t="shared" si="5"/>
        <v xml:space="preserve"> </v>
      </c>
      <c r="F150" s="130"/>
      <c r="G150" s="102"/>
      <c r="H150" s="32" t="str">
        <f t="shared" si="6"/>
        <v xml:space="preserve"> </v>
      </c>
      <c r="I150" s="127"/>
      <c r="J150" s="127"/>
      <c r="K150" s="127"/>
    </row>
    <row r="151" spans="1:11" ht="26.25" x14ac:dyDescent="0.35">
      <c r="A151" s="57"/>
      <c r="B151" s="266"/>
      <c r="C151" s="266"/>
      <c r="D151" s="102"/>
      <c r="E151" s="61" t="str">
        <f t="shared" si="5"/>
        <v xml:space="preserve"> </v>
      </c>
      <c r="F151" s="130"/>
      <c r="G151" s="102"/>
      <c r="H151" s="32" t="str">
        <f t="shared" si="6"/>
        <v xml:space="preserve"> </v>
      </c>
      <c r="I151" s="127"/>
      <c r="J151" s="127"/>
      <c r="K151" s="127"/>
    </row>
    <row r="152" spans="1:11" ht="26.25" x14ac:dyDescent="0.35">
      <c r="A152" s="57"/>
      <c r="B152" s="266"/>
      <c r="C152" s="266"/>
      <c r="D152" s="102"/>
      <c r="E152" s="61" t="str">
        <f t="shared" si="5"/>
        <v xml:space="preserve"> </v>
      </c>
      <c r="F152" s="130"/>
      <c r="G152" s="102"/>
      <c r="H152" s="32" t="str">
        <f t="shared" si="6"/>
        <v xml:space="preserve"> </v>
      </c>
      <c r="I152" s="127"/>
      <c r="J152" s="127"/>
      <c r="K152" s="127"/>
    </row>
    <row r="153" spans="1:11" ht="26.25" x14ac:dyDescent="0.35">
      <c r="A153" s="57"/>
      <c r="B153" s="266"/>
      <c r="C153" s="266"/>
      <c r="D153" s="102"/>
      <c r="E153" s="61" t="str">
        <f t="shared" si="5"/>
        <v xml:space="preserve"> </v>
      </c>
      <c r="F153" s="130"/>
      <c r="G153" s="102"/>
      <c r="H153" s="32" t="str">
        <f t="shared" si="6"/>
        <v xml:space="preserve"> </v>
      </c>
      <c r="I153" s="127"/>
      <c r="J153" s="127"/>
      <c r="K153" s="127"/>
    </row>
    <row r="154" spans="1:11" ht="26.25" x14ac:dyDescent="0.35">
      <c r="A154" s="57"/>
      <c r="B154" s="266"/>
      <c r="C154" s="266"/>
      <c r="D154" s="102"/>
      <c r="E154" s="61" t="str">
        <f t="shared" si="5"/>
        <v xml:space="preserve"> </v>
      </c>
      <c r="F154" s="130"/>
      <c r="G154" s="102"/>
      <c r="H154" s="32" t="str">
        <f t="shared" si="6"/>
        <v xml:space="preserve"> </v>
      </c>
      <c r="I154" s="127"/>
      <c r="J154" s="127"/>
      <c r="K154" s="127"/>
    </row>
    <row r="155" spans="1:11" ht="26.25" x14ac:dyDescent="0.35">
      <c r="A155" s="57"/>
      <c r="B155" s="266"/>
      <c r="C155" s="266"/>
      <c r="D155" s="102"/>
      <c r="E155" s="61" t="str">
        <f t="shared" si="5"/>
        <v xml:space="preserve"> </v>
      </c>
      <c r="F155" s="130"/>
      <c r="G155" s="102"/>
      <c r="H155" s="32" t="str">
        <f t="shared" si="6"/>
        <v xml:space="preserve"> </v>
      </c>
      <c r="I155" s="127"/>
      <c r="J155" s="127"/>
      <c r="K155" s="127"/>
    </row>
    <row r="156" spans="1:11" ht="26.25" x14ac:dyDescent="0.35">
      <c r="A156" s="57"/>
      <c r="B156" s="266"/>
      <c r="C156" s="266"/>
      <c r="D156" s="102"/>
      <c r="E156" s="61" t="str">
        <f t="shared" si="5"/>
        <v xml:space="preserve"> </v>
      </c>
      <c r="F156" s="130"/>
      <c r="G156" s="102"/>
      <c r="H156" s="32" t="str">
        <f t="shared" si="6"/>
        <v xml:space="preserve"> </v>
      </c>
      <c r="I156" s="127"/>
      <c r="J156" s="127"/>
      <c r="K156" s="127"/>
    </row>
    <row r="157" spans="1:11" ht="26.25" x14ac:dyDescent="0.35">
      <c r="A157" s="57"/>
      <c r="B157" s="266"/>
      <c r="C157" s="266"/>
      <c r="D157" s="102"/>
      <c r="E157" s="61" t="str">
        <f t="shared" si="5"/>
        <v xml:space="preserve"> </v>
      </c>
      <c r="F157" s="130"/>
      <c r="G157" s="102"/>
      <c r="H157" s="32" t="str">
        <f t="shared" si="6"/>
        <v xml:space="preserve"> </v>
      </c>
      <c r="I157" s="127"/>
      <c r="J157" s="127"/>
      <c r="K157" s="127"/>
    </row>
    <row r="158" spans="1:11" ht="26.25" x14ac:dyDescent="0.35">
      <c r="A158" s="57"/>
      <c r="B158" s="266"/>
      <c r="C158" s="266"/>
      <c r="D158" s="102"/>
      <c r="E158" s="61" t="str">
        <f t="shared" si="5"/>
        <v xml:space="preserve"> </v>
      </c>
      <c r="F158" s="130"/>
      <c r="G158" s="102"/>
      <c r="H158" s="32" t="str">
        <f t="shared" si="6"/>
        <v xml:space="preserve"> </v>
      </c>
      <c r="I158" s="127"/>
      <c r="J158" s="127"/>
      <c r="K158" s="127"/>
    </row>
    <row r="159" spans="1:11" ht="26.25" x14ac:dyDescent="0.35">
      <c r="A159" s="57"/>
      <c r="B159" s="266"/>
      <c r="C159" s="266"/>
      <c r="D159" s="102"/>
      <c r="E159" s="61" t="str">
        <f t="shared" si="5"/>
        <v xml:space="preserve"> </v>
      </c>
      <c r="F159" s="130"/>
      <c r="G159" s="102"/>
      <c r="H159" s="32" t="str">
        <f t="shared" si="6"/>
        <v xml:space="preserve"> </v>
      </c>
      <c r="I159" s="127"/>
      <c r="J159" s="127"/>
      <c r="K159" s="127"/>
    </row>
    <row r="160" spans="1:11" ht="26.25" x14ac:dyDescent="0.35">
      <c r="A160" s="57"/>
      <c r="B160" s="266"/>
      <c r="C160" s="266"/>
      <c r="D160" s="102"/>
      <c r="E160" s="61" t="str">
        <f t="shared" si="5"/>
        <v xml:space="preserve"> </v>
      </c>
      <c r="F160" s="130"/>
      <c r="G160" s="102"/>
      <c r="H160" s="32" t="str">
        <f t="shared" si="6"/>
        <v xml:space="preserve"> </v>
      </c>
      <c r="I160" s="127"/>
      <c r="J160" s="127"/>
      <c r="K160" s="127"/>
    </row>
    <row r="161" spans="1:11" ht="26.25" x14ac:dyDescent="0.35">
      <c r="A161" s="57"/>
      <c r="B161" s="266"/>
      <c r="C161" s="266"/>
      <c r="D161" s="102"/>
      <c r="E161" s="61" t="str">
        <f t="shared" si="5"/>
        <v xml:space="preserve"> </v>
      </c>
      <c r="F161" s="130"/>
      <c r="G161" s="102"/>
      <c r="H161" s="32" t="str">
        <f t="shared" si="6"/>
        <v xml:space="preserve"> </v>
      </c>
      <c r="I161" s="127"/>
      <c r="J161" s="127"/>
      <c r="K161" s="127"/>
    </row>
    <row r="162" spans="1:11" ht="26.25" x14ac:dyDescent="0.35">
      <c r="A162" s="57"/>
      <c r="B162" s="266"/>
      <c r="C162" s="266"/>
      <c r="D162" s="102"/>
      <c r="E162" s="61" t="str">
        <f t="shared" si="5"/>
        <v xml:space="preserve"> </v>
      </c>
      <c r="F162" s="130"/>
      <c r="G162" s="102"/>
      <c r="H162" s="32" t="str">
        <f t="shared" si="6"/>
        <v xml:space="preserve"> </v>
      </c>
      <c r="I162" s="127"/>
      <c r="J162" s="127"/>
      <c r="K162" s="127"/>
    </row>
    <row r="163" spans="1:11" ht="26.25" x14ac:dyDescent="0.35">
      <c r="A163" s="57"/>
      <c r="B163" s="266"/>
      <c r="C163" s="266"/>
      <c r="D163" s="102"/>
      <c r="E163" s="61" t="str">
        <f t="shared" si="5"/>
        <v xml:space="preserve"> </v>
      </c>
      <c r="F163" s="130"/>
      <c r="G163" s="102"/>
      <c r="H163" s="32" t="str">
        <f t="shared" si="6"/>
        <v xml:space="preserve"> </v>
      </c>
      <c r="I163" s="127"/>
      <c r="J163" s="127"/>
      <c r="K163" s="127"/>
    </row>
    <row r="164" spans="1:11" ht="26.25" x14ac:dyDescent="0.35">
      <c r="A164" s="57"/>
      <c r="B164" s="266"/>
      <c r="C164" s="266"/>
      <c r="D164" s="102"/>
      <c r="E164" s="61" t="str">
        <f t="shared" si="5"/>
        <v xml:space="preserve"> </v>
      </c>
      <c r="F164" s="130"/>
      <c r="G164" s="102"/>
      <c r="H164" s="32" t="str">
        <f t="shared" si="6"/>
        <v xml:space="preserve"> </v>
      </c>
      <c r="I164" s="127"/>
      <c r="J164" s="127"/>
      <c r="K164" s="127"/>
    </row>
    <row r="165" spans="1:11" ht="26.25" x14ac:dyDescent="0.35">
      <c r="A165" s="57"/>
      <c r="B165" s="266"/>
      <c r="C165" s="266"/>
      <c r="D165" s="102"/>
      <c r="E165" s="61" t="str">
        <f t="shared" si="5"/>
        <v xml:space="preserve"> </v>
      </c>
      <c r="F165" s="130"/>
      <c r="G165" s="102"/>
      <c r="H165" s="32" t="str">
        <f t="shared" si="6"/>
        <v xml:space="preserve"> </v>
      </c>
      <c r="I165" s="127"/>
      <c r="J165" s="127"/>
      <c r="K165" s="127"/>
    </row>
    <row r="166" spans="1:11" ht="26.25" x14ac:dyDescent="0.35">
      <c r="A166" s="57"/>
      <c r="B166" s="266"/>
      <c r="C166" s="266"/>
      <c r="D166" s="102"/>
      <c r="E166" s="61" t="str">
        <f t="shared" si="5"/>
        <v xml:space="preserve"> </v>
      </c>
      <c r="F166" s="130"/>
      <c r="G166" s="102"/>
      <c r="H166" s="32" t="str">
        <f t="shared" si="6"/>
        <v xml:space="preserve"> </v>
      </c>
      <c r="I166" s="127"/>
      <c r="J166" s="127"/>
      <c r="K166" s="127"/>
    </row>
    <row r="167" spans="1:11" ht="26.25" x14ac:dyDescent="0.35">
      <c r="A167" s="57"/>
      <c r="B167" s="266"/>
      <c r="C167" s="266"/>
      <c r="D167" s="102"/>
      <c r="E167" s="61" t="str">
        <f t="shared" si="5"/>
        <v xml:space="preserve"> </v>
      </c>
      <c r="F167" s="130"/>
      <c r="G167" s="102"/>
      <c r="H167" s="32" t="str">
        <f t="shared" si="6"/>
        <v xml:space="preserve"> </v>
      </c>
      <c r="I167" s="127"/>
      <c r="J167" s="127"/>
      <c r="K167" s="127"/>
    </row>
    <row r="168" spans="1:11" ht="26.25" x14ac:dyDescent="0.35">
      <c r="A168" s="57"/>
      <c r="B168" s="266"/>
      <c r="C168" s="266"/>
      <c r="D168" s="102"/>
      <c r="E168" s="61" t="str">
        <f t="shared" si="5"/>
        <v xml:space="preserve"> </v>
      </c>
      <c r="F168" s="130"/>
      <c r="G168" s="102"/>
      <c r="H168" s="32" t="str">
        <f t="shared" si="6"/>
        <v xml:space="preserve"> </v>
      </c>
      <c r="I168" s="127"/>
      <c r="J168" s="127"/>
      <c r="K168" s="127"/>
    </row>
    <row r="169" spans="1:11" ht="26.25" x14ac:dyDescent="0.35">
      <c r="A169" s="57"/>
      <c r="B169" s="266"/>
      <c r="C169" s="266"/>
      <c r="D169" s="102"/>
      <c r="E169" s="61" t="str">
        <f t="shared" si="5"/>
        <v xml:space="preserve"> </v>
      </c>
      <c r="F169" s="130"/>
      <c r="G169" s="102"/>
      <c r="H169" s="32" t="str">
        <f t="shared" si="6"/>
        <v xml:space="preserve"> </v>
      </c>
      <c r="I169" s="127"/>
      <c r="J169" s="127"/>
      <c r="K169" s="127"/>
    </row>
    <row r="170" spans="1:11" ht="26.25" x14ac:dyDescent="0.35">
      <c r="A170" s="57"/>
      <c r="B170" s="266"/>
      <c r="C170" s="266"/>
      <c r="D170" s="102"/>
      <c r="E170" s="61" t="str">
        <f t="shared" si="5"/>
        <v xml:space="preserve"> </v>
      </c>
      <c r="F170" s="130"/>
      <c r="G170" s="102"/>
      <c r="H170" s="32" t="str">
        <f t="shared" si="6"/>
        <v xml:space="preserve"> </v>
      </c>
      <c r="I170" s="127"/>
      <c r="J170" s="127"/>
      <c r="K170" s="127"/>
    </row>
    <row r="171" spans="1:11" ht="26.25" x14ac:dyDescent="0.35">
      <c r="A171" s="57"/>
      <c r="B171" s="266"/>
      <c r="C171" s="266"/>
      <c r="D171" s="102"/>
      <c r="E171" s="61" t="str">
        <f t="shared" si="5"/>
        <v xml:space="preserve"> </v>
      </c>
      <c r="F171" s="130"/>
      <c r="G171" s="102"/>
      <c r="H171" s="32" t="str">
        <f t="shared" si="6"/>
        <v xml:space="preserve"> </v>
      </c>
      <c r="I171" s="127"/>
      <c r="J171" s="127"/>
      <c r="K171" s="127"/>
    </row>
    <row r="172" spans="1:11" ht="26.25" x14ac:dyDescent="0.35">
      <c r="A172" s="57"/>
      <c r="B172" s="266"/>
      <c r="C172" s="266"/>
      <c r="D172" s="102"/>
      <c r="E172" s="61" t="str">
        <f t="shared" si="5"/>
        <v xml:space="preserve"> </v>
      </c>
      <c r="F172" s="130"/>
      <c r="G172" s="102"/>
      <c r="H172" s="32" t="str">
        <f t="shared" si="6"/>
        <v xml:space="preserve"> </v>
      </c>
      <c r="I172" s="127"/>
      <c r="J172" s="127"/>
      <c r="K172" s="127"/>
    </row>
    <row r="173" spans="1:11" ht="26.25" x14ac:dyDescent="0.35">
      <c r="A173" s="57"/>
      <c r="B173" s="266"/>
      <c r="C173" s="266"/>
      <c r="D173" s="102"/>
      <c r="E173" s="61" t="str">
        <f t="shared" si="5"/>
        <v xml:space="preserve"> </v>
      </c>
      <c r="F173" s="130"/>
      <c r="G173" s="102"/>
      <c r="H173" s="32" t="str">
        <f t="shared" si="6"/>
        <v xml:space="preserve"> </v>
      </c>
      <c r="I173" s="127"/>
      <c r="J173" s="127"/>
      <c r="K173" s="127"/>
    </row>
    <row r="174" spans="1:11" ht="26.25" x14ac:dyDescent="0.35">
      <c r="A174" s="57"/>
      <c r="B174" s="266"/>
      <c r="C174" s="266"/>
      <c r="D174" s="102"/>
      <c r="E174" s="61" t="str">
        <f t="shared" si="5"/>
        <v xml:space="preserve"> </v>
      </c>
      <c r="F174" s="130"/>
      <c r="G174" s="102"/>
      <c r="H174" s="32" t="str">
        <f t="shared" si="6"/>
        <v xml:space="preserve"> </v>
      </c>
      <c r="I174" s="127"/>
      <c r="J174" s="127"/>
      <c r="K174" s="127"/>
    </row>
    <row r="175" spans="1:11" ht="26.25" x14ac:dyDescent="0.35">
      <c r="A175" s="57"/>
      <c r="B175" s="266"/>
      <c r="C175" s="266"/>
      <c r="D175" s="102"/>
      <c r="E175" s="61" t="str">
        <f t="shared" si="5"/>
        <v xml:space="preserve"> </v>
      </c>
      <c r="F175" s="130"/>
      <c r="G175" s="102"/>
      <c r="H175" s="32" t="str">
        <f t="shared" si="6"/>
        <v xml:space="preserve"> </v>
      </c>
      <c r="I175" s="127"/>
      <c r="J175" s="127"/>
      <c r="K175" s="127"/>
    </row>
    <row r="176" spans="1:11" ht="26.25" x14ac:dyDescent="0.35">
      <c r="A176" s="57"/>
      <c r="B176" s="266"/>
      <c r="C176" s="266"/>
      <c r="D176" s="102"/>
      <c r="E176" s="61" t="str">
        <f t="shared" si="5"/>
        <v xml:space="preserve"> </v>
      </c>
      <c r="F176" s="130"/>
      <c r="G176" s="102"/>
      <c r="H176" s="32" t="str">
        <f t="shared" si="6"/>
        <v xml:space="preserve"> </v>
      </c>
      <c r="I176" s="127"/>
      <c r="J176" s="127"/>
      <c r="K176" s="127"/>
    </row>
    <row r="177" spans="1:11" ht="26.25" x14ac:dyDescent="0.35">
      <c r="A177" s="57"/>
      <c r="B177" s="266"/>
      <c r="C177" s="266"/>
      <c r="D177" s="102"/>
      <c r="E177" s="61" t="str">
        <f t="shared" si="5"/>
        <v xml:space="preserve"> </v>
      </c>
      <c r="F177" s="130"/>
      <c r="G177" s="102"/>
      <c r="H177" s="32" t="str">
        <f t="shared" si="6"/>
        <v xml:space="preserve"> </v>
      </c>
      <c r="I177" s="127"/>
      <c r="J177" s="127"/>
      <c r="K177" s="127"/>
    </row>
    <row r="178" spans="1:11" ht="26.25" x14ac:dyDescent="0.35">
      <c r="A178" s="57"/>
      <c r="B178" s="266"/>
      <c r="C178" s="266"/>
      <c r="D178" s="102"/>
      <c r="E178" s="61" t="str">
        <f t="shared" si="5"/>
        <v xml:space="preserve"> </v>
      </c>
      <c r="F178" s="130"/>
      <c r="G178" s="102"/>
      <c r="H178" s="32" t="str">
        <f t="shared" si="6"/>
        <v xml:space="preserve"> </v>
      </c>
      <c r="I178" s="127"/>
      <c r="J178" s="127"/>
      <c r="K178" s="127"/>
    </row>
    <row r="179" spans="1:11" ht="26.25" x14ac:dyDescent="0.35">
      <c r="A179" s="57"/>
      <c r="B179" s="266"/>
      <c r="C179" s="266"/>
      <c r="D179" s="102"/>
      <c r="E179" s="61" t="str">
        <f t="shared" si="5"/>
        <v xml:space="preserve"> </v>
      </c>
      <c r="F179" s="130"/>
      <c r="G179" s="102"/>
      <c r="H179" s="32" t="str">
        <f t="shared" si="6"/>
        <v xml:space="preserve"> </v>
      </c>
      <c r="I179" s="127"/>
      <c r="J179" s="127"/>
      <c r="K179" s="127"/>
    </row>
    <row r="180" spans="1:11" ht="26.25" x14ac:dyDescent="0.35">
      <c r="A180" s="57"/>
      <c r="B180" s="266"/>
      <c r="C180" s="266"/>
      <c r="D180" s="102"/>
      <c r="E180" s="61" t="str">
        <f t="shared" si="5"/>
        <v xml:space="preserve"> </v>
      </c>
      <c r="F180" s="130"/>
      <c r="G180" s="102"/>
      <c r="H180" s="32" t="str">
        <f t="shared" si="6"/>
        <v xml:space="preserve"> </v>
      </c>
      <c r="I180" s="127"/>
      <c r="J180" s="127"/>
      <c r="K180" s="127"/>
    </row>
    <row r="181" spans="1:11" ht="26.25" x14ac:dyDescent="0.35">
      <c r="A181" s="57"/>
      <c r="B181" s="266"/>
      <c r="C181" s="266"/>
      <c r="D181" s="102"/>
      <c r="E181" s="61" t="str">
        <f t="shared" si="5"/>
        <v xml:space="preserve"> </v>
      </c>
      <c r="F181" s="130"/>
      <c r="G181" s="102"/>
      <c r="H181" s="32" t="str">
        <f t="shared" si="6"/>
        <v xml:space="preserve"> </v>
      </c>
      <c r="I181" s="127"/>
      <c r="J181" s="127"/>
      <c r="K181" s="127"/>
    </row>
    <row r="182" spans="1:11" ht="26.25" x14ac:dyDescent="0.35">
      <c r="A182" s="57"/>
      <c r="B182" s="266"/>
      <c r="C182" s="266"/>
      <c r="D182" s="102"/>
      <c r="E182" s="61" t="str">
        <f t="shared" si="5"/>
        <v xml:space="preserve"> </v>
      </c>
      <c r="F182" s="130"/>
      <c r="G182" s="102"/>
      <c r="H182" s="32" t="str">
        <f t="shared" si="6"/>
        <v xml:space="preserve"> </v>
      </c>
      <c r="I182" s="127"/>
      <c r="J182" s="127"/>
      <c r="K182" s="127"/>
    </row>
    <row r="183" spans="1:11" ht="26.25" x14ac:dyDescent="0.35">
      <c r="A183" s="57"/>
      <c r="B183" s="266"/>
      <c r="C183" s="266"/>
      <c r="D183" s="102"/>
      <c r="E183" s="61" t="str">
        <f t="shared" si="5"/>
        <v xml:space="preserve"> </v>
      </c>
      <c r="F183" s="130"/>
      <c r="G183" s="102"/>
      <c r="H183" s="32" t="str">
        <f t="shared" si="6"/>
        <v xml:space="preserve"> </v>
      </c>
      <c r="I183" s="127"/>
      <c r="J183" s="127"/>
      <c r="K183" s="127"/>
    </row>
    <row r="184" spans="1:11" ht="26.25" x14ac:dyDescent="0.35">
      <c r="A184" s="57"/>
      <c r="B184" s="266"/>
      <c r="C184" s="266"/>
      <c r="D184" s="102"/>
      <c r="E184" s="61" t="str">
        <f t="shared" si="5"/>
        <v xml:space="preserve"> </v>
      </c>
      <c r="F184" s="130"/>
      <c r="G184" s="102"/>
      <c r="H184" s="32" t="str">
        <f t="shared" si="6"/>
        <v xml:space="preserve"> </v>
      </c>
      <c r="I184" s="127"/>
      <c r="J184" s="127"/>
      <c r="K184" s="127"/>
    </row>
    <row r="185" spans="1:11" ht="26.25" x14ac:dyDescent="0.35">
      <c r="A185" s="57"/>
      <c r="B185" s="266"/>
      <c r="C185" s="266"/>
      <c r="D185" s="102"/>
      <c r="E185" s="61" t="str">
        <f t="shared" si="5"/>
        <v xml:space="preserve"> </v>
      </c>
      <c r="F185" s="130"/>
      <c r="G185" s="102"/>
      <c r="H185" s="32" t="str">
        <f t="shared" si="6"/>
        <v xml:space="preserve"> </v>
      </c>
      <c r="I185" s="127"/>
      <c r="J185" s="127"/>
      <c r="K185" s="127"/>
    </row>
    <row r="186" spans="1:11" ht="26.25" x14ac:dyDescent="0.35">
      <c r="A186" s="57"/>
      <c r="B186" s="266"/>
      <c r="C186" s="266"/>
      <c r="D186" s="102"/>
      <c r="E186" s="61" t="str">
        <f t="shared" si="5"/>
        <v xml:space="preserve"> </v>
      </c>
      <c r="F186" s="130"/>
      <c r="G186" s="102"/>
      <c r="H186" s="32" t="str">
        <f t="shared" si="6"/>
        <v xml:space="preserve"> </v>
      </c>
      <c r="I186" s="127"/>
      <c r="J186" s="127"/>
      <c r="K186" s="127"/>
    </row>
    <row r="187" spans="1:11" ht="26.25" x14ac:dyDescent="0.35">
      <c r="A187" s="57"/>
      <c r="B187" s="266"/>
      <c r="C187" s="266"/>
      <c r="D187" s="102"/>
      <c r="E187" s="61" t="str">
        <f t="shared" si="5"/>
        <v xml:space="preserve"> </v>
      </c>
      <c r="F187" s="130"/>
      <c r="G187" s="102"/>
      <c r="H187" s="32" t="str">
        <f t="shared" si="6"/>
        <v xml:space="preserve"> </v>
      </c>
      <c r="I187" s="127"/>
      <c r="J187" s="127"/>
      <c r="K187" s="127"/>
    </row>
    <row r="188" spans="1:11" ht="26.25" x14ac:dyDescent="0.35">
      <c r="A188" s="57"/>
      <c r="B188" s="266"/>
      <c r="C188" s="266"/>
      <c r="D188" s="102"/>
      <c r="E188" s="61" t="str">
        <f t="shared" si="5"/>
        <v xml:space="preserve"> </v>
      </c>
      <c r="F188" s="130"/>
      <c r="G188" s="102"/>
      <c r="H188" s="32" t="str">
        <f t="shared" si="6"/>
        <v xml:space="preserve"> </v>
      </c>
      <c r="I188" s="127"/>
      <c r="J188" s="127"/>
      <c r="K188" s="127"/>
    </row>
    <row r="189" spans="1:11" ht="26.25" x14ac:dyDescent="0.35">
      <c r="A189" s="57"/>
      <c r="B189" s="266"/>
      <c r="C189" s="266"/>
      <c r="D189" s="102"/>
      <c r="E189" s="61" t="str">
        <f t="shared" si="5"/>
        <v xml:space="preserve"> </v>
      </c>
      <c r="F189" s="130"/>
      <c r="G189" s="102"/>
      <c r="H189" s="32" t="str">
        <f t="shared" si="6"/>
        <v xml:space="preserve"> </v>
      </c>
      <c r="I189" s="127"/>
      <c r="J189" s="127"/>
      <c r="K189" s="127"/>
    </row>
    <row r="190" spans="1:11" ht="26.25" x14ac:dyDescent="0.35">
      <c r="A190" s="57"/>
      <c r="B190" s="266"/>
      <c r="C190" s="266"/>
      <c r="D190" s="102"/>
      <c r="E190" s="61" t="str">
        <f t="shared" si="5"/>
        <v xml:space="preserve"> </v>
      </c>
      <c r="F190" s="130"/>
      <c r="G190" s="102"/>
      <c r="H190" s="32" t="str">
        <f t="shared" si="6"/>
        <v xml:space="preserve"> </v>
      </c>
      <c r="I190" s="127"/>
      <c r="J190" s="127"/>
      <c r="K190" s="127"/>
    </row>
    <row r="191" spans="1:11" ht="26.25" x14ac:dyDescent="0.35">
      <c r="A191" s="57"/>
      <c r="B191" s="266"/>
      <c r="C191" s="266"/>
      <c r="D191" s="102"/>
      <c r="E191" s="61" t="str">
        <f t="shared" si="5"/>
        <v xml:space="preserve"> </v>
      </c>
      <c r="F191" s="130"/>
      <c r="G191" s="102"/>
      <c r="H191" s="32" t="str">
        <f t="shared" si="6"/>
        <v xml:space="preserve"> </v>
      </c>
      <c r="I191" s="127"/>
      <c r="J191" s="127"/>
      <c r="K191" s="127"/>
    </row>
    <row r="192" spans="1:11" ht="26.25" x14ac:dyDescent="0.35">
      <c r="A192" s="57"/>
      <c r="B192" s="266"/>
      <c r="C192" s="266"/>
      <c r="D192" s="102"/>
      <c r="E192" s="61" t="str">
        <f t="shared" si="5"/>
        <v xml:space="preserve"> </v>
      </c>
      <c r="F192" s="131"/>
      <c r="G192" s="102"/>
      <c r="H192" s="32" t="str">
        <f t="shared" si="6"/>
        <v xml:space="preserve"> </v>
      </c>
      <c r="I192" s="127"/>
      <c r="J192" s="127"/>
      <c r="K192" s="127"/>
    </row>
  </sheetData>
  <sheetProtection sheet="1" selectLockedCells="1"/>
  <mergeCells count="23">
    <mergeCell ref="I11:K192"/>
    <mergeCell ref="F11:F192"/>
    <mergeCell ref="A9:A10"/>
    <mergeCell ref="B9:B10"/>
    <mergeCell ref="C9:C10"/>
    <mergeCell ref="D9:D10"/>
    <mergeCell ref="H9:H10"/>
    <mergeCell ref="G9:G10"/>
    <mergeCell ref="E9:E10"/>
    <mergeCell ref="A1:K1"/>
    <mergeCell ref="B2:F2"/>
    <mergeCell ref="B3:F3"/>
    <mergeCell ref="B4:F4"/>
    <mergeCell ref="H2:K2"/>
    <mergeCell ref="H3:K3"/>
    <mergeCell ref="H4:K4"/>
    <mergeCell ref="L8:O8"/>
    <mergeCell ref="B5:K5"/>
    <mergeCell ref="C6:K6"/>
    <mergeCell ref="A7:G7"/>
    <mergeCell ref="A8:G8"/>
    <mergeCell ref="H7:K7"/>
    <mergeCell ref="H8:K8"/>
  </mergeCells>
  <pageMargins left="0.7" right="0.7" top="0.75" bottom="0.75" header="0.3" footer="0.3"/>
  <pageSetup scale="29" fitToHeight="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92"/>
  <sheetViews>
    <sheetView zoomScale="60" zoomScaleNormal="60" workbookViewId="0">
      <selection activeCell="B6" sqref="B6"/>
    </sheetView>
  </sheetViews>
  <sheetFormatPr defaultRowHeight="15" x14ac:dyDescent="0.25"/>
  <cols>
    <col min="1" max="3" width="26.7109375" customWidth="1"/>
    <col min="4" max="5" width="26.7109375" style="60" customWidth="1"/>
    <col min="6" max="8" width="26.7109375" customWidth="1"/>
    <col min="9" max="10" width="36.7109375" customWidth="1"/>
    <col min="11" max="11" width="18.7109375" customWidth="1"/>
    <col min="12" max="12" width="18.42578125" customWidth="1"/>
    <col min="13" max="13" width="22.5703125" customWidth="1"/>
    <col min="14" max="14" width="17" customWidth="1"/>
    <col min="15" max="15" width="96.140625" customWidth="1"/>
    <col min="16" max="16" width="18" customWidth="1"/>
    <col min="17" max="17" width="97.28515625" customWidth="1"/>
  </cols>
  <sheetData>
    <row r="1" spans="1:16" ht="99.95" customHeight="1" x14ac:dyDescent="0.25">
      <c r="A1" s="139" t="s">
        <v>81</v>
      </c>
      <c r="B1" s="140"/>
      <c r="C1" s="140"/>
      <c r="D1" s="140"/>
      <c r="E1" s="140"/>
      <c r="F1" s="140"/>
      <c r="G1" s="140"/>
      <c r="H1" s="140"/>
      <c r="I1" s="140"/>
      <c r="J1" s="140"/>
      <c r="K1" s="24"/>
      <c r="L1" s="24"/>
    </row>
    <row r="2" spans="1:16" ht="99.95" customHeight="1" x14ac:dyDescent="0.25">
      <c r="A2" s="78" t="s">
        <v>1</v>
      </c>
      <c r="B2" s="156" t="str">
        <f>Achievement!B2</f>
        <v>Enter Teacher Name</v>
      </c>
      <c r="C2" s="157"/>
      <c r="D2" s="157"/>
      <c r="E2" s="157"/>
      <c r="F2" s="157"/>
      <c r="G2" s="78" t="s">
        <v>0</v>
      </c>
      <c r="H2" s="160" t="str">
        <f>Achievement!H2</f>
        <v>Example: Dance I</v>
      </c>
      <c r="I2" s="161"/>
      <c r="J2" s="162"/>
    </row>
    <row r="3" spans="1:16" ht="99.95" customHeight="1" x14ac:dyDescent="0.25">
      <c r="A3" s="78" t="s">
        <v>3</v>
      </c>
      <c r="B3" s="158" t="str">
        <f>Achievement!B3</f>
        <v>Example: Proficient Dance I Baseline Assessment</v>
      </c>
      <c r="C3" s="159"/>
      <c r="D3" s="159"/>
      <c r="E3" s="159"/>
      <c r="F3" s="159"/>
      <c r="G3" s="78" t="s">
        <v>5</v>
      </c>
      <c r="H3" s="160" t="str">
        <f>Achievement!H3</f>
        <v>Example: 9 through 12</v>
      </c>
      <c r="I3" s="161"/>
      <c r="J3" s="162"/>
    </row>
    <row r="4" spans="1:16" ht="99.95" customHeight="1" x14ac:dyDescent="0.25">
      <c r="A4" s="78" t="s">
        <v>4</v>
      </c>
      <c r="B4" s="158" t="str">
        <f>Achievement!B4</f>
        <v>Example: Proficient Dance I Summative Assessment</v>
      </c>
      <c r="C4" s="159"/>
      <c r="D4" s="159"/>
      <c r="E4" s="159"/>
      <c r="F4" s="159"/>
      <c r="G4" s="78" t="s">
        <v>94</v>
      </c>
      <c r="H4" s="160" t="str">
        <f>Achievement!H4</f>
        <v>Example: Academic Year</v>
      </c>
      <c r="I4" s="161"/>
      <c r="J4" s="162"/>
    </row>
    <row r="5" spans="1:16" ht="99.95" customHeight="1" x14ac:dyDescent="0.25">
      <c r="A5" s="78" t="s">
        <v>95</v>
      </c>
      <c r="B5" s="120" t="s">
        <v>58</v>
      </c>
      <c r="C5" s="121"/>
      <c r="D5" s="121"/>
      <c r="E5" s="121"/>
      <c r="F5" s="121"/>
      <c r="G5" s="121"/>
      <c r="H5" s="121"/>
      <c r="I5" s="121"/>
      <c r="J5" s="122"/>
      <c r="K5" s="19"/>
      <c r="L5" s="19"/>
    </row>
    <row r="6" spans="1:16" ht="146.44999999999999" customHeight="1" thickBot="1" x14ac:dyDescent="0.3">
      <c r="A6" s="78" t="s">
        <v>62</v>
      </c>
      <c r="B6" s="2"/>
      <c r="C6" s="148" t="s">
        <v>85</v>
      </c>
      <c r="D6" s="149"/>
      <c r="E6" s="149"/>
      <c r="F6" s="150"/>
      <c r="G6" s="150"/>
      <c r="H6" s="150"/>
      <c r="I6" s="150"/>
      <c r="J6" s="150"/>
      <c r="K6" s="25"/>
      <c r="L6" s="20"/>
    </row>
    <row r="7" spans="1:16" ht="168" customHeight="1" thickBot="1" x14ac:dyDescent="0.3">
      <c r="A7" s="143" t="s">
        <v>78</v>
      </c>
      <c r="B7" s="143"/>
      <c r="C7" s="143"/>
      <c r="D7" s="143"/>
      <c r="E7" s="144"/>
      <c r="F7" s="151"/>
      <c r="G7" s="152"/>
      <c r="H7" s="152"/>
      <c r="I7" s="152"/>
      <c r="J7" s="153"/>
      <c r="K7" s="26"/>
      <c r="L7" s="26"/>
      <c r="M7" s="27"/>
    </row>
    <row r="8" spans="1:16" ht="172.5" customHeight="1" thickBot="1" x14ac:dyDescent="0.45">
      <c r="A8" s="143" t="s">
        <v>79</v>
      </c>
      <c r="B8" s="143"/>
      <c r="C8" s="143"/>
      <c r="D8" s="143"/>
      <c r="E8" s="144"/>
      <c r="F8" s="151"/>
      <c r="G8" s="152"/>
      <c r="H8" s="152"/>
      <c r="I8" s="152"/>
      <c r="J8" s="153"/>
      <c r="K8" s="154" t="s">
        <v>45</v>
      </c>
      <c r="L8" s="155"/>
      <c r="M8" s="155"/>
      <c r="N8" s="155"/>
      <c r="O8" s="29"/>
      <c r="P8" s="28"/>
    </row>
    <row r="9" spans="1:16" ht="321.60000000000002" customHeight="1" x14ac:dyDescent="0.4">
      <c r="A9" s="141" t="s">
        <v>6</v>
      </c>
      <c r="B9" s="141" t="s">
        <v>7</v>
      </c>
      <c r="C9" s="141" t="s">
        <v>8</v>
      </c>
      <c r="D9" s="165" t="s">
        <v>25</v>
      </c>
      <c r="E9" s="141" t="s">
        <v>29</v>
      </c>
      <c r="F9" s="145" t="s">
        <v>24</v>
      </c>
      <c r="G9" s="166" t="s">
        <v>26</v>
      </c>
      <c r="H9" s="75" t="s">
        <v>46</v>
      </c>
      <c r="I9" s="75" t="s">
        <v>47</v>
      </c>
      <c r="J9" s="76" t="s">
        <v>48</v>
      </c>
      <c r="K9" s="3" t="s">
        <v>28</v>
      </c>
      <c r="L9" s="3" t="s">
        <v>27</v>
      </c>
      <c r="M9" s="3" t="s">
        <v>23</v>
      </c>
      <c r="N9" s="39" t="s">
        <v>12</v>
      </c>
      <c r="O9" s="30" t="s">
        <v>34</v>
      </c>
      <c r="P9" s="28"/>
    </row>
    <row r="10" spans="1:16" ht="56.45" customHeight="1" x14ac:dyDescent="0.4">
      <c r="A10" s="142"/>
      <c r="B10" s="142"/>
      <c r="C10" s="142"/>
      <c r="D10" s="146"/>
      <c r="E10" s="147"/>
      <c r="F10" s="146"/>
      <c r="G10" s="167"/>
      <c r="H10" s="73">
        <f>IFERROR(COUNT(D11:D192),"")</f>
        <v>2</v>
      </c>
      <c r="I10" s="73">
        <f>COUNTIF(G11:G192,"Yes")</f>
        <v>2</v>
      </c>
      <c r="J10" s="74">
        <f>IFERROR(I10/H10,"0")</f>
        <v>1</v>
      </c>
      <c r="K10" s="4"/>
      <c r="L10" s="4"/>
      <c r="M10" s="4"/>
      <c r="N10" s="4"/>
      <c r="O10" s="37" t="s">
        <v>41</v>
      </c>
      <c r="P10" s="33"/>
    </row>
    <row r="11" spans="1:16" ht="68.099999999999994" customHeight="1" x14ac:dyDescent="0.35">
      <c r="A11" s="99" t="str">
        <f>IF(Achievement!E11="Growth Low",Achievement!A11,"-")</f>
        <v>-</v>
      </c>
      <c r="B11" s="99" t="str">
        <f>IF(Achievement!E11="Growth Low",Achievement!B11,"-")</f>
        <v>-</v>
      </c>
      <c r="C11" s="100" t="str">
        <f>IF(Achievement!E11="Growth Low",Achievement!C11,"-")</f>
        <v>-</v>
      </c>
      <c r="D11" s="101" t="str">
        <f>IF(Achievement!E11="Growth Low",Achievement!D11,"")</f>
        <v/>
      </c>
      <c r="E11" s="71" t="str">
        <f>IFERROR(D11+((24-D11)*0.5),"-")</f>
        <v>-</v>
      </c>
      <c r="F11" s="77" t="str">
        <f>IF(Achievement!E11="Growth Low",Achievement!G11,"")</f>
        <v/>
      </c>
      <c r="G11" s="72" t="str">
        <f>IF(F11&gt;=E11,"Yes","")</f>
        <v/>
      </c>
      <c r="H11" s="163"/>
      <c r="I11" s="163"/>
      <c r="J11" s="164"/>
      <c r="K11" s="5">
        <v>24</v>
      </c>
      <c r="L11" s="5">
        <v>24</v>
      </c>
      <c r="M11" s="7">
        <f>24/24</f>
        <v>1</v>
      </c>
      <c r="N11" s="23" t="s">
        <v>13</v>
      </c>
      <c r="O11" s="38"/>
      <c r="P11" s="35"/>
    </row>
    <row r="12" spans="1:16" ht="23.25" x14ac:dyDescent="0.35">
      <c r="A12" s="99" t="str">
        <f>IF(Achievement!E12="Growth Low",Achievement!A12,"-")</f>
        <v>000000000</v>
      </c>
      <c r="B12" s="99" t="str">
        <f>IF(Achievement!E12="Growth Low",Achievement!B12,"-")</f>
        <v>Last Name</v>
      </c>
      <c r="C12" s="100" t="str">
        <f>IF(Achievement!E12="Growth Low",Achievement!C12,"-")</f>
        <v>First Name</v>
      </c>
      <c r="D12" s="101">
        <f>IF(Achievement!E12="Growth Low",Achievement!D12,"")</f>
        <v>6</v>
      </c>
      <c r="E12" s="71">
        <f>IFERROR(D12+((24-D12)*0.5),"-")</f>
        <v>15</v>
      </c>
      <c r="F12" s="77">
        <f>IF(Achievement!E12="Growth Low",Achievement!G12,"")</f>
        <v>15</v>
      </c>
      <c r="G12" s="72" t="str">
        <f>IF(F12&gt;=E12,"Yes","")</f>
        <v>Yes</v>
      </c>
      <c r="H12" s="163"/>
      <c r="I12" s="163"/>
      <c r="J12" s="164"/>
      <c r="K12" s="5">
        <v>23</v>
      </c>
      <c r="L12" s="5">
        <v>24</v>
      </c>
      <c r="M12" s="7">
        <f>23/24</f>
        <v>0.95833333333333337</v>
      </c>
      <c r="N12" s="23" t="s">
        <v>13</v>
      </c>
      <c r="O12" s="6" t="s">
        <v>35</v>
      </c>
      <c r="P12" s="36"/>
    </row>
    <row r="13" spans="1:16" ht="23.25" x14ac:dyDescent="0.35">
      <c r="A13" s="99" t="str">
        <f>IF(Achievement!E13="Growth Low",Achievement!A13,"-")</f>
        <v>-</v>
      </c>
      <c r="B13" s="99" t="str">
        <f>IF(Achievement!E13="Growth Low",Achievement!B13,"-")</f>
        <v>-</v>
      </c>
      <c r="C13" s="100" t="str">
        <f>IF(Achievement!E13="Growth Low",Achievement!C13,"-")</f>
        <v>-</v>
      </c>
      <c r="D13" s="101" t="str">
        <f>IF(Achievement!E13="Growth Low",Achievement!D13,"")</f>
        <v/>
      </c>
      <c r="E13" s="71" t="str">
        <f t="shared" ref="E13:E76" si="0">IFERROR(D13+((24-D13)*0.5),"-")</f>
        <v>-</v>
      </c>
      <c r="F13" s="77" t="str">
        <f>IF(Achievement!E13="Growth Low",Achievement!G13,"")</f>
        <v/>
      </c>
      <c r="G13" s="72" t="str">
        <f t="shared" ref="G13:G76" si="1">IF(F13&gt;=E13,"Yes","")</f>
        <v/>
      </c>
      <c r="H13" s="163"/>
      <c r="I13" s="163"/>
      <c r="J13" s="164"/>
      <c r="K13" s="5">
        <v>22</v>
      </c>
      <c r="L13" s="5">
        <v>24</v>
      </c>
      <c r="M13" s="7">
        <f>22/24</f>
        <v>0.91666666666666663</v>
      </c>
      <c r="N13" s="23" t="s">
        <v>13</v>
      </c>
      <c r="O13" s="6" t="s">
        <v>36</v>
      </c>
      <c r="P13" s="36"/>
    </row>
    <row r="14" spans="1:16" ht="23.25" x14ac:dyDescent="0.35">
      <c r="A14" s="99" t="str">
        <f>IF(Achievement!E14="Growth Low",Achievement!A14,"-")</f>
        <v>-</v>
      </c>
      <c r="B14" s="99" t="str">
        <f>IF(Achievement!E14="Growth Low",Achievement!B14,"-")</f>
        <v>-</v>
      </c>
      <c r="C14" s="100" t="str">
        <f>IF(Achievement!E14="Growth Low",Achievement!C14,"-")</f>
        <v>-</v>
      </c>
      <c r="D14" s="101" t="str">
        <f>IF(Achievement!E14="Growth Low",Achievement!D14,"")</f>
        <v/>
      </c>
      <c r="E14" s="71" t="str">
        <f t="shared" si="0"/>
        <v>-</v>
      </c>
      <c r="F14" s="77" t="str">
        <f>IF(Achievement!E14="Growth Low",Achievement!G14,"")</f>
        <v/>
      </c>
      <c r="G14" s="72" t="str">
        <f t="shared" si="1"/>
        <v/>
      </c>
      <c r="H14" s="163"/>
      <c r="I14" s="163"/>
      <c r="J14" s="164"/>
      <c r="K14" s="5">
        <v>21</v>
      </c>
      <c r="L14" s="5">
        <v>24</v>
      </c>
      <c r="M14" s="7">
        <f>21/24</f>
        <v>0.875</v>
      </c>
      <c r="N14" s="23" t="s">
        <v>14</v>
      </c>
      <c r="O14" s="6" t="s">
        <v>37</v>
      </c>
      <c r="P14" s="36"/>
    </row>
    <row r="15" spans="1:16" ht="23.25" x14ac:dyDescent="0.35">
      <c r="A15" s="99" t="str">
        <f>IF(Achievement!E15="Growth Low",Achievement!A15,"-")</f>
        <v>000000000</v>
      </c>
      <c r="B15" s="99" t="str">
        <f>IF(Achievement!E15="Growth Low",Achievement!B15,"-")</f>
        <v>Last Name</v>
      </c>
      <c r="C15" s="100" t="str">
        <f>IF(Achievement!E15="Growth Low",Achievement!C15,"-")</f>
        <v>First Name</v>
      </c>
      <c r="D15" s="101">
        <f>IF(Achievement!E15="Growth Low",Achievement!D15,"")</f>
        <v>6</v>
      </c>
      <c r="E15" s="71">
        <f t="shared" si="0"/>
        <v>15</v>
      </c>
      <c r="F15" s="77">
        <f>IF(Achievement!E15="Growth Low",Achievement!G15,"")</f>
        <v>20</v>
      </c>
      <c r="G15" s="72" t="str">
        <f t="shared" si="1"/>
        <v>Yes</v>
      </c>
      <c r="H15" s="163"/>
      <c r="I15" s="163"/>
      <c r="J15" s="164"/>
      <c r="K15" s="5">
        <v>20</v>
      </c>
      <c r="L15" s="5">
        <v>24</v>
      </c>
      <c r="M15" s="7">
        <f>20/24</f>
        <v>0.83333333333333337</v>
      </c>
      <c r="N15" s="23" t="s">
        <v>14</v>
      </c>
      <c r="O15" s="6" t="s">
        <v>38</v>
      </c>
      <c r="P15" s="36"/>
    </row>
    <row r="16" spans="1:16" ht="23.25" x14ac:dyDescent="0.35">
      <c r="A16" s="99" t="str">
        <f>IF(Achievement!E16="Growth Low",Achievement!A16,"-")</f>
        <v>-</v>
      </c>
      <c r="B16" s="99" t="str">
        <f>IF(Achievement!E16="Growth Low",Achievement!B16,"-")</f>
        <v>-</v>
      </c>
      <c r="C16" s="100" t="str">
        <f>IF(Achievement!E16="Growth Low",Achievement!C16,"-")</f>
        <v>-</v>
      </c>
      <c r="D16" s="101" t="str">
        <f>IF(Achievement!E16="Growth Low",Achievement!D16,"")</f>
        <v/>
      </c>
      <c r="E16" s="71" t="str">
        <f t="shared" si="0"/>
        <v>-</v>
      </c>
      <c r="F16" s="77" t="str">
        <f>IF(Achievement!E16="Growth Low",Achievement!G16,"")</f>
        <v/>
      </c>
      <c r="G16" s="72" t="str">
        <f t="shared" si="1"/>
        <v/>
      </c>
      <c r="H16" s="163"/>
      <c r="I16" s="163"/>
      <c r="J16" s="164"/>
      <c r="K16" s="5">
        <v>19</v>
      </c>
      <c r="L16" s="5">
        <v>24</v>
      </c>
      <c r="M16" s="7">
        <f>19/24</f>
        <v>0.79166666666666663</v>
      </c>
      <c r="N16" s="23" t="s">
        <v>44</v>
      </c>
      <c r="O16" s="40" t="s">
        <v>39</v>
      </c>
      <c r="P16" s="36"/>
    </row>
    <row r="17" spans="1:16" ht="23.25" x14ac:dyDescent="0.35">
      <c r="A17" s="99" t="str">
        <f>IF(Achievement!E17="Growth Low",Achievement!A17,"-")</f>
        <v>-</v>
      </c>
      <c r="B17" s="99" t="str">
        <f>IF(Achievement!E17="Growth Low",Achievement!B17,"-")</f>
        <v>-</v>
      </c>
      <c r="C17" s="100" t="str">
        <f>IF(Achievement!E17="Growth Low",Achievement!C17,"-")</f>
        <v>-</v>
      </c>
      <c r="D17" s="101" t="str">
        <f>IF(Achievement!E17="Growth Low",Achievement!D17,"")</f>
        <v/>
      </c>
      <c r="E17" s="71" t="str">
        <f t="shared" si="0"/>
        <v>-</v>
      </c>
      <c r="F17" s="77" t="str">
        <f>IF(Achievement!E17="Growth Low",Achievement!G17,"")</f>
        <v/>
      </c>
      <c r="G17" s="72" t="str">
        <f t="shared" si="1"/>
        <v/>
      </c>
      <c r="H17" s="163"/>
      <c r="I17" s="163"/>
      <c r="J17" s="164"/>
      <c r="K17" s="5">
        <v>18</v>
      </c>
      <c r="L17" s="5">
        <v>24</v>
      </c>
      <c r="M17" s="7">
        <f>18/24</f>
        <v>0.75</v>
      </c>
      <c r="N17" s="34" t="s">
        <v>44</v>
      </c>
      <c r="O17" s="41"/>
      <c r="P17" s="33"/>
    </row>
    <row r="18" spans="1:16" ht="23.25" x14ac:dyDescent="0.35">
      <c r="A18" s="99" t="str">
        <f>IF(Achievement!E18="Growth Low",Achievement!A18,"-")</f>
        <v>-</v>
      </c>
      <c r="B18" s="99" t="str">
        <f>IF(Achievement!E18="Growth Low",Achievement!B18,"-")</f>
        <v>-</v>
      </c>
      <c r="C18" s="100" t="str">
        <f>IF(Achievement!E18="Growth Low",Achievement!C18,"-")</f>
        <v>-</v>
      </c>
      <c r="D18" s="101" t="str">
        <f>IF(Achievement!E18="Growth Low",Achievement!D18,"")</f>
        <v/>
      </c>
      <c r="E18" s="71" t="str">
        <f t="shared" si="0"/>
        <v>-</v>
      </c>
      <c r="F18" s="77" t="str">
        <f>IF(Achievement!E18="Growth Low",Achievement!G18,"")</f>
        <v/>
      </c>
      <c r="G18" s="72" t="str">
        <f t="shared" si="1"/>
        <v/>
      </c>
      <c r="H18" s="163"/>
      <c r="I18" s="163"/>
      <c r="J18" s="164"/>
      <c r="K18" s="5">
        <v>17</v>
      </c>
      <c r="L18" s="5">
        <v>24</v>
      </c>
      <c r="M18" s="7">
        <f>17/24</f>
        <v>0.70833333333333337</v>
      </c>
      <c r="N18" s="23" t="s">
        <v>15</v>
      </c>
    </row>
    <row r="19" spans="1:16" ht="23.25" x14ac:dyDescent="0.35">
      <c r="A19" s="99" t="str">
        <f>IF(Achievement!E19="Growth Low",Achievement!A19,"-")</f>
        <v>-</v>
      </c>
      <c r="B19" s="99" t="str">
        <f>IF(Achievement!E19="Growth Low",Achievement!B19,"-")</f>
        <v>-</v>
      </c>
      <c r="C19" s="100" t="str">
        <f>IF(Achievement!E19="Growth Low",Achievement!C19,"-")</f>
        <v>-</v>
      </c>
      <c r="D19" s="101" t="str">
        <f>IF(Achievement!E19="Growth Low",Achievement!D19,"")</f>
        <v/>
      </c>
      <c r="E19" s="71" t="str">
        <f t="shared" si="0"/>
        <v>-</v>
      </c>
      <c r="F19" s="77" t="str">
        <f>IF(Achievement!E19="Growth Low",Achievement!G19,"")</f>
        <v/>
      </c>
      <c r="G19" s="72" t="str">
        <f t="shared" si="1"/>
        <v/>
      </c>
      <c r="H19" s="163"/>
      <c r="I19" s="163"/>
      <c r="J19" s="164"/>
      <c r="K19" s="5">
        <v>16</v>
      </c>
      <c r="L19" s="5">
        <v>24</v>
      </c>
      <c r="M19" s="7">
        <f>16/24</f>
        <v>0.66666666666666663</v>
      </c>
      <c r="N19" s="23" t="s">
        <v>15</v>
      </c>
    </row>
    <row r="20" spans="1:16" ht="23.25" x14ac:dyDescent="0.35">
      <c r="A20" s="99" t="str">
        <f>IF(Achievement!E20="Growth Low",Achievement!A20,"-")</f>
        <v>-</v>
      </c>
      <c r="B20" s="99" t="str">
        <f>IF(Achievement!E20="Growth Low",Achievement!B20,"-")</f>
        <v>-</v>
      </c>
      <c r="C20" s="100" t="str">
        <f>IF(Achievement!E20="Growth Low",Achievement!C20,"-")</f>
        <v>-</v>
      </c>
      <c r="D20" s="101" t="str">
        <f>IF(Achievement!E20="Growth Low",Achievement!D20,"")</f>
        <v/>
      </c>
      <c r="E20" s="71" t="str">
        <f t="shared" si="0"/>
        <v>-</v>
      </c>
      <c r="F20" s="77" t="str">
        <f>IF(Achievement!E20="Growth Low",Achievement!G20,"")</f>
        <v/>
      </c>
      <c r="G20" s="72" t="str">
        <f t="shared" si="1"/>
        <v/>
      </c>
      <c r="H20" s="163"/>
      <c r="I20" s="163"/>
      <c r="J20" s="164"/>
      <c r="K20" s="5">
        <v>15</v>
      </c>
      <c r="L20" s="5">
        <v>24</v>
      </c>
      <c r="M20" s="7">
        <f>15/24</f>
        <v>0.625</v>
      </c>
      <c r="N20" s="23" t="s">
        <v>16</v>
      </c>
    </row>
    <row r="21" spans="1:16" ht="23.25" x14ac:dyDescent="0.35">
      <c r="A21" s="99" t="str">
        <f>IF(Achievement!E21="Growth Low",Achievement!A21,"-")</f>
        <v>-</v>
      </c>
      <c r="B21" s="99" t="str">
        <f>IF(Achievement!E21="Growth Low",Achievement!B21,"-")</f>
        <v>-</v>
      </c>
      <c r="C21" s="100" t="str">
        <f>IF(Achievement!E21="Growth Low",Achievement!C21,"-")</f>
        <v>-</v>
      </c>
      <c r="D21" s="101" t="str">
        <f>IF(Achievement!E21="Growth Low",Achievement!D21,"")</f>
        <v/>
      </c>
      <c r="E21" s="71" t="str">
        <f t="shared" si="0"/>
        <v>-</v>
      </c>
      <c r="F21" s="77" t="str">
        <f>IF(Achievement!E21="Growth Low",Achievement!G21,"")</f>
        <v/>
      </c>
      <c r="G21" s="72" t="str">
        <f t="shared" si="1"/>
        <v/>
      </c>
      <c r="H21" s="163"/>
      <c r="I21" s="163"/>
      <c r="J21" s="164"/>
      <c r="K21" s="5">
        <v>14</v>
      </c>
      <c r="L21" s="5">
        <v>24</v>
      </c>
      <c r="M21" s="7">
        <f>14/24</f>
        <v>0.58333333333333337</v>
      </c>
      <c r="N21" s="23" t="s">
        <v>16</v>
      </c>
    </row>
    <row r="22" spans="1:16" ht="23.25" x14ac:dyDescent="0.35">
      <c r="A22" s="99" t="str">
        <f>IF(Achievement!E22="Growth Low",Achievement!A22,"-")</f>
        <v>-</v>
      </c>
      <c r="B22" s="99" t="str">
        <f>IF(Achievement!E22="Growth Low",Achievement!B22,"-")</f>
        <v>-</v>
      </c>
      <c r="C22" s="100" t="str">
        <f>IF(Achievement!E22="Growth Low",Achievement!C22,"-")</f>
        <v>-</v>
      </c>
      <c r="D22" s="101" t="str">
        <f>IF(Achievement!E22="Growth Low",Achievement!D22,"")</f>
        <v/>
      </c>
      <c r="E22" s="71" t="str">
        <f t="shared" si="0"/>
        <v>-</v>
      </c>
      <c r="F22" s="77" t="str">
        <f>IF(Achievement!E22="Growth Low",Achievement!G22,"")</f>
        <v/>
      </c>
      <c r="G22" s="72" t="str">
        <f t="shared" si="1"/>
        <v/>
      </c>
      <c r="H22" s="163"/>
      <c r="I22" s="163"/>
      <c r="J22" s="164"/>
      <c r="K22" s="5">
        <v>13</v>
      </c>
      <c r="L22" s="5">
        <v>24</v>
      </c>
      <c r="M22" s="7">
        <f>13/24</f>
        <v>0.54166666666666663</v>
      </c>
      <c r="N22" s="23" t="s">
        <v>17</v>
      </c>
    </row>
    <row r="23" spans="1:16" ht="23.25" x14ac:dyDescent="0.35">
      <c r="A23" s="99" t="str">
        <f>IF(Achievement!E23="Growth Low",Achievement!A23,"-")</f>
        <v>-</v>
      </c>
      <c r="B23" s="99" t="str">
        <f>IF(Achievement!E23="Growth Low",Achievement!B23,"-")</f>
        <v>-</v>
      </c>
      <c r="C23" s="100" t="str">
        <f>IF(Achievement!E23="Growth Low",Achievement!C23,"-")</f>
        <v>-</v>
      </c>
      <c r="D23" s="101" t="str">
        <f>IF(Achievement!E23="Growth Low",Achievement!D23,"")</f>
        <v/>
      </c>
      <c r="E23" s="71" t="str">
        <f t="shared" si="0"/>
        <v>-</v>
      </c>
      <c r="F23" s="77" t="str">
        <f>IF(Achievement!E23="Growth Low",Achievement!G23,"")</f>
        <v/>
      </c>
      <c r="G23" s="72" t="str">
        <f t="shared" si="1"/>
        <v/>
      </c>
      <c r="H23" s="163"/>
      <c r="I23" s="163"/>
      <c r="J23" s="164"/>
      <c r="K23" s="5">
        <v>12</v>
      </c>
      <c r="L23" s="5">
        <v>24</v>
      </c>
      <c r="M23" s="7">
        <f>12/24</f>
        <v>0.5</v>
      </c>
      <c r="N23" s="23" t="s">
        <v>17</v>
      </c>
    </row>
    <row r="24" spans="1:16" ht="23.25" x14ac:dyDescent="0.35">
      <c r="A24" s="99" t="str">
        <f>IF(Achievement!E24="Growth Low",Achievement!A24,"-")</f>
        <v>-</v>
      </c>
      <c r="B24" s="99" t="str">
        <f>IF(Achievement!E24="Growth Low",Achievement!B24,"-")</f>
        <v>-</v>
      </c>
      <c r="C24" s="100" t="str">
        <f>IF(Achievement!E24="Growth Low",Achievement!C24,"-")</f>
        <v>-</v>
      </c>
      <c r="D24" s="101" t="str">
        <f>IF(Achievement!E24="Growth Low",Achievement!D24,"")</f>
        <v/>
      </c>
      <c r="E24" s="71" t="str">
        <f t="shared" si="0"/>
        <v>-</v>
      </c>
      <c r="F24" s="77" t="str">
        <f>IF(Achievement!E24="Growth Low",Achievement!G24,"")</f>
        <v/>
      </c>
      <c r="G24" s="72" t="str">
        <f t="shared" si="1"/>
        <v/>
      </c>
      <c r="H24" s="163"/>
      <c r="I24" s="163"/>
      <c r="J24" s="164"/>
      <c r="K24" s="5">
        <v>11</v>
      </c>
      <c r="L24" s="5">
        <v>24</v>
      </c>
      <c r="M24" s="7">
        <f>11/24</f>
        <v>0.45833333333333331</v>
      </c>
      <c r="N24" s="23" t="s">
        <v>18</v>
      </c>
    </row>
    <row r="25" spans="1:16" ht="23.25" x14ac:dyDescent="0.35">
      <c r="A25" s="99" t="str">
        <f>IF(Achievement!E25="Growth Low",Achievement!A25,"-")</f>
        <v>-</v>
      </c>
      <c r="B25" s="99" t="str">
        <f>IF(Achievement!E25="Growth Low",Achievement!B25,"-")</f>
        <v>-</v>
      </c>
      <c r="C25" s="100" t="str">
        <f>IF(Achievement!E25="Growth Low",Achievement!C25,"-")</f>
        <v>-</v>
      </c>
      <c r="D25" s="101" t="str">
        <f>IF(Achievement!E25="Growth Low",Achievement!D25,"")</f>
        <v/>
      </c>
      <c r="E25" s="71" t="str">
        <f t="shared" si="0"/>
        <v>-</v>
      </c>
      <c r="F25" s="77" t="str">
        <f>IF(Achievement!E25="Growth Low",Achievement!G25,"")</f>
        <v/>
      </c>
      <c r="G25" s="72" t="str">
        <f t="shared" si="1"/>
        <v/>
      </c>
      <c r="H25" s="163"/>
      <c r="I25" s="163"/>
      <c r="J25" s="164"/>
      <c r="K25" s="5">
        <v>10</v>
      </c>
      <c r="L25" s="5">
        <v>24</v>
      </c>
      <c r="M25" s="7">
        <f>10/24</f>
        <v>0.41666666666666669</v>
      </c>
      <c r="N25" s="23" t="s">
        <v>18</v>
      </c>
    </row>
    <row r="26" spans="1:16" ht="23.25" x14ac:dyDescent="0.35">
      <c r="A26" s="99" t="str">
        <f>IF(Achievement!E26="Growth Low",Achievement!A26,"-")</f>
        <v>-</v>
      </c>
      <c r="B26" s="99" t="str">
        <f>IF(Achievement!E26="Growth Low",Achievement!B26,"-")</f>
        <v>-</v>
      </c>
      <c r="C26" s="100" t="str">
        <f>IF(Achievement!E26="Growth Low",Achievement!C26,"-")</f>
        <v>-</v>
      </c>
      <c r="D26" s="101" t="str">
        <f>IF(Achievement!E26="Growth Low",Achievement!D26,"")</f>
        <v/>
      </c>
      <c r="E26" s="71" t="str">
        <f t="shared" si="0"/>
        <v>-</v>
      </c>
      <c r="F26" s="77" t="str">
        <f>IF(Achievement!E26="Growth Low",Achievement!G26,"")</f>
        <v/>
      </c>
      <c r="G26" s="72" t="str">
        <f t="shared" si="1"/>
        <v/>
      </c>
      <c r="H26" s="163"/>
      <c r="I26" s="163"/>
      <c r="J26" s="164"/>
      <c r="K26" s="5">
        <v>9</v>
      </c>
      <c r="L26" s="5">
        <v>24</v>
      </c>
      <c r="M26" s="7">
        <f>9/24</f>
        <v>0.375</v>
      </c>
      <c r="N26" s="23" t="s">
        <v>19</v>
      </c>
    </row>
    <row r="27" spans="1:16" ht="23.25" x14ac:dyDescent="0.35">
      <c r="A27" s="99" t="str">
        <f>IF(Achievement!E27="Growth Low",Achievement!A27,"-")</f>
        <v>-</v>
      </c>
      <c r="B27" s="99" t="str">
        <f>IF(Achievement!E27="Growth Low",Achievement!B27,"-")</f>
        <v>-</v>
      </c>
      <c r="C27" s="100" t="str">
        <f>IF(Achievement!E27="Growth Low",Achievement!C27,"-")</f>
        <v>-</v>
      </c>
      <c r="D27" s="101" t="str">
        <f>IF(Achievement!E27="Growth Low",Achievement!D27,"")</f>
        <v/>
      </c>
      <c r="E27" s="71" t="str">
        <f t="shared" si="0"/>
        <v>-</v>
      </c>
      <c r="F27" s="77" t="str">
        <f>IF(Achievement!E27="Growth Low",Achievement!G27,"")</f>
        <v/>
      </c>
      <c r="G27" s="72" t="str">
        <f t="shared" si="1"/>
        <v/>
      </c>
      <c r="H27" s="163"/>
      <c r="I27" s="163"/>
      <c r="J27" s="164"/>
      <c r="K27" s="5">
        <v>8</v>
      </c>
      <c r="L27" s="5">
        <v>24</v>
      </c>
      <c r="M27" s="7">
        <f>8/24</f>
        <v>0.33333333333333331</v>
      </c>
      <c r="N27" s="23" t="s">
        <v>19</v>
      </c>
    </row>
    <row r="28" spans="1:16" ht="23.25" x14ac:dyDescent="0.35">
      <c r="A28" s="99" t="str">
        <f>IF(Achievement!E28="Growth Low",Achievement!A28,"-")</f>
        <v>-</v>
      </c>
      <c r="B28" s="99" t="str">
        <f>IF(Achievement!E28="Growth Low",Achievement!B28,"-")</f>
        <v>-</v>
      </c>
      <c r="C28" s="100" t="str">
        <f>IF(Achievement!E28="Growth Low",Achievement!C28,"-")</f>
        <v>-</v>
      </c>
      <c r="D28" s="101" t="str">
        <f>IF(Achievement!E28="Growth Low",Achievement!D28,"")</f>
        <v/>
      </c>
      <c r="E28" s="71" t="str">
        <f t="shared" si="0"/>
        <v>-</v>
      </c>
      <c r="F28" s="77" t="str">
        <f>IF(Achievement!E28="Growth Low",Achievement!G28,"")</f>
        <v/>
      </c>
      <c r="G28" s="72" t="str">
        <f t="shared" si="1"/>
        <v/>
      </c>
      <c r="H28" s="163"/>
      <c r="I28" s="163"/>
      <c r="J28" s="164"/>
      <c r="K28" s="5">
        <v>7</v>
      </c>
      <c r="L28" s="5">
        <v>24</v>
      </c>
      <c r="M28" s="7">
        <f>7/24</f>
        <v>0.29166666666666669</v>
      </c>
      <c r="N28" s="23" t="s">
        <v>20</v>
      </c>
    </row>
    <row r="29" spans="1:16" ht="23.25" x14ac:dyDescent="0.35">
      <c r="A29" s="99" t="str">
        <f>IF(Achievement!E29="Growth Low",Achievement!A29,"-")</f>
        <v>-</v>
      </c>
      <c r="B29" s="99" t="str">
        <f>IF(Achievement!E29="Growth Low",Achievement!B29,"-")</f>
        <v>-</v>
      </c>
      <c r="C29" s="100" t="str">
        <f>IF(Achievement!E29="Growth Low",Achievement!C29,"-")</f>
        <v>-</v>
      </c>
      <c r="D29" s="101" t="str">
        <f>IF(Achievement!E29="Growth Low",Achievement!D29,"")</f>
        <v/>
      </c>
      <c r="E29" s="71" t="str">
        <f t="shared" si="0"/>
        <v>-</v>
      </c>
      <c r="F29" s="77" t="str">
        <f>IF(Achievement!E29="Growth Low",Achievement!G29,"")</f>
        <v/>
      </c>
      <c r="G29" s="72" t="str">
        <f t="shared" si="1"/>
        <v/>
      </c>
      <c r="H29" s="163"/>
      <c r="I29" s="163"/>
      <c r="J29" s="164"/>
      <c r="K29" s="5">
        <v>6</v>
      </c>
      <c r="L29" s="5">
        <v>24</v>
      </c>
      <c r="M29" s="7">
        <f>6/24</f>
        <v>0.25</v>
      </c>
      <c r="N29" s="23" t="s">
        <v>20</v>
      </c>
    </row>
    <row r="30" spans="1:16" ht="23.25" x14ac:dyDescent="0.35">
      <c r="A30" s="99" t="str">
        <f>IF(Achievement!E30="Growth Low",Achievement!A30,"-")</f>
        <v>-</v>
      </c>
      <c r="B30" s="99" t="str">
        <f>IF(Achievement!E30="Growth Low",Achievement!B30,"-")</f>
        <v>-</v>
      </c>
      <c r="C30" s="100" t="str">
        <f>IF(Achievement!E30="Growth Low",Achievement!C30,"-")</f>
        <v>-</v>
      </c>
      <c r="D30" s="101" t="str">
        <f>IF(Achievement!E30="Growth Low",Achievement!D30,"")</f>
        <v/>
      </c>
      <c r="E30" s="71" t="str">
        <f t="shared" si="0"/>
        <v>-</v>
      </c>
      <c r="F30" s="77" t="str">
        <f>IF(Achievement!E30="Growth Low",Achievement!G30,"")</f>
        <v/>
      </c>
      <c r="G30" s="72" t="str">
        <f t="shared" si="1"/>
        <v/>
      </c>
      <c r="H30" s="163"/>
      <c r="I30" s="163"/>
      <c r="J30" s="164"/>
      <c r="K30" s="5">
        <v>5</v>
      </c>
      <c r="L30" s="5">
        <v>24</v>
      </c>
      <c r="M30" s="7">
        <f>5/24</f>
        <v>0.20833333333333334</v>
      </c>
      <c r="N30" s="23" t="s">
        <v>21</v>
      </c>
    </row>
    <row r="31" spans="1:16" ht="23.25" x14ac:dyDescent="0.35">
      <c r="A31" s="99" t="str">
        <f>IF(Achievement!E31="Growth Low",Achievement!A31,"-")</f>
        <v>-</v>
      </c>
      <c r="B31" s="99" t="str">
        <f>IF(Achievement!E31="Growth Low",Achievement!B31,"-")</f>
        <v>-</v>
      </c>
      <c r="C31" s="100" t="str">
        <f>IF(Achievement!E31="Growth Low",Achievement!C31,"-")</f>
        <v>-</v>
      </c>
      <c r="D31" s="101" t="str">
        <f>IF(Achievement!E31="Growth Low",Achievement!D31,"")</f>
        <v/>
      </c>
      <c r="E31" s="71" t="str">
        <f t="shared" si="0"/>
        <v>-</v>
      </c>
      <c r="F31" s="77" t="str">
        <f>IF(Achievement!E31="Growth Low",Achievement!G31,"")</f>
        <v/>
      </c>
      <c r="G31" s="72" t="str">
        <f t="shared" si="1"/>
        <v/>
      </c>
      <c r="H31" s="163"/>
      <c r="I31" s="163"/>
      <c r="J31" s="164"/>
      <c r="K31" s="5">
        <v>4</v>
      </c>
      <c r="L31" s="5">
        <v>24</v>
      </c>
      <c r="M31" s="7">
        <f>4/24</f>
        <v>0.16666666666666666</v>
      </c>
      <c r="N31" s="23" t="s">
        <v>21</v>
      </c>
    </row>
    <row r="32" spans="1:16" ht="23.25" x14ac:dyDescent="0.35">
      <c r="A32" s="99" t="str">
        <f>IF(Achievement!E32="Growth Low",Achievement!A32,"-")</f>
        <v>-</v>
      </c>
      <c r="B32" s="99" t="str">
        <f>IF(Achievement!E32="Growth Low",Achievement!B32,"-")</f>
        <v>-</v>
      </c>
      <c r="C32" s="100" t="str">
        <f>IF(Achievement!E32="Growth Low",Achievement!C32,"-")</f>
        <v>-</v>
      </c>
      <c r="D32" s="101" t="str">
        <f>IF(Achievement!E32="Growth Low",Achievement!D32,"")</f>
        <v/>
      </c>
      <c r="E32" s="71" t="str">
        <f t="shared" si="0"/>
        <v>-</v>
      </c>
      <c r="F32" s="77" t="str">
        <f>IF(Achievement!E32="Growth Low",Achievement!G32,"")</f>
        <v/>
      </c>
      <c r="G32" s="72" t="str">
        <f t="shared" si="1"/>
        <v/>
      </c>
      <c r="H32" s="163"/>
      <c r="I32" s="163"/>
      <c r="J32" s="164"/>
      <c r="K32" s="5">
        <v>3</v>
      </c>
      <c r="L32" s="5">
        <v>24</v>
      </c>
      <c r="M32" s="7">
        <f>3/24</f>
        <v>0.125</v>
      </c>
      <c r="N32" s="23" t="s">
        <v>22</v>
      </c>
    </row>
    <row r="33" spans="1:14" ht="23.25" x14ac:dyDescent="0.35">
      <c r="A33" s="99" t="str">
        <f>IF(Achievement!E33="Growth Low",Achievement!A33,"-")</f>
        <v>-</v>
      </c>
      <c r="B33" s="99" t="str">
        <f>IF(Achievement!E33="Growth Low",Achievement!B33,"-")</f>
        <v>-</v>
      </c>
      <c r="C33" s="100" t="str">
        <f>IF(Achievement!E33="Growth Low",Achievement!C33,"-")</f>
        <v>-</v>
      </c>
      <c r="D33" s="101" t="str">
        <f>IF(Achievement!E33="Growth Low",Achievement!D33,"")</f>
        <v/>
      </c>
      <c r="E33" s="71" t="str">
        <f t="shared" si="0"/>
        <v>-</v>
      </c>
      <c r="F33" s="77" t="str">
        <f>IF(Achievement!E33="Growth Low",Achievement!G33,"")</f>
        <v/>
      </c>
      <c r="G33" s="72" t="str">
        <f t="shared" si="1"/>
        <v/>
      </c>
      <c r="H33" s="163"/>
      <c r="I33" s="163"/>
      <c r="J33" s="164"/>
      <c r="K33" s="5">
        <v>2</v>
      </c>
      <c r="L33" s="5">
        <v>24</v>
      </c>
      <c r="M33" s="7">
        <f>2/24</f>
        <v>8.3333333333333329E-2</v>
      </c>
      <c r="N33" s="23" t="s">
        <v>22</v>
      </c>
    </row>
    <row r="34" spans="1:14" ht="23.25" x14ac:dyDescent="0.35">
      <c r="A34" s="99" t="str">
        <f>IF(Achievement!E34="Growth Low",Achievement!A34,"-")</f>
        <v>-</v>
      </c>
      <c r="B34" s="99" t="str">
        <f>IF(Achievement!E34="Growth Low",Achievement!B34,"-")</f>
        <v>-</v>
      </c>
      <c r="C34" s="100" t="str">
        <f>IF(Achievement!E34="Growth Low",Achievement!C34,"-")</f>
        <v>-</v>
      </c>
      <c r="D34" s="101" t="str">
        <f>IF(Achievement!E34="Growth Low",Achievement!D34,"")</f>
        <v/>
      </c>
      <c r="E34" s="71" t="str">
        <f t="shared" si="0"/>
        <v>-</v>
      </c>
      <c r="F34" s="77" t="str">
        <f>IF(Achievement!E34="Growth Low",Achievement!G34,"")</f>
        <v/>
      </c>
      <c r="G34" s="72" t="str">
        <f t="shared" si="1"/>
        <v/>
      </c>
      <c r="H34" s="163"/>
      <c r="I34" s="163"/>
      <c r="J34" s="164"/>
      <c r="K34" s="5">
        <v>1</v>
      </c>
      <c r="L34" s="5">
        <v>24</v>
      </c>
      <c r="M34" s="7">
        <f>1/24</f>
        <v>4.1666666666666664E-2</v>
      </c>
      <c r="N34" s="23" t="s">
        <v>22</v>
      </c>
    </row>
    <row r="35" spans="1:14" ht="23.25" x14ac:dyDescent="0.35">
      <c r="A35" s="99" t="str">
        <f>IF(Achievement!E35="Growth Low",Achievement!A35,"-")</f>
        <v>-</v>
      </c>
      <c r="B35" s="99" t="str">
        <f>IF(Achievement!E35="Growth Low",Achievement!B35,"-")</f>
        <v>-</v>
      </c>
      <c r="C35" s="100" t="str">
        <f>IF(Achievement!E35="Growth Low",Achievement!C35,"-")</f>
        <v>-</v>
      </c>
      <c r="D35" s="101" t="str">
        <f>IF(Achievement!E35="Growth Low",Achievement!D35,"")</f>
        <v/>
      </c>
      <c r="E35" s="71" t="str">
        <f t="shared" si="0"/>
        <v>-</v>
      </c>
      <c r="F35" s="77" t="str">
        <f>IF(Achievement!E35="Growth Low",Achievement!G35,"")</f>
        <v/>
      </c>
      <c r="G35" s="72" t="str">
        <f t="shared" si="1"/>
        <v/>
      </c>
      <c r="H35" s="163"/>
      <c r="I35" s="163"/>
      <c r="J35" s="164"/>
    </row>
    <row r="36" spans="1:14" ht="23.25" x14ac:dyDescent="0.35">
      <c r="A36" s="99" t="str">
        <f>IF(Achievement!E36="Growth Low",Achievement!A36,"-")</f>
        <v>-</v>
      </c>
      <c r="B36" s="99" t="str">
        <f>IF(Achievement!E36="Growth Low",Achievement!B36,"-")</f>
        <v>-</v>
      </c>
      <c r="C36" s="100" t="str">
        <f>IF(Achievement!E36="Growth Low",Achievement!C36,"-")</f>
        <v>-</v>
      </c>
      <c r="D36" s="101" t="str">
        <f>IF(Achievement!E36="Growth Low",Achievement!D36,"")</f>
        <v/>
      </c>
      <c r="E36" s="71" t="str">
        <f t="shared" si="0"/>
        <v>-</v>
      </c>
      <c r="F36" s="77" t="str">
        <f>IF(Achievement!E36="Growth Low",Achievement!G36,"")</f>
        <v/>
      </c>
      <c r="G36" s="72" t="str">
        <f t="shared" si="1"/>
        <v/>
      </c>
      <c r="H36" s="163"/>
      <c r="I36" s="163"/>
      <c r="J36" s="163"/>
    </row>
    <row r="37" spans="1:14" ht="23.25" x14ac:dyDescent="0.35">
      <c r="A37" s="99" t="str">
        <f>IF(Achievement!E37="Growth Low",Achievement!A37,"-")</f>
        <v>-</v>
      </c>
      <c r="B37" s="99" t="str">
        <f>IF(Achievement!E37="Growth Low",Achievement!B37,"-")</f>
        <v>-</v>
      </c>
      <c r="C37" s="100" t="str">
        <f>IF(Achievement!E37="Growth Low",Achievement!C37,"-")</f>
        <v>-</v>
      </c>
      <c r="D37" s="101" t="str">
        <f>IF(Achievement!E37="Growth Low",Achievement!D37,"")</f>
        <v/>
      </c>
      <c r="E37" s="71" t="str">
        <f t="shared" si="0"/>
        <v>-</v>
      </c>
      <c r="F37" s="77" t="str">
        <f>IF(Achievement!E37="Growth Low",Achievement!G37,"")</f>
        <v/>
      </c>
      <c r="G37" s="72" t="str">
        <f t="shared" si="1"/>
        <v/>
      </c>
      <c r="H37" s="163"/>
      <c r="I37" s="163"/>
      <c r="J37" s="163"/>
    </row>
    <row r="38" spans="1:14" ht="23.25" x14ac:dyDescent="0.35">
      <c r="A38" s="99" t="str">
        <f>IF(Achievement!E38="Growth Low",Achievement!A38,"-")</f>
        <v>-</v>
      </c>
      <c r="B38" s="99" t="str">
        <f>IF(Achievement!E38="Growth Low",Achievement!B38,"-")</f>
        <v>-</v>
      </c>
      <c r="C38" s="100" t="str">
        <f>IF(Achievement!E38="Growth Low",Achievement!C38,"-")</f>
        <v>-</v>
      </c>
      <c r="D38" s="101" t="str">
        <f>IF(Achievement!E38="Growth Low",Achievement!D38,"")</f>
        <v/>
      </c>
      <c r="E38" s="71" t="str">
        <f t="shared" si="0"/>
        <v>-</v>
      </c>
      <c r="F38" s="77" t="str">
        <f>IF(Achievement!E38="Growth Low",Achievement!G38,"")</f>
        <v/>
      </c>
      <c r="G38" s="72" t="str">
        <f t="shared" si="1"/>
        <v/>
      </c>
      <c r="H38" s="163"/>
      <c r="I38" s="163"/>
      <c r="J38" s="163"/>
    </row>
    <row r="39" spans="1:14" ht="23.25" x14ac:dyDescent="0.35">
      <c r="A39" s="99" t="str">
        <f>IF(Achievement!E39="Growth Low",Achievement!A39,"-")</f>
        <v>-</v>
      </c>
      <c r="B39" s="99" t="str">
        <f>IF(Achievement!E39="Growth Low",Achievement!B39,"-")</f>
        <v>-</v>
      </c>
      <c r="C39" s="100" t="str">
        <f>IF(Achievement!E39="Growth Low",Achievement!C39,"-")</f>
        <v>-</v>
      </c>
      <c r="D39" s="101" t="str">
        <f>IF(Achievement!E39="Growth Low",Achievement!D39,"")</f>
        <v/>
      </c>
      <c r="E39" s="71" t="str">
        <f t="shared" si="0"/>
        <v>-</v>
      </c>
      <c r="F39" s="77" t="str">
        <f>IF(Achievement!E39="Growth Low",Achievement!G39,"")</f>
        <v/>
      </c>
      <c r="G39" s="72" t="str">
        <f t="shared" si="1"/>
        <v/>
      </c>
      <c r="H39" s="163"/>
      <c r="I39" s="163"/>
      <c r="J39" s="163"/>
    </row>
    <row r="40" spans="1:14" ht="23.25" x14ac:dyDescent="0.35">
      <c r="A40" s="99" t="str">
        <f>IF(Achievement!E40="Growth Low",Achievement!A40,"-")</f>
        <v>-</v>
      </c>
      <c r="B40" s="99" t="str">
        <f>IF(Achievement!E40="Growth Low",Achievement!B40,"-")</f>
        <v>-</v>
      </c>
      <c r="C40" s="100" t="str">
        <f>IF(Achievement!E40="Growth Low",Achievement!C40,"-")</f>
        <v>-</v>
      </c>
      <c r="D40" s="101" t="str">
        <f>IF(Achievement!E40="Growth Low",Achievement!D40,"")</f>
        <v/>
      </c>
      <c r="E40" s="71" t="str">
        <f t="shared" si="0"/>
        <v>-</v>
      </c>
      <c r="F40" s="77" t="str">
        <f>IF(Achievement!E40="Growth Low",Achievement!G40,"")</f>
        <v/>
      </c>
      <c r="G40" s="72" t="str">
        <f t="shared" si="1"/>
        <v/>
      </c>
      <c r="H40" s="163"/>
      <c r="I40" s="163"/>
      <c r="J40" s="163"/>
    </row>
    <row r="41" spans="1:14" ht="23.25" x14ac:dyDescent="0.35">
      <c r="A41" s="99" t="str">
        <f>IF(Achievement!E41="Growth Low",Achievement!A41,"-")</f>
        <v>-</v>
      </c>
      <c r="B41" s="99" t="str">
        <f>IF(Achievement!E41="Growth Low",Achievement!B41,"-")</f>
        <v>-</v>
      </c>
      <c r="C41" s="100" t="str">
        <f>IF(Achievement!E41="Growth Low",Achievement!C41,"-")</f>
        <v>-</v>
      </c>
      <c r="D41" s="101" t="str">
        <f>IF(Achievement!E41="Growth Low",Achievement!D41,"")</f>
        <v/>
      </c>
      <c r="E41" s="71" t="str">
        <f t="shared" si="0"/>
        <v>-</v>
      </c>
      <c r="F41" s="77" t="str">
        <f>IF(Achievement!E41="Growth Low",Achievement!G41,"")</f>
        <v/>
      </c>
      <c r="G41" s="72" t="str">
        <f t="shared" si="1"/>
        <v/>
      </c>
      <c r="H41" s="163"/>
      <c r="I41" s="163"/>
      <c r="J41" s="163"/>
    </row>
    <row r="42" spans="1:14" ht="23.25" x14ac:dyDescent="0.35">
      <c r="A42" s="99" t="str">
        <f>IF(Achievement!E42="Growth Low",Achievement!A42,"-")</f>
        <v>-</v>
      </c>
      <c r="B42" s="99" t="str">
        <f>IF(Achievement!E42="Growth Low",Achievement!B42,"-")</f>
        <v>-</v>
      </c>
      <c r="C42" s="100" t="str">
        <f>IF(Achievement!E42="Growth Low",Achievement!C42,"-")</f>
        <v>-</v>
      </c>
      <c r="D42" s="101" t="str">
        <f>IF(Achievement!E42="Growth Low",Achievement!D42,"")</f>
        <v/>
      </c>
      <c r="E42" s="71" t="str">
        <f t="shared" si="0"/>
        <v>-</v>
      </c>
      <c r="F42" s="77" t="str">
        <f>IF(Achievement!E42="Growth Low",Achievement!G42,"")</f>
        <v/>
      </c>
      <c r="G42" s="72" t="str">
        <f t="shared" si="1"/>
        <v/>
      </c>
      <c r="H42" s="163"/>
      <c r="I42" s="163"/>
      <c r="J42" s="163"/>
    </row>
    <row r="43" spans="1:14" ht="23.25" x14ac:dyDescent="0.35">
      <c r="A43" s="99" t="str">
        <f>IF(Achievement!E43="Growth Low",Achievement!A43,"-")</f>
        <v>-</v>
      </c>
      <c r="B43" s="99" t="str">
        <f>IF(Achievement!E43="Growth Low",Achievement!B43,"-")</f>
        <v>-</v>
      </c>
      <c r="C43" s="100" t="str">
        <f>IF(Achievement!E43="Growth Low",Achievement!C43,"-")</f>
        <v>-</v>
      </c>
      <c r="D43" s="101" t="str">
        <f>IF(Achievement!E43="Growth Low",Achievement!D43,"")</f>
        <v/>
      </c>
      <c r="E43" s="71" t="str">
        <f t="shared" si="0"/>
        <v>-</v>
      </c>
      <c r="F43" s="77" t="str">
        <f>IF(Achievement!E43="Growth Low",Achievement!G43,"")</f>
        <v/>
      </c>
      <c r="G43" s="72" t="str">
        <f t="shared" si="1"/>
        <v/>
      </c>
      <c r="H43" s="163"/>
      <c r="I43" s="163"/>
      <c r="J43" s="163"/>
    </row>
    <row r="44" spans="1:14" ht="23.25" x14ac:dyDescent="0.35">
      <c r="A44" s="99" t="str">
        <f>IF(Achievement!E44="Growth Low",Achievement!A44,"-")</f>
        <v>-</v>
      </c>
      <c r="B44" s="99" t="str">
        <f>IF(Achievement!E44="Growth Low",Achievement!B44,"-")</f>
        <v>-</v>
      </c>
      <c r="C44" s="100" t="str">
        <f>IF(Achievement!E44="Growth Low",Achievement!C44,"-")</f>
        <v>-</v>
      </c>
      <c r="D44" s="101" t="str">
        <f>IF(Achievement!E44="Growth Low",Achievement!D44,"")</f>
        <v/>
      </c>
      <c r="E44" s="71" t="str">
        <f t="shared" si="0"/>
        <v>-</v>
      </c>
      <c r="F44" s="77" t="str">
        <f>IF(Achievement!E44="Growth Low",Achievement!G44,"")</f>
        <v/>
      </c>
      <c r="G44" s="72" t="str">
        <f t="shared" si="1"/>
        <v/>
      </c>
      <c r="H44" s="163"/>
      <c r="I44" s="163"/>
      <c r="J44" s="163"/>
    </row>
    <row r="45" spans="1:14" ht="23.25" x14ac:dyDescent="0.35">
      <c r="A45" s="99" t="str">
        <f>IF(Achievement!E45="Growth Low",Achievement!A45,"-")</f>
        <v>-</v>
      </c>
      <c r="B45" s="99" t="str">
        <f>IF(Achievement!E45="Growth Low",Achievement!B45,"-")</f>
        <v>-</v>
      </c>
      <c r="C45" s="100" t="str">
        <f>IF(Achievement!E45="Growth Low",Achievement!C45,"-")</f>
        <v>-</v>
      </c>
      <c r="D45" s="101" t="str">
        <f>IF(Achievement!E45="Growth Low",Achievement!D45,"")</f>
        <v/>
      </c>
      <c r="E45" s="71" t="str">
        <f t="shared" si="0"/>
        <v>-</v>
      </c>
      <c r="F45" s="77" t="str">
        <f>IF(Achievement!E45="Growth Low",Achievement!G45,"")</f>
        <v/>
      </c>
      <c r="G45" s="72" t="str">
        <f t="shared" si="1"/>
        <v/>
      </c>
      <c r="H45" s="163"/>
      <c r="I45" s="163"/>
      <c r="J45" s="163"/>
    </row>
    <row r="46" spans="1:14" ht="23.25" x14ac:dyDescent="0.35">
      <c r="A46" s="99" t="str">
        <f>IF(Achievement!E46="Growth Low",Achievement!A46,"-")</f>
        <v>-</v>
      </c>
      <c r="B46" s="99" t="str">
        <f>IF(Achievement!E46="Growth Low",Achievement!B46,"-")</f>
        <v>-</v>
      </c>
      <c r="C46" s="100" t="str">
        <f>IF(Achievement!E46="Growth Low",Achievement!C46,"-")</f>
        <v>-</v>
      </c>
      <c r="D46" s="101" t="str">
        <f>IF(Achievement!E46="Growth Low",Achievement!D46,"")</f>
        <v/>
      </c>
      <c r="E46" s="71" t="str">
        <f t="shared" si="0"/>
        <v>-</v>
      </c>
      <c r="F46" s="77" t="str">
        <f>IF(Achievement!E46="Growth Low",Achievement!G46,"")</f>
        <v/>
      </c>
      <c r="G46" s="72" t="str">
        <f t="shared" si="1"/>
        <v/>
      </c>
      <c r="H46" s="163"/>
      <c r="I46" s="163"/>
      <c r="J46" s="163"/>
    </row>
    <row r="47" spans="1:14" ht="23.25" x14ac:dyDescent="0.35">
      <c r="A47" s="99" t="str">
        <f>IF(Achievement!E47="Growth Low",Achievement!A47,"-")</f>
        <v>-</v>
      </c>
      <c r="B47" s="99" t="str">
        <f>IF(Achievement!E47="Growth Low",Achievement!B47,"-")</f>
        <v>-</v>
      </c>
      <c r="C47" s="100" t="str">
        <f>IF(Achievement!E47="Growth Low",Achievement!C47,"-")</f>
        <v>-</v>
      </c>
      <c r="D47" s="101" t="str">
        <f>IF(Achievement!E47="Growth Low",Achievement!D47,"")</f>
        <v/>
      </c>
      <c r="E47" s="71" t="str">
        <f t="shared" si="0"/>
        <v>-</v>
      </c>
      <c r="F47" s="77" t="str">
        <f>IF(Achievement!E47="Growth Low",Achievement!G47,"")</f>
        <v/>
      </c>
      <c r="G47" s="72" t="str">
        <f t="shared" si="1"/>
        <v/>
      </c>
      <c r="H47" s="163"/>
      <c r="I47" s="163"/>
      <c r="J47" s="163"/>
    </row>
    <row r="48" spans="1:14" ht="23.25" x14ac:dyDescent="0.35">
      <c r="A48" s="99" t="str">
        <f>IF(Achievement!E48="Growth Low",Achievement!A48,"-")</f>
        <v>-</v>
      </c>
      <c r="B48" s="99" t="str">
        <f>IF(Achievement!E48="Growth Low",Achievement!B48,"-")</f>
        <v>-</v>
      </c>
      <c r="C48" s="100" t="str">
        <f>IF(Achievement!E48="Growth Low",Achievement!C48,"-")</f>
        <v>-</v>
      </c>
      <c r="D48" s="101" t="str">
        <f>IF(Achievement!E48="Growth Low",Achievement!D48,"")</f>
        <v/>
      </c>
      <c r="E48" s="71" t="str">
        <f t="shared" si="0"/>
        <v>-</v>
      </c>
      <c r="F48" s="77" t="str">
        <f>IF(Achievement!E48="Growth Low",Achievement!G48,"")</f>
        <v/>
      </c>
      <c r="G48" s="72" t="str">
        <f t="shared" si="1"/>
        <v/>
      </c>
      <c r="H48" s="163"/>
      <c r="I48" s="163"/>
      <c r="J48" s="163"/>
    </row>
    <row r="49" spans="1:10" ht="23.25" x14ac:dyDescent="0.35">
      <c r="A49" s="99" t="str">
        <f>IF(Achievement!E49="Growth Low",Achievement!A49,"-")</f>
        <v>-</v>
      </c>
      <c r="B49" s="99" t="str">
        <f>IF(Achievement!E49="Growth Low",Achievement!B49,"-")</f>
        <v>-</v>
      </c>
      <c r="C49" s="100" t="str">
        <f>IF(Achievement!E49="Growth Low",Achievement!C49,"-")</f>
        <v>-</v>
      </c>
      <c r="D49" s="101" t="str">
        <f>IF(Achievement!E49="Growth Low",Achievement!D49,"")</f>
        <v/>
      </c>
      <c r="E49" s="71" t="str">
        <f t="shared" si="0"/>
        <v>-</v>
      </c>
      <c r="F49" s="77" t="str">
        <f>IF(Achievement!E49="Growth Low",Achievement!G49,"")</f>
        <v/>
      </c>
      <c r="G49" s="72" t="str">
        <f t="shared" si="1"/>
        <v/>
      </c>
      <c r="H49" s="163"/>
      <c r="I49" s="163"/>
      <c r="J49" s="163"/>
    </row>
    <row r="50" spans="1:10" ht="23.25" x14ac:dyDescent="0.35">
      <c r="A50" s="99" t="str">
        <f>IF(Achievement!E50="Growth Low",Achievement!A50,"-")</f>
        <v>-</v>
      </c>
      <c r="B50" s="99" t="str">
        <f>IF(Achievement!E50="Growth Low",Achievement!B50,"-")</f>
        <v>-</v>
      </c>
      <c r="C50" s="100" t="str">
        <f>IF(Achievement!E50="Growth Low",Achievement!C50,"-")</f>
        <v>-</v>
      </c>
      <c r="D50" s="101" t="str">
        <f>IF(Achievement!E50="Growth Low",Achievement!D50,"")</f>
        <v/>
      </c>
      <c r="E50" s="71" t="str">
        <f t="shared" si="0"/>
        <v>-</v>
      </c>
      <c r="F50" s="77" t="str">
        <f>IF(Achievement!E50="Growth Low",Achievement!G50,"")</f>
        <v/>
      </c>
      <c r="G50" s="72" t="str">
        <f t="shared" si="1"/>
        <v/>
      </c>
      <c r="H50" s="163"/>
      <c r="I50" s="163"/>
      <c r="J50" s="163"/>
    </row>
    <row r="51" spans="1:10" ht="23.25" x14ac:dyDescent="0.35">
      <c r="A51" s="99" t="str">
        <f>IF(Achievement!E51="Growth Low",Achievement!A51,"-")</f>
        <v>-</v>
      </c>
      <c r="B51" s="99" t="str">
        <f>IF(Achievement!E51="Growth Low",Achievement!B51,"-")</f>
        <v>-</v>
      </c>
      <c r="C51" s="100" t="str">
        <f>IF(Achievement!E51="Growth Low",Achievement!C51,"-")</f>
        <v>-</v>
      </c>
      <c r="D51" s="101" t="str">
        <f>IF(Achievement!E51="Growth Low",Achievement!D51,"")</f>
        <v/>
      </c>
      <c r="E51" s="71" t="str">
        <f t="shared" si="0"/>
        <v>-</v>
      </c>
      <c r="F51" s="77" t="str">
        <f>IF(Achievement!E51="Growth Low",Achievement!G51,"")</f>
        <v/>
      </c>
      <c r="G51" s="72" t="str">
        <f t="shared" si="1"/>
        <v/>
      </c>
      <c r="H51" s="163"/>
      <c r="I51" s="163"/>
      <c r="J51" s="163"/>
    </row>
    <row r="52" spans="1:10" ht="23.25" x14ac:dyDescent="0.35">
      <c r="A52" s="99" t="str">
        <f>IF(Achievement!E52="Growth Low",Achievement!A52,"-")</f>
        <v>-</v>
      </c>
      <c r="B52" s="99" t="str">
        <f>IF(Achievement!E52="Growth Low",Achievement!B52,"-")</f>
        <v>-</v>
      </c>
      <c r="C52" s="100" t="str">
        <f>IF(Achievement!E52="Growth Low",Achievement!C52,"-")</f>
        <v>-</v>
      </c>
      <c r="D52" s="101" t="str">
        <f>IF(Achievement!E52="Growth Low",Achievement!D52,"")</f>
        <v/>
      </c>
      <c r="E52" s="71" t="str">
        <f t="shared" si="0"/>
        <v>-</v>
      </c>
      <c r="F52" s="77" t="str">
        <f>IF(Achievement!E52="Growth Low",Achievement!G52,"")</f>
        <v/>
      </c>
      <c r="G52" s="72" t="str">
        <f t="shared" si="1"/>
        <v/>
      </c>
      <c r="H52" s="163"/>
      <c r="I52" s="163"/>
      <c r="J52" s="163"/>
    </row>
    <row r="53" spans="1:10" ht="23.25" x14ac:dyDescent="0.35">
      <c r="A53" s="99" t="str">
        <f>IF(Achievement!E53="Growth Low",Achievement!A53,"-")</f>
        <v>-</v>
      </c>
      <c r="B53" s="99" t="str">
        <f>IF(Achievement!E53="Growth Low",Achievement!B53,"-")</f>
        <v>-</v>
      </c>
      <c r="C53" s="100" t="str">
        <f>IF(Achievement!E53="Growth Low",Achievement!C53,"-")</f>
        <v>-</v>
      </c>
      <c r="D53" s="101" t="str">
        <f>IF(Achievement!E53="Growth Low",Achievement!D53,"")</f>
        <v/>
      </c>
      <c r="E53" s="71" t="str">
        <f t="shared" si="0"/>
        <v>-</v>
      </c>
      <c r="F53" s="77" t="str">
        <f>IF(Achievement!E53="Growth Low",Achievement!G53,"")</f>
        <v/>
      </c>
      <c r="G53" s="72" t="str">
        <f t="shared" si="1"/>
        <v/>
      </c>
      <c r="H53" s="163"/>
      <c r="I53" s="163"/>
      <c r="J53" s="163"/>
    </row>
    <row r="54" spans="1:10" ht="23.25" x14ac:dyDescent="0.35">
      <c r="A54" s="99" t="str">
        <f>IF(Achievement!E54="Growth Low",Achievement!A54,"-")</f>
        <v>-</v>
      </c>
      <c r="B54" s="99" t="str">
        <f>IF(Achievement!E54="Growth Low",Achievement!B54,"-")</f>
        <v>-</v>
      </c>
      <c r="C54" s="100" t="str">
        <f>IF(Achievement!E54="Growth Low",Achievement!C54,"-")</f>
        <v>-</v>
      </c>
      <c r="D54" s="101" t="str">
        <f>IF(Achievement!E54="Growth Low",Achievement!D54,"")</f>
        <v/>
      </c>
      <c r="E54" s="71" t="str">
        <f t="shared" si="0"/>
        <v>-</v>
      </c>
      <c r="F54" s="77" t="str">
        <f>IF(Achievement!E54="Growth Low",Achievement!G54,"")</f>
        <v/>
      </c>
      <c r="G54" s="72" t="str">
        <f t="shared" si="1"/>
        <v/>
      </c>
      <c r="H54" s="163"/>
      <c r="I54" s="163"/>
      <c r="J54" s="163"/>
    </row>
    <row r="55" spans="1:10" ht="23.25" x14ac:dyDescent="0.35">
      <c r="A55" s="99" t="str">
        <f>IF(Achievement!E55="Growth Low",Achievement!A55,"-")</f>
        <v>-</v>
      </c>
      <c r="B55" s="99" t="str">
        <f>IF(Achievement!E55="Growth Low",Achievement!B55,"-")</f>
        <v>-</v>
      </c>
      <c r="C55" s="100" t="str">
        <f>IF(Achievement!E55="Growth Low",Achievement!C55,"-")</f>
        <v>-</v>
      </c>
      <c r="D55" s="101" t="str">
        <f>IF(Achievement!E55="Growth Low",Achievement!D55,"")</f>
        <v/>
      </c>
      <c r="E55" s="71" t="str">
        <f t="shared" si="0"/>
        <v>-</v>
      </c>
      <c r="F55" s="77" t="str">
        <f>IF(Achievement!E55="Growth Low",Achievement!G55,"")</f>
        <v/>
      </c>
      <c r="G55" s="72" t="str">
        <f t="shared" si="1"/>
        <v/>
      </c>
      <c r="H55" s="163"/>
      <c r="I55" s="163"/>
      <c r="J55" s="163"/>
    </row>
    <row r="56" spans="1:10" ht="23.25" x14ac:dyDescent="0.35">
      <c r="A56" s="99" t="str">
        <f>IF(Achievement!E56="Growth Low",Achievement!A56,"-")</f>
        <v>-</v>
      </c>
      <c r="B56" s="99" t="str">
        <f>IF(Achievement!E56="Growth Low",Achievement!B56,"-")</f>
        <v>-</v>
      </c>
      <c r="C56" s="100" t="str">
        <f>IF(Achievement!E56="Growth Low",Achievement!C56,"-")</f>
        <v>-</v>
      </c>
      <c r="D56" s="101" t="str">
        <f>IF(Achievement!E56="Growth Low",Achievement!D56,"")</f>
        <v/>
      </c>
      <c r="E56" s="71" t="str">
        <f t="shared" si="0"/>
        <v>-</v>
      </c>
      <c r="F56" s="77" t="str">
        <f>IF(Achievement!E56="Growth Low",Achievement!G56,"")</f>
        <v/>
      </c>
      <c r="G56" s="72" t="str">
        <f t="shared" si="1"/>
        <v/>
      </c>
      <c r="H56" s="163"/>
      <c r="I56" s="163"/>
      <c r="J56" s="163"/>
    </row>
    <row r="57" spans="1:10" ht="23.25" x14ac:dyDescent="0.35">
      <c r="A57" s="99" t="str">
        <f>IF(Achievement!E57="Growth Low",Achievement!A57,"-")</f>
        <v>-</v>
      </c>
      <c r="B57" s="99" t="str">
        <f>IF(Achievement!E57="Growth Low",Achievement!B57,"-")</f>
        <v>-</v>
      </c>
      <c r="C57" s="100" t="str">
        <f>IF(Achievement!E57="Growth Low",Achievement!C57,"-")</f>
        <v>-</v>
      </c>
      <c r="D57" s="101" t="str">
        <f>IF(Achievement!E57="Growth Low",Achievement!D57,"")</f>
        <v/>
      </c>
      <c r="E57" s="71" t="str">
        <f t="shared" si="0"/>
        <v>-</v>
      </c>
      <c r="F57" s="77" t="str">
        <f>IF(Achievement!E57="Growth Low",Achievement!G57,"")</f>
        <v/>
      </c>
      <c r="G57" s="72" t="str">
        <f t="shared" si="1"/>
        <v/>
      </c>
      <c r="H57" s="163"/>
      <c r="I57" s="163"/>
      <c r="J57" s="163"/>
    </row>
    <row r="58" spans="1:10" ht="23.25" x14ac:dyDescent="0.35">
      <c r="A58" s="99" t="str">
        <f>IF(Achievement!E58="Growth Low",Achievement!A58,"-")</f>
        <v>-</v>
      </c>
      <c r="B58" s="99" t="str">
        <f>IF(Achievement!E58="Growth Low",Achievement!B58,"-")</f>
        <v>-</v>
      </c>
      <c r="C58" s="100" t="str">
        <f>IF(Achievement!E58="Growth Low",Achievement!C58,"-")</f>
        <v>-</v>
      </c>
      <c r="D58" s="101" t="str">
        <f>IF(Achievement!E58="Growth Low",Achievement!D58,"")</f>
        <v/>
      </c>
      <c r="E58" s="71" t="str">
        <f t="shared" si="0"/>
        <v>-</v>
      </c>
      <c r="F58" s="77" t="str">
        <f>IF(Achievement!E58="Growth Low",Achievement!G58,"")</f>
        <v/>
      </c>
      <c r="G58" s="72" t="str">
        <f t="shared" si="1"/>
        <v/>
      </c>
      <c r="H58" s="163"/>
      <c r="I58" s="163"/>
      <c r="J58" s="163"/>
    </row>
    <row r="59" spans="1:10" ht="23.25" x14ac:dyDescent="0.35">
      <c r="A59" s="99" t="str">
        <f>IF(Achievement!E59="Growth Low",Achievement!A59,"-")</f>
        <v>-</v>
      </c>
      <c r="B59" s="99" t="str">
        <f>IF(Achievement!E59="Growth Low",Achievement!B59,"-")</f>
        <v>-</v>
      </c>
      <c r="C59" s="100" t="str">
        <f>IF(Achievement!E59="Growth Low",Achievement!C59,"-")</f>
        <v>-</v>
      </c>
      <c r="D59" s="101" t="str">
        <f>IF(Achievement!E59="Growth Low",Achievement!D59,"")</f>
        <v/>
      </c>
      <c r="E59" s="71" t="str">
        <f t="shared" si="0"/>
        <v>-</v>
      </c>
      <c r="F59" s="77" t="str">
        <f>IF(Achievement!E59="Growth Low",Achievement!G59,"")</f>
        <v/>
      </c>
      <c r="G59" s="72" t="str">
        <f t="shared" si="1"/>
        <v/>
      </c>
      <c r="H59" s="163"/>
      <c r="I59" s="163"/>
      <c r="J59" s="163"/>
    </row>
    <row r="60" spans="1:10" ht="23.25" x14ac:dyDescent="0.35">
      <c r="A60" s="99" t="str">
        <f>IF(Achievement!E60="Growth Low",Achievement!A60,"-")</f>
        <v>-</v>
      </c>
      <c r="B60" s="99" t="str">
        <f>IF(Achievement!E60="Growth Low",Achievement!B60,"-")</f>
        <v>-</v>
      </c>
      <c r="C60" s="100" t="str">
        <f>IF(Achievement!E60="Growth Low",Achievement!C60,"-")</f>
        <v>-</v>
      </c>
      <c r="D60" s="101" t="str">
        <f>IF(Achievement!E60="Growth Low",Achievement!D60,"")</f>
        <v/>
      </c>
      <c r="E60" s="71" t="str">
        <f t="shared" si="0"/>
        <v>-</v>
      </c>
      <c r="F60" s="77" t="str">
        <f>IF(Achievement!E60="Growth Low",Achievement!G60,"")</f>
        <v/>
      </c>
      <c r="G60" s="72" t="str">
        <f t="shared" si="1"/>
        <v/>
      </c>
      <c r="H60" s="163"/>
      <c r="I60" s="163"/>
      <c r="J60" s="163"/>
    </row>
    <row r="61" spans="1:10" ht="23.25" x14ac:dyDescent="0.35">
      <c r="A61" s="99" t="str">
        <f>IF(Achievement!E61="Growth Low",Achievement!A61,"-")</f>
        <v>-</v>
      </c>
      <c r="B61" s="99" t="str">
        <f>IF(Achievement!E61="Growth Low",Achievement!B61,"-")</f>
        <v>-</v>
      </c>
      <c r="C61" s="100" t="str">
        <f>IF(Achievement!E61="Growth Low",Achievement!C61,"-")</f>
        <v>-</v>
      </c>
      <c r="D61" s="101" t="str">
        <f>IF(Achievement!E61="Growth Low",Achievement!D61,"")</f>
        <v/>
      </c>
      <c r="E61" s="71" t="str">
        <f t="shared" si="0"/>
        <v>-</v>
      </c>
      <c r="F61" s="77" t="str">
        <f>IF(Achievement!E61="Growth Low",Achievement!G61,"")</f>
        <v/>
      </c>
      <c r="G61" s="72" t="str">
        <f t="shared" si="1"/>
        <v/>
      </c>
      <c r="H61" s="163"/>
      <c r="I61" s="163"/>
      <c r="J61" s="163"/>
    </row>
    <row r="62" spans="1:10" ht="23.25" x14ac:dyDescent="0.35">
      <c r="A62" s="99" t="str">
        <f>IF(Achievement!E62="Growth Low",Achievement!A62,"-")</f>
        <v>-</v>
      </c>
      <c r="B62" s="99" t="str">
        <f>IF(Achievement!E62="Growth Low",Achievement!B62,"-")</f>
        <v>-</v>
      </c>
      <c r="C62" s="100" t="str">
        <f>IF(Achievement!E62="Growth Low",Achievement!C62,"-")</f>
        <v>-</v>
      </c>
      <c r="D62" s="101" t="str">
        <f>IF(Achievement!E62="Growth Low",Achievement!D62,"")</f>
        <v/>
      </c>
      <c r="E62" s="71" t="str">
        <f t="shared" si="0"/>
        <v>-</v>
      </c>
      <c r="F62" s="77" t="str">
        <f>IF(Achievement!E62="Growth Low",Achievement!G62,"")</f>
        <v/>
      </c>
      <c r="G62" s="72" t="str">
        <f t="shared" si="1"/>
        <v/>
      </c>
      <c r="H62" s="163"/>
      <c r="I62" s="163"/>
      <c r="J62" s="163"/>
    </row>
    <row r="63" spans="1:10" ht="23.25" x14ac:dyDescent="0.35">
      <c r="A63" s="99" t="str">
        <f>IF(Achievement!E63="Growth Low",Achievement!A63,"-")</f>
        <v>-</v>
      </c>
      <c r="B63" s="99" t="str">
        <f>IF(Achievement!E63="Growth Low",Achievement!B63,"-")</f>
        <v>-</v>
      </c>
      <c r="C63" s="100" t="str">
        <f>IF(Achievement!E63="Growth Low",Achievement!C63,"-")</f>
        <v>-</v>
      </c>
      <c r="D63" s="101" t="str">
        <f>IF(Achievement!E63="Growth Low",Achievement!D63,"")</f>
        <v/>
      </c>
      <c r="E63" s="71" t="str">
        <f t="shared" si="0"/>
        <v>-</v>
      </c>
      <c r="F63" s="77" t="str">
        <f>IF(Achievement!E63="Growth Low",Achievement!G63,"")</f>
        <v/>
      </c>
      <c r="G63" s="72" t="str">
        <f t="shared" si="1"/>
        <v/>
      </c>
      <c r="H63" s="163"/>
      <c r="I63" s="163"/>
      <c r="J63" s="163"/>
    </row>
    <row r="64" spans="1:10" ht="23.25" x14ac:dyDescent="0.35">
      <c r="A64" s="99" t="str">
        <f>IF(Achievement!E64="Growth Low",Achievement!A64,"-")</f>
        <v>-</v>
      </c>
      <c r="B64" s="99" t="str">
        <f>IF(Achievement!E64="Growth Low",Achievement!B64,"-")</f>
        <v>-</v>
      </c>
      <c r="C64" s="100" t="str">
        <f>IF(Achievement!E64="Growth Low",Achievement!C64,"-")</f>
        <v>-</v>
      </c>
      <c r="D64" s="101" t="str">
        <f>IF(Achievement!E64="Growth Low",Achievement!D64,"")</f>
        <v/>
      </c>
      <c r="E64" s="71" t="str">
        <f t="shared" si="0"/>
        <v>-</v>
      </c>
      <c r="F64" s="77" t="str">
        <f>IF(Achievement!E64="Growth Low",Achievement!G64,"")</f>
        <v/>
      </c>
      <c r="G64" s="72" t="str">
        <f t="shared" si="1"/>
        <v/>
      </c>
      <c r="H64" s="163"/>
      <c r="I64" s="163"/>
      <c r="J64" s="163"/>
    </row>
    <row r="65" spans="1:10" ht="23.25" x14ac:dyDescent="0.35">
      <c r="A65" s="99" t="str">
        <f>IF(Achievement!E65="Growth Low",Achievement!A65,"-")</f>
        <v>-</v>
      </c>
      <c r="B65" s="99" t="str">
        <f>IF(Achievement!E65="Growth Low",Achievement!B65,"-")</f>
        <v>-</v>
      </c>
      <c r="C65" s="100" t="str">
        <f>IF(Achievement!E65="Growth Low",Achievement!C65,"-")</f>
        <v>-</v>
      </c>
      <c r="D65" s="101" t="str">
        <f>IF(Achievement!E65="Growth Low",Achievement!D65,"")</f>
        <v/>
      </c>
      <c r="E65" s="71" t="str">
        <f t="shared" si="0"/>
        <v>-</v>
      </c>
      <c r="F65" s="77" t="str">
        <f>IF(Achievement!E65="Growth Low",Achievement!G65,"")</f>
        <v/>
      </c>
      <c r="G65" s="72" t="str">
        <f t="shared" si="1"/>
        <v/>
      </c>
      <c r="H65" s="163"/>
      <c r="I65" s="163"/>
      <c r="J65" s="163"/>
    </row>
    <row r="66" spans="1:10" ht="23.25" x14ac:dyDescent="0.35">
      <c r="A66" s="99" t="str">
        <f>IF(Achievement!E66="Growth Low",Achievement!A66,"-")</f>
        <v>-</v>
      </c>
      <c r="B66" s="99" t="str">
        <f>IF(Achievement!E66="Growth Low",Achievement!B66,"-")</f>
        <v>-</v>
      </c>
      <c r="C66" s="100" t="str">
        <f>IF(Achievement!E66="Growth Low",Achievement!C66,"-")</f>
        <v>-</v>
      </c>
      <c r="D66" s="101" t="str">
        <f>IF(Achievement!E66="Growth Low",Achievement!D66,"")</f>
        <v/>
      </c>
      <c r="E66" s="71" t="str">
        <f t="shared" si="0"/>
        <v>-</v>
      </c>
      <c r="F66" s="77" t="str">
        <f>IF(Achievement!E66="Growth Low",Achievement!G66,"")</f>
        <v/>
      </c>
      <c r="G66" s="72" t="str">
        <f t="shared" si="1"/>
        <v/>
      </c>
      <c r="H66" s="163"/>
      <c r="I66" s="163"/>
      <c r="J66" s="163"/>
    </row>
    <row r="67" spans="1:10" ht="23.25" x14ac:dyDescent="0.35">
      <c r="A67" s="99" t="str">
        <f>IF(Achievement!E67="Growth Low",Achievement!A67,"-")</f>
        <v>-</v>
      </c>
      <c r="B67" s="99" t="str">
        <f>IF(Achievement!E67="Growth Low",Achievement!B67,"-")</f>
        <v>-</v>
      </c>
      <c r="C67" s="100" t="str">
        <f>IF(Achievement!E67="Growth Low",Achievement!C67,"-")</f>
        <v>-</v>
      </c>
      <c r="D67" s="101" t="str">
        <f>IF(Achievement!E67="Growth Low",Achievement!D67,"")</f>
        <v/>
      </c>
      <c r="E67" s="71" t="str">
        <f t="shared" si="0"/>
        <v>-</v>
      </c>
      <c r="F67" s="77" t="str">
        <f>IF(Achievement!E67="Growth Low",Achievement!G67,"")</f>
        <v/>
      </c>
      <c r="G67" s="72" t="str">
        <f t="shared" si="1"/>
        <v/>
      </c>
      <c r="H67" s="163"/>
      <c r="I67" s="163"/>
      <c r="J67" s="163"/>
    </row>
    <row r="68" spans="1:10" ht="23.25" x14ac:dyDescent="0.35">
      <c r="A68" s="99" t="str">
        <f>IF(Achievement!E68="Growth Low",Achievement!A68,"-")</f>
        <v>-</v>
      </c>
      <c r="B68" s="99" t="str">
        <f>IF(Achievement!E68="Growth Low",Achievement!B68,"-")</f>
        <v>-</v>
      </c>
      <c r="C68" s="100" t="str">
        <f>IF(Achievement!E68="Growth Low",Achievement!C68,"-")</f>
        <v>-</v>
      </c>
      <c r="D68" s="101" t="str">
        <f>IF(Achievement!E68="Growth Low",Achievement!D68,"")</f>
        <v/>
      </c>
      <c r="E68" s="71" t="str">
        <f t="shared" si="0"/>
        <v>-</v>
      </c>
      <c r="F68" s="77" t="str">
        <f>IF(Achievement!E68="Growth Low",Achievement!G68,"")</f>
        <v/>
      </c>
      <c r="G68" s="72" t="str">
        <f t="shared" si="1"/>
        <v/>
      </c>
      <c r="H68" s="163"/>
      <c r="I68" s="163"/>
      <c r="J68" s="163"/>
    </row>
    <row r="69" spans="1:10" ht="23.25" x14ac:dyDescent="0.35">
      <c r="A69" s="99" t="str">
        <f>IF(Achievement!E69="Growth Low",Achievement!A69,"-")</f>
        <v>-</v>
      </c>
      <c r="B69" s="99" t="str">
        <f>IF(Achievement!E69="Growth Low",Achievement!B69,"-")</f>
        <v>-</v>
      </c>
      <c r="C69" s="100" t="str">
        <f>IF(Achievement!E69="Growth Low",Achievement!C69,"-")</f>
        <v>-</v>
      </c>
      <c r="D69" s="101" t="str">
        <f>IF(Achievement!E69="Growth Low",Achievement!D69,"")</f>
        <v/>
      </c>
      <c r="E69" s="71" t="str">
        <f t="shared" si="0"/>
        <v>-</v>
      </c>
      <c r="F69" s="77" t="str">
        <f>IF(Achievement!E69="Growth Low",Achievement!G69,"")</f>
        <v/>
      </c>
      <c r="G69" s="72" t="str">
        <f t="shared" si="1"/>
        <v/>
      </c>
      <c r="H69" s="163"/>
      <c r="I69" s="163"/>
      <c r="J69" s="163"/>
    </row>
    <row r="70" spans="1:10" ht="23.25" x14ac:dyDescent="0.35">
      <c r="A70" s="99" t="str">
        <f>IF(Achievement!E70="Growth Low",Achievement!A70,"-")</f>
        <v>-</v>
      </c>
      <c r="B70" s="99" t="str">
        <f>IF(Achievement!E70="Growth Low",Achievement!B70,"-")</f>
        <v>-</v>
      </c>
      <c r="C70" s="100" t="str">
        <f>IF(Achievement!E70="Growth Low",Achievement!C70,"-")</f>
        <v>-</v>
      </c>
      <c r="D70" s="101" t="str">
        <f>IF(Achievement!E70="Growth Low",Achievement!D70,"")</f>
        <v/>
      </c>
      <c r="E70" s="71" t="str">
        <f t="shared" si="0"/>
        <v>-</v>
      </c>
      <c r="F70" s="77" t="str">
        <f>IF(Achievement!E70="Growth Low",Achievement!G70,"")</f>
        <v/>
      </c>
      <c r="G70" s="72" t="str">
        <f t="shared" si="1"/>
        <v/>
      </c>
      <c r="H70" s="163"/>
      <c r="I70" s="163"/>
      <c r="J70" s="163"/>
    </row>
    <row r="71" spans="1:10" ht="23.25" x14ac:dyDescent="0.35">
      <c r="A71" s="99" t="str">
        <f>IF(Achievement!E71="Growth Low",Achievement!A71,"-")</f>
        <v>-</v>
      </c>
      <c r="B71" s="99" t="str">
        <f>IF(Achievement!E71="Growth Low",Achievement!B71,"-")</f>
        <v>-</v>
      </c>
      <c r="C71" s="100" t="str">
        <f>IF(Achievement!E71="Growth Low",Achievement!C71,"-")</f>
        <v>-</v>
      </c>
      <c r="D71" s="101" t="str">
        <f>IF(Achievement!E71="Growth Low",Achievement!D71,"")</f>
        <v/>
      </c>
      <c r="E71" s="71" t="str">
        <f t="shared" si="0"/>
        <v>-</v>
      </c>
      <c r="F71" s="77" t="str">
        <f>IF(Achievement!E71="Growth Low",Achievement!G71,"")</f>
        <v/>
      </c>
      <c r="G71" s="72" t="str">
        <f t="shared" si="1"/>
        <v/>
      </c>
      <c r="H71" s="163"/>
      <c r="I71" s="163"/>
      <c r="J71" s="163"/>
    </row>
    <row r="72" spans="1:10" ht="23.25" x14ac:dyDescent="0.35">
      <c r="A72" s="99" t="str">
        <f>IF(Achievement!E72="Growth Low",Achievement!A72,"-")</f>
        <v>-</v>
      </c>
      <c r="B72" s="99" t="str">
        <f>IF(Achievement!E72="Growth Low",Achievement!B72,"-")</f>
        <v>-</v>
      </c>
      <c r="C72" s="100" t="str">
        <f>IF(Achievement!E72="Growth Low",Achievement!C72,"-")</f>
        <v>-</v>
      </c>
      <c r="D72" s="101" t="str">
        <f>IF(Achievement!E72="Growth Low",Achievement!D72,"")</f>
        <v/>
      </c>
      <c r="E72" s="71" t="str">
        <f t="shared" si="0"/>
        <v>-</v>
      </c>
      <c r="F72" s="77" t="str">
        <f>IF(Achievement!E72="Growth Low",Achievement!G72,"")</f>
        <v/>
      </c>
      <c r="G72" s="72" t="str">
        <f t="shared" si="1"/>
        <v/>
      </c>
      <c r="H72" s="163"/>
      <c r="I72" s="163"/>
      <c r="J72" s="163"/>
    </row>
    <row r="73" spans="1:10" ht="23.25" x14ac:dyDescent="0.35">
      <c r="A73" s="99" t="str">
        <f>IF(Achievement!E73="Growth Low",Achievement!A73,"-")</f>
        <v>-</v>
      </c>
      <c r="B73" s="99" t="str">
        <f>IF(Achievement!E73="Growth Low",Achievement!B73,"-")</f>
        <v>-</v>
      </c>
      <c r="C73" s="100" t="str">
        <f>IF(Achievement!E73="Growth Low",Achievement!C73,"-")</f>
        <v>-</v>
      </c>
      <c r="D73" s="101" t="str">
        <f>IF(Achievement!E73="Growth Low",Achievement!D73,"")</f>
        <v/>
      </c>
      <c r="E73" s="71" t="str">
        <f t="shared" si="0"/>
        <v>-</v>
      </c>
      <c r="F73" s="77" t="str">
        <f>IF(Achievement!E73="Growth Low",Achievement!G73,"")</f>
        <v/>
      </c>
      <c r="G73" s="72" t="str">
        <f t="shared" si="1"/>
        <v/>
      </c>
      <c r="H73" s="163"/>
      <c r="I73" s="163"/>
      <c r="J73" s="163"/>
    </row>
    <row r="74" spans="1:10" ht="23.25" x14ac:dyDescent="0.35">
      <c r="A74" s="99" t="str">
        <f>IF(Achievement!E74="Growth Low",Achievement!A74,"-")</f>
        <v>-</v>
      </c>
      <c r="B74" s="99" t="str">
        <f>IF(Achievement!E74="Growth Low",Achievement!B74,"-")</f>
        <v>-</v>
      </c>
      <c r="C74" s="100" t="str">
        <f>IF(Achievement!E74="Growth Low",Achievement!C74,"-")</f>
        <v>-</v>
      </c>
      <c r="D74" s="101" t="str">
        <f>IF(Achievement!E74="Growth Low",Achievement!D74,"")</f>
        <v/>
      </c>
      <c r="E74" s="71" t="str">
        <f t="shared" si="0"/>
        <v>-</v>
      </c>
      <c r="F74" s="77" t="str">
        <f>IF(Achievement!E74="Growth Low",Achievement!G74,"")</f>
        <v/>
      </c>
      <c r="G74" s="72" t="str">
        <f t="shared" si="1"/>
        <v/>
      </c>
      <c r="H74" s="163"/>
      <c r="I74" s="163"/>
      <c r="J74" s="163"/>
    </row>
    <row r="75" spans="1:10" ht="23.25" x14ac:dyDescent="0.35">
      <c r="A75" s="99" t="str">
        <f>IF(Achievement!E75="Growth Low",Achievement!A75,"-")</f>
        <v>-</v>
      </c>
      <c r="B75" s="99" t="str">
        <f>IF(Achievement!E75="Growth Low",Achievement!B75,"-")</f>
        <v>-</v>
      </c>
      <c r="C75" s="100" t="str">
        <f>IF(Achievement!E75="Growth Low",Achievement!C75,"-")</f>
        <v>-</v>
      </c>
      <c r="D75" s="101" t="str">
        <f>IF(Achievement!E75="Growth Low",Achievement!D75,"")</f>
        <v/>
      </c>
      <c r="E75" s="71" t="str">
        <f t="shared" si="0"/>
        <v>-</v>
      </c>
      <c r="F75" s="77" t="str">
        <f>IF(Achievement!E75="Growth Low",Achievement!G75,"")</f>
        <v/>
      </c>
      <c r="G75" s="72" t="str">
        <f t="shared" si="1"/>
        <v/>
      </c>
      <c r="H75" s="163"/>
      <c r="I75" s="163"/>
      <c r="J75" s="163"/>
    </row>
    <row r="76" spans="1:10" ht="23.25" x14ac:dyDescent="0.35">
      <c r="A76" s="99" t="str">
        <f>IF(Achievement!E76="Growth Low",Achievement!A76,"-")</f>
        <v>-</v>
      </c>
      <c r="B76" s="99" t="str">
        <f>IF(Achievement!E76="Growth Low",Achievement!B76,"-")</f>
        <v>-</v>
      </c>
      <c r="C76" s="100" t="str">
        <f>IF(Achievement!E76="Growth Low",Achievement!C76,"-")</f>
        <v>-</v>
      </c>
      <c r="D76" s="101" t="str">
        <f>IF(Achievement!E76="Growth Low",Achievement!D76,"")</f>
        <v/>
      </c>
      <c r="E76" s="71" t="str">
        <f t="shared" si="0"/>
        <v>-</v>
      </c>
      <c r="F76" s="77" t="str">
        <f>IF(Achievement!E76="Growth Low",Achievement!G76,"")</f>
        <v/>
      </c>
      <c r="G76" s="72" t="str">
        <f t="shared" si="1"/>
        <v/>
      </c>
      <c r="H76" s="163"/>
      <c r="I76" s="163"/>
      <c r="J76" s="163"/>
    </row>
    <row r="77" spans="1:10" ht="23.25" x14ac:dyDescent="0.35">
      <c r="A77" s="99" t="str">
        <f>IF(Achievement!E77="Growth Low",Achievement!A77,"-")</f>
        <v>-</v>
      </c>
      <c r="B77" s="99" t="str">
        <f>IF(Achievement!E77="Growth Low",Achievement!B77,"-")</f>
        <v>-</v>
      </c>
      <c r="C77" s="100" t="str">
        <f>IF(Achievement!E77="Growth Low",Achievement!C77,"-")</f>
        <v>-</v>
      </c>
      <c r="D77" s="101" t="str">
        <f>IF(Achievement!E77="Growth Low",Achievement!D77,"")</f>
        <v/>
      </c>
      <c r="E77" s="71" t="str">
        <f t="shared" ref="E77:E140" si="2">IFERROR(D77+((24-D77)*0.5),"-")</f>
        <v>-</v>
      </c>
      <c r="F77" s="77" t="str">
        <f>IF(Achievement!E77="Growth Low",Achievement!G77,"")</f>
        <v/>
      </c>
      <c r="G77" s="72" t="str">
        <f t="shared" ref="G77:G140" si="3">IF(F77&gt;=E77,"Yes","")</f>
        <v/>
      </c>
      <c r="H77" s="163"/>
      <c r="I77" s="163"/>
      <c r="J77" s="163"/>
    </row>
    <row r="78" spans="1:10" ht="23.25" x14ac:dyDescent="0.35">
      <c r="A78" s="99" t="str">
        <f>IF(Achievement!E78="Growth Low",Achievement!A78,"-")</f>
        <v>-</v>
      </c>
      <c r="B78" s="99" t="str">
        <f>IF(Achievement!E78="Growth Low",Achievement!B78,"-")</f>
        <v>-</v>
      </c>
      <c r="C78" s="100" t="str">
        <f>IF(Achievement!E78="Growth Low",Achievement!C78,"-")</f>
        <v>-</v>
      </c>
      <c r="D78" s="101" t="str">
        <f>IF(Achievement!E78="Growth Low",Achievement!D78,"")</f>
        <v/>
      </c>
      <c r="E78" s="71" t="str">
        <f t="shared" si="2"/>
        <v>-</v>
      </c>
      <c r="F78" s="77" t="str">
        <f>IF(Achievement!E78="Growth Low",Achievement!G78,"")</f>
        <v/>
      </c>
      <c r="G78" s="72" t="str">
        <f t="shared" si="3"/>
        <v/>
      </c>
      <c r="H78" s="163"/>
      <c r="I78" s="163"/>
      <c r="J78" s="163"/>
    </row>
    <row r="79" spans="1:10" ht="23.25" x14ac:dyDescent="0.35">
      <c r="A79" s="99" t="str">
        <f>IF(Achievement!E79="Growth Low",Achievement!A79,"-")</f>
        <v>-</v>
      </c>
      <c r="B79" s="99" t="str">
        <f>IF(Achievement!E79="Growth Low",Achievement!B79,"-")</f>
        <v>-</v>
      </c>
      <c r="C79" s="100" t="str">
        <f>IF(Achievement!E79="Growth Low",Achievement!C79,"-")</f>
        <v>-</v>
      </c>
      <c r="D79" s="101" t="str">
        <f>IF(Achievement!E79="Growth Low",Achievement!D79,"")</f>
        <v/>
      </c>
      <c r="E79" s="71" t="str">
        <f t="shared" si="2"/>
        <v>-</v>
      </c>
      <c r="F79" s="77" t="str">
        <f>IF(Achievement!E79="Growth Low",Achievement!G79,"")</f>
        <v/>
      </c>
      <c r="G79" s="72" t="str">
        <f t="shared" si="3"/>
        <v/>
      </c>
      <c r="H79" s="163"/>
      <c r="I79" s="163"/>
      <c r="J79" s="163"/>
    </row>
    <row r="80" spans="1:10" ht="23.25" x14ac:dyDescent="0.35">
      <c r="A80" s="99" t="str">
        <f>IF(Achievement!E80="Growth Low",Achievement!A80,"-")</f>
        <v>-</v>
      </c>
      <c r="B80" s="99" t="str">
        <f>IF(Achievement!E80="Growth Low",Achievement!B80,"-")</f>
        <v>-</v>
      </c>
      <c r="C80" s="100" t="str">
        <f>IF(Achievement!E80="Growth Low",Achievement!C80,"-")</f>
        <v>-</v>
      </c>
      <c r="D80" s="101" t="str">
        <f>IF(Achievement!E80="Growth Low",Achievement!D80,"")</f>
        <v/>
      </c>
      <c r="E80" s="71" t="str">
        <f t="shared" si="2"/>
        <v>-</v>
      </c>
      <c r="F80" s="77" t="str">
        <f>IF(Achievement!E80="Growth Low",Achievement!G80,"")</f>
        <v/>
      </c>
      <c r="G80" s="72" t="str">
        <f t="shared" si="3"/>
        <v/>
      </c>
      <c r="H80" s="163"/>
      <c r="I80" s="163"/>
      <c r="J80" s="163"/>
    </row>
    <row r="81" spans="1:10" ht="23.25" x14ac:dyDescent="0.35">
      <c r="A81" s="99" t="str">
        <f>IF(Achievement!E81="Growth Low",Achievement!A81,"-")</f>
        <v>-</v>
      </c>
      <c r="B81" s="99" t="str">
        <f>IF(Achievement!E81="Growth Low",Achievement!B81,"-")</f>
        <v>-</v>
      </c>
      <c r="C81" s="100" t="str">
        <f>IF(Achievement!E81="Growth Low",Achievement!C81,"-")</f>
        <v>-</v>
      </c>
      <c r="D81" s="101" t="str">
        <f>IF(Achievement!E81="Growth Low",Achievement!D81,"")</f>
        <v/>
      </c>
      <c r="E81" s="71" t="str">
        <f t="shared" si="2"/>
        <v>-</v>
      </c>
      <c r="F81" s="77" t="str">
        <f>IF(Achievement!E81="Growth Low",Achievement!G81,"")</f>
        <v/>
      </c>
      <c r="G81" s="72" t="str">
        <f t="shared" si="3"/>
        <v/>
      </c>
      <c r="H81" s="163"/>
      <c r="I81" s="163"/>
      <c r="J81" s="163"/>
    </row>
    <row r="82" spans="1:10" ht="23.25" x14ac:dyDescent="0.35">
      <c r="A82" s="99" t="str">
        <f>IF(Achievement!E82="Growth Low",Achievement!A82,"-")</f>
        <v>-</v>
      </c>
      <c r="B82" s="99" t="str">
        <f>IF(Achievement!E82="Growth Low",Achievement!B82,"-")</f>
        <v>-</v>
      </c>
      <c r="C82" s="100" t="str">
        <f>IF(Achievement!E82="Growth Low",Achievement!C82,"-")</f>
        <v>-</v>
      </c>
      <c r="D82" s="101" t="str">
        <f>IF(Achievement!E82="Growth Low",Achievement!D82,"")</f>
        <v/>
      </c>
      <c r="E82" s="71" t="str">
        <f t="shared" si="2"/>
        <v>-</v>
      </c>
      <c r="F82" s="77" t="str">
        <f>IF(Achievement!E82="Growth Low",Achievement!G82,"")</f>
        <v/>
      </c>
      <c r="G82" s="72" t="str">
        <f t="shared" si="3"/>
        <v/>
      </c>
      <c r="H82" s="163"/>
      <c r="I82" s="163"/>
      <c r="J82" s="163"/>
    </row>
    <row r="83" spans="1:10" ht="23.25" x14ac:dyDescent="0.35">
      <c r="A83" s="99" t="str">
        <f>IF(Achievement!E83="Growth Low",Achievement!A83,"-")</f>
        <v>-</v>
      </c>
      <c r="B83" s="99" t="str">
        <f>IF(Achievement!E83="Growth Low",Achievement!B83,"-")</f>
        <v>-</v>
      </c>
      <c r="C83" s="100" t="str">
        <f>IF(Achievement!E83="Growth Low",Achievement!C83,"-")</f>
        <v>-</v>
      </c>
      <c r="D83" s="101" t="str">
        <f>IF(Achievement!E83="Growth Low",Achievement!D83,"")</f>
        <v/>
      </c>
      <c r="E83" s="71" t="str">
        <f t="shared" si="2"/>
        <v>-</v>
      </c>
      <c r="F83" s="77" t="str">
        <f>IF(Achievement!E83="Growth Low",Achievement!G83,"")</f>
        <v/>
      </c>
      <c r="G83" s="72" t="str">
        <f t="shared" si="3"/>
        <v/>
      </c>
      <c r="H83" s="163"/>
      <c r="I83" s="163"/>
      <c r="J83" s="163"/>
    </row>
    <row r="84" spans="1:10" ht="23.25" x14ac:dyDescent="0.35">
      <c r="A84" s="99" t="str">
        <f>IF(Achievement!E84="Growth Low",Achievement!A84,"-")</f>
        <v>-</v>
      </c>
      <c r="B84" s="99" t="str">
        <f>IF(Achievement!E84="Growth Low",Achievement!B84,"-")</f>
        <v>-</v>
      </c>
      <c r="C84" s="100" t="str">
        <f>IF(Achievement!E84="Growth Low",Achievement!C84,"-")</f>
        <v>-</v>
      </c>
      <c r="D84" s="101" t="str">
        <f>IF(Achievement!E84="Growth Low",Achievement!D84,"")</f>
        <v/>
      </c>
      <c r="E84" s="71" t="str">
        <f t="shared" si="2"/>
        <v>-</v>
      </c>
      <c r="F84" s="77" t="str">
        <f>IF(Achievement!E84="Growth Low",Achievement!G84,"")</f>
        <v/>
      </c>
      <c r="G84" s="72" t="str">
        <f t="shared" si="3"/>
        <v/>
      </c>
      <c r="H84" s="163"/>
      <c r="I84" s="163"/>
      <c r="J84" s="163"/>
    </row>
    <row r="85" spans="1:10" ht="23.25" x14ac:dyDescent="0.35">
      <c r="A85" s="99" t="str">
        <f>IF(Achievement!E85="Growth Low",Achievement!A85,"-")</f>
        <v>-</v>
      </c>
      <c r="B85" s="99" t="str">
        <f>IF(Achievement!E85="Growth Low",Achievement!B85,"-")</f>
        <v>-</v>
      </c>
      <c r="C85" s="100" t="str">
        <f>IF(Achievement!E85="Growth Low",Achievement!C85,"-")</f>
        <v>-</v>
      </c>
      <c r="D85" s="101" t="str">
        <f>IF(Achievement!E85="Growth Low",Achievement!D85,"")</f>
        <v/>
      </c>
      <c r="E85" s="71" t="str">
        <f t="shared" si="2"/>
        <v>-</v>
      </c>
      <c r="F85" s="77" t="str">
        <f>IF(Achievement!E85="Growth Low",Achievement!G85,"")</f>
        <v/>
      </c>
      <c r="G85" s="72" t="str">
        <f t="shared" si="3"/>
        <v/>
      </c>
      <c r="H85" s="163"/>
      <c r="I85" s="163"/>
      <c r="J85" s="163"/>
    </row>
    <row r="86" spans="1:10" ht="23.25" x14ac:dyDescent="0.35">
      <c r="A86" s="99" t="str">
        <f>IF(Achievement!E86="Growth Low",Achievement!A86,"-")</f>
        <v>-</v>
      </c>
      <c r="B86" s="99" t="str">
        <f>IF(Achievement!E86="Growth Low",Achievement!B86,"-")</f>
        <v>-</v>
      </c>
      <c r="C86" s="100" t="str">
        <f>IF(Achievement!E86="Growth Low",Achievement!C86,"-")</f>
        <v>-</v>
      </c>
      <c r="D86" s="101" t="str">
        <f>IF(Achievement!E86="Growth Low",Achievement!D86,"")</f>
        <v/>
      </c>
      <c r="E86" s="71" t="str">
        <f t="shared" si="2"/>
        <v>-</v>
      </c>
      <c r="F86" s="77" t="str">
        <f>IF(Achievement!E86="Growth Low",Achievement!G86,"")</f>
        <v/>
      </c>
      <c r="G86" s="72" t="str">
        <f t="shared" si="3"/>
        <v/>
      </c>
      <c r="H86" s="163"/>
      <c r="I86" s="163"/>
      <c r="J86" s="163"/>
    </row>
    <row r="87" spans="1:10" ht="23.25" x14ac:dyDescent="0.35">
      <c r="A87" s="99" t="str">
        <f>IF(Achievement!E87="Growth Low",Achievement!A87,"-")</f>
        <v>-</v>
      </c>
      <c r="B87" s="99" t="str">
        <f>IF(Achievement!E87="Growth Low",Achievement!B87,"-")</f>
        <v>-</v>
      </c>
      <c r="C87" s="100" t="str">
        <f>IF(Achievement!E87="Growth Low",Achievement!C87,"-")</f>
        <v>-</v>
      </c>
      <c r="D87" s="101" t="str">
        <f>IF(Achievement!E87="Growth Low",Achievement!D87,"")</f>
        <v/>
      </c>
      <c r="E87" s="71" t="str">
        <f t="shared" si="2"/>
        <v>-</v>
      </c>
      <c r="F87" s="77" t="str">
        <f>IF(Achievement!E87="Growth Low",Achievement!G87,"")</f>
        <v/>
      </c>
      <c r="G87" s="72" t="str">
        <f t="shared" si="3"/>
        <v/>
      </c>
      <c r="H87" s="163"/>
      <c r="I87" s="163"/>
      <c r="J87" s="163"/>
    </row>
    <row r="88" spans="1:10" ht="23.25" x14ac:dyDescent="0.35">
      <c r="A88" s="99" t="str">
        <f>IF(Achievement!E88="Growth Low",Achievement!A88,"-")</f>
        <v>-</v>
      </c>
      <c r="B88" s="99" t="str">
        <f>IF(Achievement!E88="Growth Low",Achievement!B88,"-")</f>
        <v>-</v>
      </c>
      <c r="C88" s="100" t="str">
        <f>IF(Achievement!E88="Growth Low",Achievement!C88,"-")</f>
        <v>-</v>
      </c>
      <c r="D88" s="101" t="str">
        <f>IF(Achievement!E88="Growth Low",Achievement!D88,"")</f>
        <v/>
      </c>
      <c r="E88" s="71" t="str">
        <f t="shared" si="2"/>
        <v>-</v>
      </c>
      <c r="F88" s="77" t="str">
        <f>IF(Achievement!E88="Growth Low",Achievement!G88,"")</f>
        <v/>
      </c>
      <c r="G88" s="72" t="str">
        <f t="shared" si="3"/>
        <v/>
      </c>
      <c r="H88" s="163"/>
      <c r="I88" s="163"/>
      <c r="J88" s="163"/>
    </row>
    <row r="89" spans="1:10" ht="23.25" x14ac:dyDescent="0.35">
      <c r="A89" s="99" t="str">
        <f>IF(Achievement!E89="Growth Low",Achievement!A89,"-")</f>
        <v>-</v>
      </c>
      <c r="B89" s="99" t="str">
        <f>IF(Achievement!E89="Growth Low",Achievement!B89,"-")</f>
        <v>-</v>
      </c>
      <c r="C89" s="100" t="str">
        <f>IF(Achievement!E89="Growth Low",Achievement!C89,"-")</f>
        <v>-</v>
      </c>
      <c r="D89" s="101" t="str">
        <f>IF(Achievement!E89="Growth Low",Achievement!D89,"")</f>
        <v/>
      </c>
      <c r="E89" s="71" t="str">
        <f t="shared" si="2"/>
        <v>-</v>
      </c>
      <c r="F89" s="77" t="str">
        <f>IF(Achievement!E89="Growth Low",Achievement!G89,"")</f>
        <v/>
      </c>
      <c r="G89" s="72" t="str">
        <f t="shared" si="3"/>
        <v/>
      </c>
      <c r="H89" s="163"/>
      <c r="I89" s="163"/>
      <c r="J89" s="163"/>
    </row>
    <row r="90" spans="1:10" ht="23.25" x14ac:dyDescent="0.35">
      <c r="A90" s="99" t="str">
        <f>IF(Achievement!E90="Growth Low",Achievement!A90,"-")</f>
        <v>-</v>
      </c>
      <c r="B90" s="99" t="str">
        <f>IF(Achievement!E90="Growth Low",Achievement!B90,"-")</f>
        <v>-</v>
      </c>
      <c r="C90" s="100" t="str">
        <f>IF(Achievement!E90="Growth Low",Achievement!C90,"-")</f>
        <v>-</v>
      </c>
      <c r="D90" s="101" t="str">
        <f>IF(Achievement!E90="Growth Low",Achievement!D90,"")</f>
        <v/>
      </c>
      <c r="E90" s="71" t="str">
        <f t="shared" si="2"/>
        <v>-</v>
      </c>
      <c r="F90" s="77" t="str">
        <f>IF(Achievement!E90="Growth Low",Achievement!G90,"")</f>
        <v/>
      </c>
      <c r="G90" s="72" t="str">
        <f t="shared" si="3"/>
        <v/>
      </c>
      <c r="H90" s="163"/>
      <c r="I90" s="163"/>
      <c r="J90" s="163"/>
    </row>
    <row r="91" spans="1:10" ht="23.25" x14ac:dyDescent="0.35">
      <c r="A91" s="99" t="str">
        <f>IF(Achievement!E91="Growth Low",Achievement!A91,"-")</f>
        <v>-</v>
      </c>
      <c r="B91" s="99" t="str">
        <f>IF(Achievement!E91="Growth Low",Achievement!B91,"-")</f>
        <v>-</v>
      </c>
      <c r="C91" s="100" t="str">
        <f>IF(Achievement!E91="Growth Low",Achievement!C91,"-")</f>
        <v>-</v>
      </c>
      <c r="D91" s="101" t="str">
        <f>IF(Achievement!E91="Growth Low",Achievement!D91,"")</f>
        <v/>
      </c>
      <c r="E91" s="71" t="str">
        <f t="shared" si="2"/>
        <v>-</v>
      </c>
      <c r="F91" s="77" t="str">
        <f>IF(Achievement!E91="Growth Low",Achievement!G91,"")</f>
        <v/>
      </c>
      <c r="G91" s="72" t="str">
        <f t="shared" si="3"/>
        <v/>
      </c>
      <c r="H91" s="163"/>
      <c r="I91" s="163"/>
      <c r="J91" s="163"/>
    </row>
    <row r="92" spans="1:10" ht="23.25" x14ac:dyDescent="0.35">
      <c r="A92" s="99" t="str">
        <f>IF(Achievement!E92="Growth Low",Achievement!A92,"-")</f>
        <v>-</v>
      </c>
      <c r="B92" s="99" t="str">
        <f>IF(Achievement!E92="Growth Low",Achievement!B92,"-")</f>
        <v>-</v>
      </c>
      <c r="C92" s="100" t="str">
        <f>IF(Achievement!E92="Growth Low",Achievement!C92,"-")</f>
        <v>-</v>
      </c>
      <c r="D92" s="101" t="str">
        <f>IF(Achievement!E92="Growth Low",Achievement!D92,"")</f>
        <v/>
      </c>
      <c r="E92" s="71" t="str">
        <f t="shared" si="2"/>
        <v>-</v>
      </c>
      <c r="F92" s="77" t="str">
        <f>IF(Achievement!E92="Growth Low",Achievement!G92,"")</f>
        <v/>
      </c>
      <c r="G92" s="72" t="str">
        <f t="shared" si="3"/>
        <v/>
      </c>
      <c r="H92" s="163"/>
      <c r="I92" s="163"/>
      <c r="J92" s="163"/>
    </row>
    <row r="93" spans="1:10" ht="23.25" x14ac:dyDescent="0.35">
      <c r="A93" s="99" t="str">
        <f>IF(Achievement!E93="Growth Low",Achievement!A93,"-")</f>
        <v>-</v>
      </c>
      <c r="B93" s="99" t="str">
        <f>IF(Achievement!E93="Growth Low",Achievement!B93,"-")</f>
        <v>-</v>
      </c>
      <c r="C93" s="100" t="str">
        <f>IF(Achievement!E93="Growth Low",Achievement!C93,"-")</f>
        <v>-</v>
      </c>
      <c r="D93" s="101" t="str">
        <f>IF(Achievement!E93="Growth Low",Achievement!D93,"")</f>
        <v/>
      </c>
      <c r="E93" s="71" t="str">
        <f t="shared" si="2"/>
        <v>-</v>
      </c>
      <c r="F93" s="77" t="str">
        <f>IF(Achievement!E93="Growth Low",Achievement!G93,"")</f>
        <v/>
      </c>
      <c r="G93" s="72" t="str">
        <f t="shared" si="3"/>
        <v/>
      </c>
      <c r="H93" s="163"/>
      <c r="I93" s="163"/>
      <c r="J93" s="163"/>
    </row>
    <row r="94" spans="1:10" ht="23.25" x14ac:dyDescent="0.35">
      <c r="A94" s="99" t="str">
        <f>IF(Achievement!E94="Growth Low",Achievement!A94,"-")</f>
        <v>-</v>
      </c>
      <c r="B94" s="99" t="str">
        <f>IF(Achievement!E94="Growth Low",Achievement!B94,"-")</f>
        <v>-</v>
      </c>
      <c r="C94" s="100" t="str">
        <f>IF(Achievement!E94="Growth Low",Achievement!C94,"-")</f>
        <v>-</v>
      </c>
      <c r="D94" s="101" t="str">
        <f>IF(Achievement!E94="Growth Low",Achievement!D94,"")</f>
        <v/>
      </c>
      <c r="E94" s="71" t="str">
        <f t="shared" si="2"/>
        <v>-</v>
      </c>
      <c r="F94" s="77" t="str">
        <f>IF(Achievement!E94="Growth Low",Achievement!G94,"")</f>
        <v/>
      </c>
      <c r="G94" s="72" t="str">
        <f t="shared" si="3"/>
        <v/>
      </c>
      <c r="H94" s="163"/>
      <c r="I94" s="163"/>
      <c r="J94" s="163"/>
    </row>
    <row r="95" spans="1:10" ht="23.25" x14ac:dyDescent="0.35">
      <c r="A95" s="99" t="str">
        <f>IF(Achievement!E95="Growth Low",Achievement!A95,"-")</f>
        <v>-</v>
      </c>
      <c r="B95" s="99" t="str">
        <f>IF(Achievement!E95="Growth Low",Achievement!B95,"-")</f>
        <v>-</v>
      </c>
      <c r="C95" s="100" t="str">
        <f>IF(Achievement!E95="Growth Low",Achievement!C95,"-")</f>
        <v>-</v>
      </c>
      <c r="D95" s="101" t="str">
        <f>IF(Achievement!E95="Growth Low",Achievement!D95,"")</f>
        <v/>
      </c>
      <c r="E95" s="71" t="str">
        <f t="shared" si="2"/>
        <v>-</v>
      </c>
      <c r="F95" s="77" t="str">
        <f>IF(Achievement!E95="Growth Low",Achievement!G95,"")</f>
        <v/>
      </c>
      <c r="G95" s="72" t="str">
        <f t="shared" si="3"/>
        <v/>
      </c>
      <c r="H95" s="163"/>
      <c r="I95" s="163"/>
      <c r="J95" s="163"/>
    </row>
    <row r="96" spans="1:10" ht="23.25" x14ac:dyDescent="0.35">
      <c r="A96" s="99" t="str">
        <f>IF(Achievement!E96="Growth Low",Achievement!A96,"-")</f>
        <v>-</v>
      </c>
      <c r="B96" s="99" t="str">
        <f>IF(Achievement!E96="Growth Low",Achievement!B96,"-")</f>
        <v>-</v>
      </c>
      <c r="C96" s="100" t="str">
        <f>IF(Achievement!E96="Growth Low",Achievement!C96,"-")</f>
        <v>-</v>
      </c>
      <c r="D96" s="101" t="str">
        <f>IF(Achievement!E96="Growth Low",Achievement!D96,"")</f>
        <v/>
      </c>
      <c r="E96" s="71" t="str">
        <f t="shared" si="2"/>
        <v>-</v>
      </c>
      <c r="F96" s="77" t="str">
        <f>IF(Achievement!E96="Growth Low",Achievement!G96,"")</f>
        <v/>
      </c>
      <c r="G96" s="72" t="str">
        <f t="shared" si="3"/>
        <v/>
      </c>
      <c r="H96" s="163"/>
      <c r="I96" s="163"/>
      <c r="J96" s="163"/>
    </row>
    <row r="97" spans="1:10" ht="23.25" x14ac:dyDescent="0.35">
      <c r="A97" s="99" t="str">
        <f>IF(Achievement!E97="Growth Low",Achievement!A97,"-")</f>
        <v>-</v>
      </c>
      <c r="B97" s="99" t="str">
        <f>IF(Achievement!E97="Growth Low",Achievement!B97,"-")</f>
        <v>-</v>
      </c>
      <c r="C97" s="100" t="str">
        <f>IF(Achievement!E97="Growth Low",Achievement!C97,"-")</f>
        <v>-</v>
      </c>
      <c r="D97" s="101" t="str">
        <f>IF(Achievement!E97="Growth Low",Achievement!D97,"")</f>
        <v/>
      </c>
      <c r="E97" s="71" t="str">
        <f t="shared" si="2"/>
        <v>-</v>
      </c>
      <c r="F97" s="77" t="str">
        <f>IF(Achievement!E97="Growth Low",Achievement!G97,"")</f>
        <v/>
      </c>
      <c r="G97" s="72" t="str">
        <f t="shared" si="3"/>
        <v/>
      </c>
      <c r="H97" s="163"/>
      <c r="I97" s="163"/>
      <c r="J97" s="163"/>
    </row>
    <row r="98" spans="1:10" ht="23.25" x14ac:dyDescent="0.35">
      <c r="A98" s="99" t="str">
        <f>IF(Achievement!E98="Growth Low",Achievement!A98,"-")</f>
        <v>-</v>
      </c>
      <c r="B98" s="99" t="str">
        <f>IF(Achievement!E98="Growth Low",Achievement!B98,"-")</f>
        <v>-</v>
      </c>
      <c r="C98" s="100" t="str">
        <f>IF(Achievement!E98="Growth Low",Achievement!C98,"-")</f>
        <v>-</v>
      </c>
      <c r="D98" s="101" t="str">
        <f>IF(Achievement!E98="Growth Low",Achievement!D98,"")</f>
        <v/>
      </c>
      <c r="E98" s="71" t="str">
        <f t="shared" si="2"/>
        <v>-</v>
      </c>
      <c r="F98" s="77" t="str">
        <f>IF(Achievement!E98="Growth Low",Achievement!G98,"")</f>
        <v/>
      </c>
      <c r="G98" s="72" t="str">
        <f t="shared" si="3"/>
        <v/>
      </c>
      <c r="H98" s="163"/>
      <c r="I98" s="163"/>
      <c r="J98" s="163"/>
    </row>
    <row r="99" spans="1:10" ht="23.25" x14ac:dyDescent="0.35">
      <c r="A99" s="99" t="str">
        <f>IF(Achievement!E99="Growth Low",Achievement!A99,"-")</f>
        <v>-</v>
      </c>
      <c r="B99" s="99" t="str">
        <f>IF(Achievement!E99="Growth Low",Achievement!B99,"-")</f>
        <v>-</v>
      </c>
      <c r="C99" s="100" t="str">
        <f>IF(Achievement!E99="Growth Low",Achievement!C99,"-")</f>
        <v>-</v>
      </c>
      <c r="D99" s="101" t="str">
        <f>IF(Achievement!E99="Growth Low",Achievement!D99,"")</f>
        <v/>
      </c>
      <c r="E99" s="71" t="str">
        <f t="shared" si="2"/>
        <v>-</v>
      </c>
      <c r="F99" s="77" t="str">
        <f>IF(Achievement!E99="Growth Low",Achievement!G99,"")</f>
        <v/>
      </c>
      <c r="G99" s="72" t="str">
        <f t="shared" si="3"/>
        <v/>
      </c>
      <c r="H99" s="163"/>
      <c r="I99" s="163"/>
      <c r="J99" s="163"/>
    </row>
    <row r="100" spans="1:10" ht="23.25" x14ac:dyDescent="0.35">
      <c r="A100" s="99" t="str">
        <f>IF(Achievement!E100="Growth Low",Achievement!A100,"-")</f>
        <v>-</v>
      </c>
      <c r="B100" s="99" t="str">
        <f>IF(Achievement!E100="Growth Low",Achievement!B100,"-")</f>
        <v>-</v>
      </c>
      <c r="C100" s="100" t="str">
        <f>IF(Achievement!E100="Growth Low",Achievement!C100,"-")</f>
        <v>-</v>
      </c>
      <c r="D100" s="101" t="str">
        <f>IF(Achievement!E100="Growth Low",Achievement!D100,"")</f>
        <v/>
      </c>
      <c r="E100" s="71" t="str">
        <f t="shared" si="2"/>
        <v>-</v>
      </c>
      <c r="F100" s="77" t="str">
        <f>IF(Achievement!E100="Growth Low",Achievement!G100,"")</f>
        <v/>
      </c>
      <c r="G100" s="72" t="str">
        <f t="shared" si="3"/>
        <v/>
      </c>
      <c r="H100" s="163"/>
      <c r="I100" s="163"/>
      <c r="J100" s="163"/>
    </row>
    <row r="101" spans="1:10" ht="23.25" x14ac:dyDescent="0.35">
      <c r="A101" s="99" t="str">
        <f>IF(Achievement!E101="Growth Low",Achievement!A101,"-")</f>
        <v>-</v>
      </c>
      <c r="B101" s="99" t="str">
        <f>IF(Achievement!E101="Growth Low",Achievement!B101,"-")</f>
        <v>-</v>
      </c>
      <c r="C101" s="100" t="str">
        <f>IF(Achievement!E101="Growth Low",Achievement!C101,"-")</f>
        <v>-</v>
      </c>
      <c r="D101" s="101" t="str">
        <f>IF(Achievement!E101="Growth Low",Achievement!D101,"")</f>
        <v/>
      </c>
      <c r="E101" s="71" t="str">
        <f t="shared" si="2"/>
        <v>-</v>
      </c>
      <c r="F101" s="77" t="str">
        <f>IF(Achievement!E101="Growth Low",Achievement!G101,"")</f>
        <v/>
      </c>
      <c r="G101" s="72" t="str">
        <f t="shared" si="3"/>
        <v/>
      </c>
      <c r="H101" s="163"/>
      <c r="I101" s="163"/>
      <c r="J101" s="163"/>
    </row>
    <row r="102" spans="1:10" ht="23.25" x14ac:dyDescent="0.35">
      <c r="A102" s="99" t="str">
        <f>IF(Achievement!E102="Growth Low",Achievement!A102,"-")</f>
        <v>-</v>
      </c>
      <c r="B102" s="99" t="str">
        <f>IF(Achievement!E102="Growth Low",Achievement!B102,"-")</f>
        <v>-</v>
      </c>
      <c r="C102" s="100" t="str">
        <f>IF(Achievement!E102="Growth Low",Achievement!C102,"-")</f>
        <v>-</v>
      </c>
      <c r="D102" s="101" t="str">
        <f>IF(Achievement!E102="Growth Low",Achievement!D102,"")</f>
        <v/>
      </c>
      <c r="E102" s="71" t="str">
        <f t="shared" si="2"/>
        <v>-</v>
      </c>
      <c r="F102" s="77" t="str">
        <f>IF(Achievement!E102="Growth Low",Achievement!G102,"")</f>
        <v/>
      </c>
      <c r="G102" s="72" t="str">
        <f t="shared" si="3"/>
        <v/>
      </c>
      <c r="H102" s="163"/>
      <c r="I102" s="163"/>
      <c r="J102" s="163"/>
    </row>
    <row r="103" spans="1:10" ht="23.25" x14ac:dyDescent="0.35">
      <c r="A103" s="99" t="str">
        <f>IF(Achievement!E103="Growth Low",Achievement!A103,"-")</f>
        <v>-</v>
      </c>
      <c r="B103" s="99" t="str">
        <f>IF(Achievement!E103="Growth Low",Achievement!B103,"-")</f>
        <v>-</v>
      </c>
      <c r="C103" s="100" t="str">
        <f>IF(Achievement!E103="Growth Low",Achievement!C103,"-")</f>
        <v>-</v>
      </c>
      <c r="D103" s="101" t="str">
        <f>IF(Achievement!E103="Growth Low",Achievement!D103,"")</f>
        <v/>
      </c>
      <c r="E103" s="71" t="str">
        <f t="shared" si="2"/>
        <v>-</v>
      </c>
      <c r="F103" s="77" t="str">
        <f>IF(Achievement!E103="Growth Low",Achievement!G103,"")</f>
        <v/>
      </c>
      <c r="G103" s="72" t="str">
        <f t="shared" si="3"/>
        <v/>
      </c>
      <c r="H103" s="163"/>
      <c r="I103" s="163"/>
      <c r="J103" s="163"/>
    </row>
    <row r="104" spans="1:10" ht="23.25" x14ac:dyDescent="0.35">
      <c r="A104" s="99" t="str">
        <f>IF(Achievement!E104="Growth Low",Achievement!A104,"-")</f>
        <v>-</v>
      </c>
      <c r="B104" s="99" t="str">
        <f>IF(Achievement!E104="Growth Low",Achievement!B104,"-")</f>
        <v>-</v>
      </c>
      <c r="C104" s="100" t="str">
        <f>IF(Achievement!E104="Growth Low",Achievement!C104,"-")</f>
        <v>-</v>
      </c>
      <c r="D104" s="101" t="str">
        <f>IF(Achievement!E104="Growth Low",Achievement!D104,"")</f>
        <v/>
      </c>
      <c r="E104" s="71" t="str">
        <f t="shared" si="2"/>
        <v>-</v>
      </c>
      <c r="F104" s="77" t="str">
        <f>IF(Achievement!E104="Growth Low",Achievement!G104,"")</f>
        <v/>
      </c>
      <c r="G104" s="72" t="str">
        <f t="shared" si="3"/>
        <v/>
      </c>
      <c r="H104" s="163"/>
      <c r="I104" s="163"/>
      <c r="J104" s="163"/>
    </row>
    <row r="105" spans="1:10" ht="23.25" x14ac:dyDescent="0.35">
      <c r="A105" s="99" t="str">
        <f>IF(Achievement!E105="Growth Low",Achievement!A105,"-")</f>
        <v>-</v>
      </c>
      <c r="B105" s="99" t="str">
        <f>IF(Achievement!E105="Growth Low",Achievement!B105,"-")</f>
        <v>-</v>
      </c>
      <c r="C105" s="100" t="str">
        <f>IF(Achievement!E105="Growth Low",Achievement!C105,"-")</f>
        <v>-</v>
      </c>
      <c r="D105" s="101" t="str">
        <f>IF(Achievement!E105="Growth Low",Achievement!D105,"")</f>
        <v/>
      </c>
      <c r="E105" s="71" t="str">
        <f t="shared" si="2"/>
        <v>-</v>
      </c>
      <c r="F105" s="77" t="str">
        <f>IF(Achievement!E105="Growth Low",Achievement!G105,"")</f>
        <v/>
      </c>
      <c r="G105" s="72" t="str">
        <f t="shared" si="3"/>
        <v/>
      </c>
      <c r="H105" s="163"/>
      <c r="I105" s="163"/>
      <c r="J105" s="163"/>
    </row>
    <row r="106" spans="1:10" ht="23.25" x14ac:dyDescent="0.35">
      <c r="A106" s="99" t="str">
        <f>IF(Achievement!E106="Growth Low",Achievement!A106,"-")</f>
        <v>-</v>
      </c>
      <c r="B106" s="99" t="str">
        <f>IF(Achievement!E106="Growth Low",Achievement!B106,"-")</f>
        <v>-</v>
      </c>
      <c r="C106" s="100" t="str">
        <f>IF(Achievement!E106="Growth Low",Achievement!C106,"-")</f>
        <v>-</v>
      </c>
      <c r="D106" s="101" t="str">
        <f>IF(Achievement!E106="Growth Low",Achievement!D106,"")</f>
        <v/>
      </c>
      <c r="E106" s="71" t="str">
        <f t="shared" si="2"/>
        <v>-</v>
      </c>
      <c r="F106" s="77" t="str">
        <f>IF(Achievement!E106="Growth Low",Achievement!G106,"")</f>
        <v/>
      </c>
      <c r="G106" s="72" t="str">
        <f t="shared" si="3"/>
        <v/>
      </c>
      <c r="H106" s="163"/>
      <c r="I106" s="163"/>
      <c r="J106" s="163"/>
    </row>
    <row r="107" spans="1:10" ht="23.25" x14ac:dyDescent="0.35">
      <c r="A107" s="99" t="str">
        <f>IF(Achievement!E107="Growth Low",Achievement!A107,"-")</f>
        <v>-</v>
      </c>
      <c r="B107" s="99" t="str">
        <f>IF(Achievement!E107="Growth Low",Achievement!B107,"-")</f>
        <v>-</v>
      </c>
      <c r="C107" s="100" t="str">
        <f>IF(Achievement!E107="Growth Low",Achievement!C107,"-")</f>
        <v>-</v>
      </c>
      <c r="D107" s="101" t="str">
        <f>IF(Achievement!E107="Growth Low",Achievement!D107,"")</f>
        <v/>
      </c>
      <c r="E107" s="71" t="str">
        <f t="shared" si="2"/>
        <v>-</v>
      </c>
      <c r="F107" s="77" t="str">
        <f>IF(Achievement!E107="Growth Low",Achievement!G107,"")</f>
        <v/>
      </c>
      <c r="G107" s="72" t="str">
        <f t="shared" si="3"/>
        <v/>
      </c>
      <c r="H107" s="163"/>
      <c r="I107" s="163"/>
      <c r="J107" s="163"/>
    </row>
    <row r="108" spans="1:10" ht="23.25" x14ac:dyDescent="0.35">
      <c r="A108" s="99" t="str">
        <f>IF(Achievement!E108="Growth Low",Achievement!A108,"-")</f>
        <v>-</v>
      </c>
      <c r="B108" s="99" t="str">
        <f>IF(Achievement!E108="Growth Low",Achievement!B108,"-")</f>
        <v>-</v>
      </c>
      <c r="C108" s="100" t="str">
        <f>IF(Achievement!E108="Growth Low",Achievement!C108,"-")</f>
        <v>-</v>
      </c>
      <c r="D108" s="101" t="str">
        <f>IF(Achievement!E108="Growth Low",Achievement!D108,"")</f>
        <v/>
      </c>
      <c r="E108" s="71" t="str">
        <f t="shared" si="2"/>
        <v>-</v>
      </c>
      <c r="F108" s="77" t="str">
        <f>IF(Achievement!E108="Growth Low",Achievement!G108,"")</f>
        <v/>
      </c>
      <c r="G108" s="72" t="str">
        <f t="shared" si="3"/>
        <v/>
      </c>
      <c r="H108" s="163"/>
      <c r="I108" s="163"/>
      <c r="J108" s="163"/>
    </row>
    <row r="109" spans="1:10" ht="23.25" x14ac:dyDescent="0.35">
      <c r="A109" s="99" t="str">
        <f>IF(Achievement!E109="Growth Low",Achievement!A109,"-")</f>
        <v>-</v>
      </c>
      <c r="B109" s="99" t="str">
        <f>IF(Achievement!E109="Growth Low",Achievement!B109,"-")</f>
        <v>-</v>
      </c>
      <c r="C109" s="100" t="str">
        <f>IF(Achievement!E109="Growth Low",Achievement!C109,"-")</f>
        <v>-</v>
      </c>
      <c r="D109" s="101" t="str">
        <f>IF(Achievement!E109="Growth Low",Achievement!D109,"")</f>
        <v/>
      </c>
      <c r="E109" s="71" t="str">
        <f t="shared" si="2"/>
        <v>-</v>
      </c>
      <c r="F109" s="77" t="str">
        <f>IF(Achievement!E109="Growth Low",Achievement!G109,"")</f>
        <v/>
      </c>
      <c r="G109" s="72" t="str">
        <f t="shared" si="3"/>
        <v/>
      </c>
      <c r="H109" s="163"/>
      <c r="I109" s="163"/>
      <c r="J109" s="163"/>
    </row>
    <row r="110" spans="1:10" ht="23.25" x14ac:dyDescent="0.35">
      <c r="A110" s="99" t="str">
        <f>IF(Achievement!E110="Growth Low",Achievement!A110,"-")</f>
        <v>-</v>
      </c>
      <c r="B110" s="99" t="str">
        <f>IF(Achievement!E110="Growth Low",Achievement!B110,"-")</f>
        <v>-</v>
      </c>
      <c r="C110" s="100" t="str">
        <f>IF(Achievement!E110="Growth Low",Achievement!C110,"-")</f>
        <v>-</v>
      </c>
      <c r="D110" s="101" t="str">
        <f>IF(Achievement!E110="Growth Low",Achievement!D110,"")</f>
        <v/>
      </c>
      <c r="E110" s="71" t="str">
        <f t="shared" si="2"/>
        <v>-</v>
      </c>
      <c r="F110" s="77" t="str">
        <f>IF(Achievement!E110="Growth Low",Achievement!G110,"")</f>
        <v/>
      </c>
      <c r="G110" s="72" t="str">
        <f t="shared" si="3"/>
        <v/>
      </c>
      <c r="H110" s="163"/>
      <c r="I110" s="163"/>
      <c r="J110" s="163"/>
    </row>
    <row r="111" spans="1:10" ht="23.25" x14ac:dyDescent="0.35">
      <c r="A111" s="99" t="str">
        <f>IF(Achievement!E111="Growth Low",Achievement!A111,"-")</f>
        <v>-</v>
      </c>
      <c r="B111" s="99" t="str">
        <f>IF(Achievement!E111="Growth Low",Achievement!B111,"-")</f>
        <v>-</v>
      </c>
      <c r="C111" s="100" t="str">
        <f>IF(Achievement!E111="Growth Low",Achievement!C111,"-")</f>
        <v>-</v>
      </c>
      <c r="D111" s="101" t="str">
        <f>IF(Achievement!E111="Growth Low",Achievement!D111,"")</f>
        <v/>
      </c>
      <c r="E111" s="71" t="str">
        <f t="shared" si="2"/>
        <v>-</v>
      </c>
      <c r="F111" s="77" t="str">
        <f>IF(Achievement!E111="Growth Low",Achievement!G111,"")</f>
        <v/>
      </c>
      <c r="G111" s="72" t="str">
        <f t="shared" si="3"/>
        <v/>
      </c>
      <c r="H111" s="163"/>
      <c r="I111" s="163"/>
      <c r="J111" s="163"/>
    </row>
    <row r="112" spans="1:10" ht="23.25" x14ac:dyDescent="0.35">
      <c r="A112" s="99" t="str">
        <f>IF(Achievement!E112="Growth Low",Achievement!A112,"-")</f>
        <v>-</v>
      </c>
      <c r="B112" s="99" t="str">
        <f>IF(Achievement!E112="Growth Low",Achievement!B112,"-")</f>
        <v>-</v>
      </c>
      <c r="C112" s="100" t="str">
        <f>IF(Achievement!E112="Growth Low",Achievement!C112,"-")</f>
        <v>-</v>
      </c>
      <c r="D112" s="101" t="str">
        <f>IF(Achievement!E112="Growth Low",Achievement!D112,"")</f>
        <v/>
      </c>
      <c r="E112" s="71" t="str">
        <f t="shared" si="2"/>
        <v>-</v>
      </c>
      <c r="F112" s="77" t="str">
        <f>IF(Achievement!E112="Growth Low",Achievement!G112,"")</f>
        <v/>
      </c>
      <c r="G112" s="72" t="str">
        <f t="shared" si="3"/>
        <v/>
      </c>
      <c r="H112" s="163"/>
      <c r="I112" s="163"/>
      <c r="J112" s="163"/>
    </row>
    <row r="113" spans="1:10" ht="23.25" x14ac:dyDescent="0.35">
      <c r="A113" s="99" t="str">
        <f>IF(Achievement!E113="Growth Low",Achievement!A113,"-")</f>
        <v>-</v>
      </c>
      <c r="B113" s="99" t="str">
        <f>IF(Achievement!E113="Growth Low",Achievement!B113,"-")</f>
        <v>-</v>
      </c>
      <c r="C113" s="100" t="str">
        <f>IF(Achievement!E113="Growth Low",Achievement!C113,"-")</f>
        <v>-</v>
      </c>
      <c r="D113" s="101" t="str">
        <f>IF(Achievement!E113="Growth Low",Achievement!D113,"")</f>
        <v/>
      </c>
      <c r="E113" s="71" t="str">
        <f t="shared" si="2"/>
        <v>-</v>
      </c>
      <c r="F113" s="77" t="str">
        <f>IF(Achievement!E113="Growth Low",Achievement!G113,"")</f>
        <v/>
      </c>
      <c r="G113" s="72" t="str">
        <f t="shared" si="3"/>
        <v/>
      </c>
      <c r="H113" s="163"/>
      <c r="I113" s="163"/>
      <c r="J113" s="163"/>
    </row>
    <row r="114" spans="1:10" ht="23.25" x14ac:dyDescent="0.35">
      <c r="A114" s="99" t="str">
        <f>IF(Achievement!E114="Growth Low",Achievement!A114,"-")</f>
        <v>-</v>
      </c>
      <c r="B114" s="99" t="str">
        <f>IF(Achievement!E114="Growth Low",Achievement!B114,"-")</f>
        <v>-</v>
      </c>
      <c r="C114" s="100" t="str">
        <f>IF(Achievement!E114="Growth Low",Achievement!C114,"-")</f>
        <v>-</v>
      </c>
      <c r="D114" s="101" t="str">
        <f>IF(Achievement!E114="Growth Low",Achievement!D114,"")</f>
        <v/>
      </c>
      <c r="E114" s="71" t="str">
        <f t="shared" si="2"/>
        <v>-</v>
      </c>
      <c r="F114" s="77" t="str">
        <f>IF(Achievement!E114="Growth Low",Achievement!G114,"")</f>
        <v/>
      </c>
      <c r="G114" s="72" t="str">
        <f t="shared" si="3"/>
        <v/>
      </c>
      <c r="H114" s="163"/>
      <c r="I114" s="163"/>
      <c r="J114" s="163"/>
    </row>
    <row r="115" spans="1:10" ht="23.25" x14ac:dyDescent="0.35">
      <c r="A115" s="99" t="str">
        <f>IF(Achievement!E115="Growth Low",Achievement!A115,"-")</f>
        <v>-</v>
      </c>
      <c r="B115" s="99" t="str">
        <f>IF(Achievement!E115="Growth Low",Achievement!B115,"-")</f>
        <v>-</v>
      </c>
      <c r="C115" s="100" t="str">
        <f>IF(Achievement!E115="Growth Low",Achievement!C115,"-")</f>
        <v>-</v>
      </c>
      <c r="D115" s="101" t="str">
        <f>IF(Achievement!E115="Growth Low",Achievement!D115,"")</f>
        <v/>
      </c>
      <c r="E115" s="71" t="str">
        <f t="shared" si="2"/>
        <v>-</v>
      </c>
      <c r="F115" s="77" t="str">
        <f>IF(Achievement!E115="Growth Low",Achievement!G115,"")</f>
        <v/>
      </c>
      <c r="G115" s="72" t="str">
        <f t="shared" si="3"/>
        <v/>
      </c>
      <c r="H115" s="163"/>
      <c r="I115" s="163"/>
      <c r="J115" s="163"/>
    </row>
    <row r="116" spans="1:10" ht="23.25" x14ac:dyDescent="0.35">
      <c r="A116" s="99" t="str">
        <f>IF(Achievement!E116="Growth Low",Achievement!A116,"-")</f>
        <v>-</v>
      </c>
      <c r="B116" s="99" t="str">
        <f>IF(Achievement!E116="Growth Low",Achievement!B116,"-")</f>
        <v>-</v>
      </c>
      <c r="C116" s="100" t="str">
        <f>IF(Achievement!E116="Growth Low",Achievement!C116,"-")</f>
        <v>-</v>
      </c>
      <c r="D116" s="101" t="str">
        <f>IF(Achievement!E116="Growth Low",Achievement!D116,"")</f>
        <v/>
      </c>
      <c r="E116" s="71" t="str">
        <f t="shared" si="2"/>
        <v>-</v>
      </c>
      <c r="F116" s="77" t="str">
        <f>IF(Achievement!E116="Growth Low",Achievement!G116,"")</f>
        <v/>
      </c>
      <c r="G116" s="72" t="str">
        <f t="shared" si="3"/>
        <v/>
      </c>
      <c r="H116" s="163"/>
      <c r="I116" s="163"/>
      <c r="J116" s="163"/>
    </row>
    <row r="117" spans="1:10" ht="23.25" x14ac:dyDescent="0.35">
      <c r="A117" s="99" t="str">
        <f>IF(Achievement!E117="Growth Low",Achievement!A117,"-")</f>
        <v>-</v>
      </c>
      <c r="B117" s="99" t="str">
        <f>IF(Achievement!E117="Growth Low",Achievement!B117,"-")</f>
        <v>-</v>
      </c>
      <c r="C117" s="100" t="str">
        <f>IF(Achievement!E117="Growth Low",Achievement!C117,"-")</f>
        <v>-</v>
      </c>
      <c r="D117" s="101" t="str">
        <f>IF(Achievement!E117="Growth Low",Achievement!D117,"")</f>
        <v/>
      </c>
      <c r="E117" s="71" t="str">
        <f t="shared" si="2"/>
        <v>-</v>
      </c>
      <c r="F117" s="77" t="str">
        <f>IF(Achievement!E117="Growth Low",Achievement!G117,"")</f>
        <v/>
      </c>
      <c r="G117" s="72" t="str">
        <f t="shared" si="3"/>
        <v/>
      </c>
      <c r="H117" s="163"/>
      <c r="I117" s="163"/>
      <c r="J117" s="163"/>
    </row>
    <row r="118" spans="1:10" ht="23.25" x14ac:dyDescent="0.35">
      <c r="A118" s="99" t="str">
        <f>IF(Achievement!E118="Growth Low",Achievement!A118,"-")</f>
        <v>-</v>
      </c>
      <c r="B118" s="99" t="str">
        <f>IF(Achievement!E118="Growth Low",Achievement!B118,"-")</f>
        <v>-</v>
      </c>
      <c r="C118" s="100" t="str">
        <f>IF(Achievement!E118="Growth Low",Achievement!C118,"-")</f>
        <v>-</v>
      </c>
      <c r="D118" s="101" t="str">
        <f>IF(Achievement!E118="Growth Low",Achievement!D118,"")</f>
        <v/>
      </c>
      <c r="E118" s="71" t="str">
        <f t="shared" si="2"/>
        <v>-</v>
      </c>
      <c r="F118" s="77" t="str">
        <f>IF(Achievement!E118="Growth Low",Achievement!G118,"")</f>
        <v/>
      </c>
      <c r="G118" s="72" t="str">
        <f t="shared" si="3"/>
        <v/>
      </c>
      <c r="H118" s="163"/>
      <c r="I118" s="163"/>
      <c r="J118" s="163"/>
    </row>
    <row r="119" spans="1:10" ht="23.25" x14ac:dyDescent="0.35">
      <c r="A119" s="99" t="str">
        <f>IF(Achievement!E119="Growth Low",Achievement!A119,"-")</f>
        <v>-</v>
      </c>
      <c r="B119" s="99" t="str">
        <f>IF(Achievement!E119="Growth Low",Achievement!B119,"-")</f>
        <v>-</v>
      </c>
      <c r="C119" s="100" t="str">
        <f>IF(Achievement!E119="Growth Low",Achievement!C119,"-")</f>
        <v>-</v>
      </c>
      <c r="D119" s="101" t="str">
        <f>IF(Achievement!E119="Growth Low",Achievement!D119,"")</f>
        <v/>
      </c>
      <c r="E119" s="71" t="str">
        <f t="shared" si="2"/>
        <v>-</v>
      </c>
      <c r="F119" s="77" t="str">
        <f>IF(Achievement!E119="Growth Low",Achievement!G119,"")</f>
        <v/>
      </c>
      <c r="G119" s="72" t="str">
        <f t="shared" si="3"/>
        <v/>
      </c>
      <c r="H119" s="163"/>
      <c r="I119" s="163"/>
      <c r="J119" s="163"/>
    </row>
    <row r="120" spans="1:10" ht="23.25" x14ac:dyDescent="0.35">
      <c r="A120" s="99" t="str">
        <f>IF(Achievement!E120="Growth Low",Achievement!A120,"-")</f>
        <v>-</v>
      </c>
      <c r="B120" s="99" t="str">
        <f>IF(Achievement!E120="Growth Low",Achievement!B120,"-")</f>
        <v>-</v>
      </c>
      <c r="C120" s="100" t="str">
        <f>IF(Achievement!E120="Growth Low",Achievement!C120,"-")</f>
        <v>-</v>
      </c>
      <c r="D120" s="101" t="str">
        <f>IF(Achievement!E120="Growth Low",Achievement!D120,"")</f>
        <v/>
      </c>
      <c r="E120" s="71" t="str">
        <f t="shared" si="2"/>
        <v>-</v>
      </c>
      <c r="F120" s="77" t="str">
        <f>IF(Achievement!E120="Growth Low",Achievement!G120,"")</f>
        <v/>
      </c>
      <c r="G120" s="72" t="str">
        <f t="shared" si="3"/>
        <v/>
      </c>
      <c r="H120" s="163"/>
      <c r="I120" s="163"/>
      <c r="J120" s="163"/>
    </row>
    <row r="121" spans="1:10" ht="23.25" x14ac:dyDescent="0.35">
      <c r="A121" s="99" t="str">
        <f>IF(Achievement!E121="Growth Low",Achievement!A121,"-")</f>
        <v>-</v>
      </c>
      <c r="B121" s="99" t="str">
        <f>IF(Achievement!E121="Growth Low",Achievement!B121,"-")</f>
        <v>-</v>
      </c>
      <c r="C121" s="100" t="str">
        <f>IF(Achievement!E121="Growth Low",Achievement!C121,"-")</f>
        <v>-</v>
      </c>
      <c r="D121" s="101" t="str">
        <f>IF(Achievement!E121="Growth Low",Achievement!D121,"")</f>
        <v/>
      </c>
      <c r="E121" s="71" t="str">
        <f t="shared" si="2"/>
        <v>-</v>
      </c>
      <c r="F121" s="77" t="str">
        <f>IF(Achievement!E121="Growth Low",Achievement!G121,"")</f>
        <v/>
      </c>
      <c r="G121" s="72" t="str">
        <f t="shared" si="3"/>
        <v/>
      </c>
      <c r="H121" s="163"/>
      <c r="I121" s="163"/>
      <c r="J121" s="163"/>
    </row>
    <row r="122" spans="1:10" ht="23.25" x14ac:dyDescent="0.35">
      <c r="A122" s="99" t="str">
        <f>IF(Achievement!E122="Growth Low",Achievement!A122,"-")</f>
        <v>-</v>
      </c>
      <c r="B122" s="99" t="str">
        <f>IF(Achievement!E122="Growth Low",Achievement!B122,"-")</f>
        <v>-</v>
      </c>
      <c r="C122" s="100" t="str">
        <f>IF(Achievement!E122="Growth Low",Achievement!C122,"-")</f>
        <v>-</v>
      </c>
      <c r="D122" s="101" t="str">
        <f>IF(Achievement!E122="Growth Low",Achievement!D122,"")</f>
        <v/>
      </c>
      <c r="E122" s="71" t="str">
        <f t="shared" si="2"/>
        <v>-</v>
      </c>
      <c r="F122" s="77" t="str">
        <f>IF(Achievement!E122="Growth Low",Achievement!G122,"")</f>
        <v/>
      </c>
      <c r="G122" s="72" t="str">
        <f t="shared" si="3"/>
        <v/>
      </c>
      <c r="H122" s="163"/>
      <c r="I122" s="163"/>
      <c r="J122" s="163"/>
    </row>
    <row r="123" spans="1:10" ht="23.25" x14ac:dyDescent="0.35">
      <c r="A123" s="99" t="str">
        <f>IF(Achievement!E123="Growth Low",Achievement!A123,"-")</f>
        <v>-</v>
      </c>
      <c r="B123" s="99" t="str">
        <f>IF(Achievement!E123="Growth Low",Achievement!B123,"-")</f>
        <v>-</v>
      </c>
      <c r="C123" s="100" t="str">
        <f>IF(Achievement!E123="Growth Low",Achievement!C123,"-")</f>
        <v>-</v>
      </c>
      <c r="D123" s="101" t="str">
        <f>IF(Achievement!E123="Growth Low",Achievement!D123,"")</f>
        <v/>
      </c>
      <c r="E123" s="71" t="str">
        <f t="shared" si="2"/>
        <v>-</v>
      </c>
      <c r="F123" s="77" t="str">
        <f>IF(Achievement!E123="Growth Low",Achievement!G123,"")</f>
        <v/>
      </c>
      <c r="G123" s="72" t="str">
        <f t="shared" si="3"/>
        <v/>
      </c>
      <c r="H123" s="163"/>
      <c r="I123" s="163"/>
      <c r="J123" s="163"/>
    </row>
    <row r="124" spans="1:10" ht="23.25" x14ac:dyDescent="0.35">
      <c r="A124" s="99" t="str">
        <f>IF(Achievement!E124="Growth Low",Achievement!A124,"-")</f>
        <v>-</v>
      </c>
      <c r="B124" s="99" t="str">
        <f>IF(Achievement!E124="Growth Low",Achievement!B124,"-")</f>
        <v>-</v>
      </c>
      <c r="C124" s="100" t="str">
        <f>IF(Achievement!E124="Growth Low",Achievement!C124,"-")</f>
        <v>-</v>
      </c>
      <c r="D124" s="101" t="str">
        <f>IF(Achievement!E124="Growth Low",Achievement!D124,"")</f>
        <v/>
      </c>
      <c r="E124" s="71" t="str">
        <f t="shared" si="2"/>
        <v>-</v>
      </c>
      <c r="F124" s="77" t="str">
        <f>IF(Achievement!E124="Growth Low",Achievement!G124,"")</f>
        <v/>
      </c>
      <c r="G124" s="72" t="str">
        <f t="shared" si="3"/>
        <v/>
      </c>
      <c r="H124" s="163"/>
      <c r="I124" s="163"/>
      <c r="J124" s="163"/>
    </row>
    <row r="125" spans="1:10" ht="23.25" x14ac:dyDescent="0.35">
      <c r="A125" s="99" t="str">
        <f>IF(Achievement!E125="Growth Low",Achievement!A125,"-")</f>
        <v>-</v>
      </c>
      <c r="B125" s="99" t="str">
        <f>IF(Achievement!E125="Growth Low",Achievement!B125,"-")</f>
        <v>-</v>
      </c>
      <c r="C125" s="100" t="str">
        <f>IF(Achievement!E125="Growth Low",Achievement!C125,"-")</f>
        <v>-</v>
      </c>
      <c r="D125" s="101" t="str">
        <f>IF(Achievement!E125="Growth Low",Achievement!D125,"")</f>
        <v/>
      </c>
      <c r="E125" s="71" t="str">
        <f t="shared" si="2"/>
        <v>-</v>
      </c>
      <c r="F125" s="77" t="str">
        <f>IF(Achievement!E125="Growth Low",Achievement!G125,"")</f>
        <v/>
      </c>
      <c r="G125" s="72" t="str">
        <f t="shared" si="3"/>
        <v/>
      </c>
      <c r="H125" s="163"/>
      <c r="I125" s="163"/>
      <c r="J125" s="163"/>
    </row>
    <row r="126" spans="1:10" ht="23.25" x14ac:dyDescent="0.35">
      <c r="A126" s="99" t="str">
        <f>IF(Achievement!E126="Growth Low",Achievement!A126,"-")</f>
        <v>-</v>
      </c>
      <c r="B126" s="99" t="str">
        <f>IF(Achievement!E126="Growth Low",Achievement!B126,"-")</f>
        <v>-</v>
      </c>
      <c r="C126" s="100" t="str">
        <f>IF(Achievement!E126="Growth Low",Achievement!C126,"-")</f>
        <v>-</v>
      </c>
      <c r="D126" s="101" t="str">
        <f>IF(Achievement!E126="Growth Low",Achievement!D126,"")</f>
        <v/>
      </c>
      <c r="E126" s="71" t="str">
        <f t="shared" si="2"/>
        <v>-</v>
      </c>
      <c r="F126" s="77" t="str">
        <f>IF(Achievement!E126="Growth Low",Achievement!G126,"")</f>
        <v/>
      </c>
      <c r="G126" s="72" t="str">
        <f t="shared" si="3"/>
        <v/>
      </c>
      <c r="H126" s="163"/>
      <c r="I126" s="163"/>
      <c r="J126" s="163"/>
    </row>
    <row r="127" spans="1:10" ht="23.25" x14ac:dyDescent="0.35">
      <c r="A127" s="99" t="str">
        <f>IF(Achievement!E127="Growth Low",Achievement!A127,"-")</f>
        <v>-</v>
      </c>
      <c r="B127" s="99" t="str">
        <f>IF(Achievement!E127="Growth Low",Achievement!B127,"-")</f>
        <v>-</v>
      </c>
      <c r="C127" s="100" t="str">
        <f>IF(Achievement!E127="Growth Low",Achievement!C127,"-")</f>
        <v>-</v>
      </c>
      <c r="D127" s="101" t="str">
        <f>IF(Achievement!E127="Growth Low",Achievement!D127,"")</f>
        <v/>
      </c>
      <c r="E127" s="71" t="str">
        <f t="shared" si="2"/>
        <v>-</v>
      </c>
      <c r="F127" s="77" t="str">
        <f>IF(Achievement!E127="Growth Low",Achievement!G127,"")</f>
        <v/>
      </c>
      <c r="G127" s="72" t="str">
        <f t="shared" si="3"/>
        <v/>
      </c>
      <c r="H127" s="163"/>
      <c r="I127" s="163"/>
      <c r="J127" s="163"/>
    </row>
    <row r="128" spans="1:10" ht="23.25" x14ac:dyDescent="0.35">
      <c r="A128" s="99" t="str">
        <f>IF(Achievement!E128="Growth Low",Achievement!A128,"-")</f>
        <v>-</v>
      </c>
      <c r="B128" s="99" t="str">
        <f>IF(Achievement!E128="Growth Low",Achievement!B128,"-")</f>
        <v>-</v>
      </c>
      <c r="C128" s="100" t="str">
        <f>IF(Achievement!E128="Growth Low",Achievement!C128,"-")</f>
        <v>-</v>
      </c>
      <c r="D128" s="101" t="str">
        <f>IF(Achievement!E128="Growth Low",Achievement!D128,"")</f>
        <v/>
      </c>
      <c r="E128" s="71" t="str">
        <f t="shared" si="2"/>
        <v>-</v>
      </c>
      <c r="F128" s="77" t="str">
        <f>IF(Achievement!E128="Growth Low",Achievement!G128,"")</f>
        <v/>
      </c>
      <c r="G128" s="72" t="str">
        <f t="shared" si="3"/>
        <v/>
      </c>
      <c r="H128" s="163"/>
      <c r="I128" s="163"/>
      <c r="J128" s="163"/>
    </row>
    <row r="129" spans="1:10" ht="23.25" x14ac:dyDescent="0.35">
      <c r="A129" s="99" t="str">
        <f>IF(Achievement!E129="Growth Low",Achievement!A129,"-")</f>
        <v>-</v>
      </c>
      <c r="B129" s="99" t="str">
        <f>IF(Achievement!E129="Growth Low",Achievement!B129,"-")</f>
        <v>-</v>
      </c>
      <c r="C129" s="100" t="str">
        <f>IF(Achievement!E129="Growth Low",Achievement!C129,"-")</f>
        <v>-</v>
      </c>
      <c r="D129" s="101" t="str">
        <f>IF(Achievement!E129="Growth Low",Achievement!D129,"")</f>
        <v/>
      </c>
      <c r="E129" s="71" t="str">
        <f t="shared" si="2"/>
        <v>-</v>
      </c>
      <c r="F129" s="77" t="str">
        <f>IF(Achievement!E129="Growth Low",Achievement!G129,"")</f>
        <v/>
      </c>
      <c r="G129" s="72" t="str">
        <f t="shared" si="3"/>
        <v/>
      </c>
      <c r="H129" s="163"/>
      <c r="I129" s="163"/>
      <c r="J129" s="163"/>
    </row>
    <row r="130" spans="1:10" ht="23.25" x14ac:dyDescent="0.35">
      <c r="A130" s="99" t="str">
        <f>IF(Achievement!E130="Growth Low",Achievement!A130,"-")</f>
        <v>-</v>
      </c>
      <c r="B130" s="99" t="str">
        <f>IF(Achievement!E130="Growth Low",Achievement!B130,"-")</f>
        <v>-</v>
      </c>
      <c r="C130" s="100" t="str">
        <f>IF(Achievement!E130="Growth Low",Achievement!C130,"-")</f>
        <v>-</v>
      </c>
      <c r="D130" s="101" t="str">
        <f>IF(Achievement!E130="Growth Low",Achievement!D130,"")</f>
        <v/>
      </c>
      <c r="E130" s="71" t="str">
        <f t="shared" si="2"/>
        <v>-</v>
      </c>
      <c r="F130" s="77" t="str">
        <f>IF(Achievement!E130="Growth Low",Achievement!G130,"")</f>
        <v/>
      </c>
      <c r="G130" s="72" t="str">
        <f t="shared" si="3"/>
        <v/>
      </c>
      <c r="H130" s="163"/>
      <c r="I130" s="163"/>
      <c r="J130" s="163"/>
    </row>
    <row r="131" spans="1:10" ht="23.25" x14ac:dyDescent="0.35">
      <c r="A131" s="99" t="str">
        <f>IF(Achievement!E131="Growth Low",Achievement!A131,"-")</f>
        <v>-</v>
      </c>
      <c r="B131" s="99" t="str">
        <f>IF(Achievement!E131="Growth Low",Achievement!B131,"-")</f>
        <v>-</v>
      </c>
      <c r="C131" s="100" t="str">
        <f>IF(Achievement!E131="Growth Low",Achievement!C131,"-")</f>
        <v>-</v>
      </c>
      <c r="D131" s="101" t="str">
        <f>IF(Achievement!E131="Growth Low",Achievement!D131,"")</f>
        <v/>
      </c>
      <c r="E131" s="71" t="str">
        <f t="shared" si="2"/>
        <v>-</v>
      </c>
      <c r="F131" s="77" t="str">
        <f>IF(Achievement!E131="Growth Low",Achievement!G131,"")</f>
        <v/>
      </c>
      <c r="G131" s="72" t="str">
        <f t="shared" si="3"/>
        <v/>
      </c>
      <c r="H131" s="163"/>
      <c r="I131" s="163"/>
      <c r="J131" s="163"/>
    </row>
    <row r="132" spans="1:10" ht="23.25" x14ac:dyDescent="0.35">
      <c r="A132" s="99" t="str">
        <f>IF(Achievement!E132="Growth Low",Achievement!A132,"-")</f>
        <v>-</v>
      </c>
      <c r="B132" s="99" t="str">
        <f>IF(Achievement!E132="Growth Low",Achievement!B132,"-")</f>
        <v>-</v>
      </c>
      <c r="C132" s="100" t="str">
        <f>IF(Achievement!E132="Growth Low",Achievement!C132,"-")</f>
        <v>-</v>
      </c>
      <c r="D132" s="101" t="str">
        <f>IF(Achievement!E132="Growth Low",Achievement!D132,"")</f>
        <v/>
      </c>
      <c r="E132" s="71" t="str">
        <f t="shared" si="2"/>
        <v>-</v>
      </c>
      <c r="F132" s="77" t="str">
        <f>IF(Achievement!E132="Growth Low",Achievement!G132,"")</f>
        <v/>
      </c>
      <c r="G132" s="72" t="str">
        <f t="shared" si="3"/>
        <v/>
      </c>
      <c r="H132" s="163"/>
      <c r="I132" s="163"/>
      <c r="J132" s="163"/>
    </row>
    <row r="133" spans="1:10" ht="23.25" x14ac:dyDescent="0.35">
      <c r="A133" s="99" t="str">
        <f>IF(Achievement!E133="Growth Low",Achievement!A133,"-")</f>
        <v>-</v>
      </c>
      <c r="B133" s="99" t="str">
        <f>IF(Achievement!E133="Growth Low",Achievement!B133,"-")</f>
        <v>-</v>
      </c>
      <c r="C133" s="100" t="str">
        <f>IF(Achievement!E133="Growth Low",Achievement!C133,"-")</f>
        <v>-</v>
      </c>
      <c r="D133" s="101" t="str">
        <f>IF(Achievement!E133="Growth Low",Achievement!D133,"")</f>
        <v/>
      </c>
      <c r="E133" s="71" t="str">
        <f t="shared" si="2"/>
        <v>-</v>
      </c>
      <c r="F133" s="77" t="str">
        <f>IF(Achievement!E133="Growth Low",Achievement!G133,"")</f>
        <v/>
      </c>
      <c r="G133" s="72" t="str">
        <f t="shared" si="3"/>
        <v/>
      </c>
      <c r="H133" s="163"/>
      <c r="I133" s="163"/>
      <c r="J133" s="163"/>
    </row>
    <row r="134" spans="1:10" ht="23.25" x14ac:dyDescent="0.35">
      <c r="A134" s="99" t="str">
        <f>IF(Achievement!E134="Growth Low",Achievement!A134,"-")</f>
        <v>-</v>
      </c>
      <c r="B134" s="99" t="str">
        <f>IF(Achievement!E134="Growth Low",Achievement!B134,"-")</f>
        <v>-</v>
      </c>
      <c r="C134" s="100" t="str">
        <f>IF(Achievement!E134="Growth Low",Achievement!C134,"-")</f>
        <v>-</v>
      </c>
      <c r="D134" s="101" t="str">
        <f>IF(Achievement!E134="Growth Low",Achievement!D134,"")</f>
        <v/>
      </c>
      <c r="E134" s="71" t="str">
        <f t="shared" si="2"/>
        <v>-</v>
      </c>
      <c r="F134" s="77" t="str">
        <f>IF(Achievement!E134="Growth Low",Achievement!G134,"")</f>
        <v/>
      </c>
      <c r="G134" s="72" t="str">
        <f t="shared" si="3"/>
        <v/>
      </c>
      <c r="H134" s="163"/>
      <c r="I134" s="163"/>
      <c r="J134" s="163"/>
    </row>
    <row r="135" spans="1:10" ht="23.25" x14ac:dyDescent="0.35">
      <c r="A135" s="99" t="str">
        <f>IF(Achievement!E135="Growth Low",Achievement!A135,"-")</f>
        <v>-</v>
      </c>
      <c r="B135" s="99" t="str">
        <f>IF(Achievement!E135="Growth Low",Achievement!B135,"-")</f>
        <v>-</v>
      </c>
      <c r="C135" s="100" t="str">
        <f>IF(Achievement!E135="Growth Low",Achievement!C135,"-")</f>
        <v>-</v>
      </c>
      <c r="D135" s="101" t="str">
        <f>IF(Achievement!E135="Growth Low",Achievement!D135,"")</f>
        <v/>
      </c>
      <c r="E135" s="71" t="str">
        <f t="shared" si="2"/>
        <v>-</v>
      </c>
      <c r="F135" s="77" t="str">
        <f>IF(Achievement!E135="Growth Low",Achievement!G135,"")</f>
        <v/>
      </c>
      <c r="G135" s="72" t="str">
        <f t="shared" si="3"/>
        <v/>
      </c>
      <c r="H135" s="163"/>
      <c r="I135" s="163"/>
      <c r="J135" s="163"/>
    </row>
    <row r="136" spans="1:10" ht="23.25" x14ac:dyDescent="0.35">
      <c r="A136" s="99" t="str">
        <f>IF(Achievement!E136="Growth Low",Achievement!A136,"-")</f>
        <v>-</v>
      </c>
      <c r="B136" s="99" t="str">
        <f>IF(Achievement!E136="Growth Low",Achievement!B136,"-")</f>
        <v>-</v>
      </c>
      <c r="C136" s="100" t="str">
        <f>IF(Achievement!E136="Growth Low",Achievement!C136,"-")</f>
        <v>-</v>
      </c>
      <c r="D136" s="101" t="str">
        <f>IF(Achievement!E136="Growth Low",Achievement!D136,"")</f>
        <v/>
      </c>
      <c r="E136" s="71" t="str">
        <f t="shared" si="2"/>
        <v>-</v>
      </c>
      <c r="F136" s="77" t="str">
        <f>IF(Achievement!E136="Growth Low",Achievement!G136,"")</f>
        <v/>
      </c>
      <c r="G136" s="72" t="str">
        <f t="shared" si="3"/>
        <v/>
      </c>
      <c r="H136" s="163"/>
      <c r="I136" s="163"/>
      <c r="J136" s="163"/>
    </row>
    <row r="137" spans="1:10" ht="23.25" x14ac:dyDescent="0.35">
      <c r="A137" s="99" t="str">
        <f>IF(Achievement!E137="Growth Low",Achievement!A137,"-")</f>
        <v>-</v>
      </c>
      <c r="B137" s="99" t="str">
        <f>IF(Achievement!E137="Growth Low",Achievement!B137,"-")</f>
        <v>-</v>
      </c>
      <c r="C137" s="100" t="str">
        <f>IF(Achievement!E137="Growth Low",Achievement!C137,"-")</f>
        <v>-</v>
      </c>
      <c r="D137" s="101" t="str">
        <f>IF(Achievement!E137="Growth Low",Achievement!D137,"")</f>
        <v/>
      </c>
      <c r="E137" s="71" t="str">
        <f t="shared" si="2"/>
        <v>-</v>
      </c>
      <c r="F137" s="77" t="str">
        <f>IF(Achievement!E137="Growth Low",Achievement!G137,"")</f>
        <v/>
      </c>
      <c r="G137" s="72" t="str">
        <f t="shared" si="3"/>
        <v/>
      </c>
      <c r="H137" s="163"/>
      <c r="I137" s="163"/>
      <c r="J137" s="163"/>
    </row>
    <row r="138" spans="1:10" ht="23.25" x14ac:dyDescent="0.35">
      <c r="A138" s="99" t="str">
        <f>IF(Achievement!E138="Growth Low",Achievement!A138,"-")</f>
        <v>-</v>
      </c>
      <c r="B138" s="99" t="str">
        <f>IF(Achievement!E138="Growth Low",Achievement!B138,"-")</f>
        <v>-</v>
      </c>
      <c r="C138" s="100" t="str">
        <f>IF(Achievement!E138="Growth Low",Achievement!C138,"-")</f>
        <v>-</v>
      </c>
      <c r="D138" s="101" t="str">
        <f>IF(Achievement!E138="Growth Low",Achievement!D138,"")</f>
        <v/>
      </c>
      <c r="E138" s="71" t="str">
        <f t="shared" si="2"/>
        <v>-</v>
      </c>
      <c r="F138" s="77" t="str">
        <f>IF(Achievement!E138="Growth Low",Achievement!G138,"")</f>
        <v/>
      </c>
      <c r="G138" s="72" t="str">
        <f t="shared" si="3"/>
        <v/>
      </c>
      <c r="H138" s="163"/>
      <c r="I138" s="163"/>
      <c r="J138" s="163"/>
    </row>
    <row r="139" spans="1:10" ht="23.25" x14ac:dyDescent="0.35">
      <c r="A139" s="99" t="str">
        <f>IF(Achievement!E139="Growth Low",Achievement!A139,"-")</f>
        <v>-</v>
      </c>
      <c r="B139" s="99" t="str">
        <f>IF(Achievement!E139="Growth Low",Achievement!B139,"-")</f>
        <v>-</v>
      </c>
      <c r="C139" s="100" t="str">
        <f>IF(Achievement!E139="Growth Low",Achievement!C139,"-")</f>
        <v>-</v>
      </c>
      <c r="D139" s="101" t="str">
        <f>IF(Achievement!E139="Growth Low",Achievement!D139,"")</f>
        <v/>
      </c>
      <c r="E139" s="71" t="str">
        <f t="shared" si="2"/>
        <v>-</v>
      </c>
      <c r="F139" s="77" t="str">
        <f>IF(Achievement!E139="Growth Low",Achievement!G139,"")</f>
        <v/>
      </c>
      <c r="G139" s="72" t="str">
        <f t="shared" si="3"/>
        <v/>
      </c>
      <c r="H139" s="163"/>
      <c r="I139" s="163"/>
      <c r="J139" s="163"/>
    </row>
    <row r="140" spans="1:10" ht="23.25" x14ac:dyDescent="0.35">
      <c r="A140" s="99" t="str">
        <f>IF(Achievement!E140="Growth Low",Achievement!A140,"-")</f>
        <v>-</v>
      </c>
      <c r="B140" s="99" t="str">
        <f>IF(Achievement!E140="Growth Low",Achievement!B140,"-")</f>
        <v>-</v>
      </c>
      <c r="C140" s="100" t="str">
        <f>IF(Achievement!E140="Growth Low",Achievement!C140,"-")</f>
        <v>-</v>
      </c>
      <c r="D140" s="101" t="str">
        <f>IF(Achievement!E140="Growth Low",Achievement!D140,"")</f>
        <v/>
      </c>
      <c r="E140" s="71" t="str">
        <f t="shared" si="2"/>
        <v>-</v>
      </c>
      <c r="F140" s="77" t="str">
        <f>IF(Achievement!E140="Growth Low",Achievement!G140,"")</f>
        <v/>
      </c>
      <c r="G140" s="72" t="str">
        <f t="shared" si="3"/>
        <v/>
      </c>
      <c r="H140" s="163"/>
      <c r="I140" s="163"/>
      <c r="J140" s="163"/>
    </row>
    <row r="141" spans="1:10" ht="23.25" x14ac:dyDescent="0.35">
      <c r="A141" s="99" t="str">
        <f>IF(Achievement!E141="Growth Low",Achievement!A141,"-")</f>
        <v>-</v>
      </c>
      <c r="B141" s="99" t="str">
        <f>IF(Achievement!E141="Growth Low",Achievement!B141,"-")</f>
        <v>-</v>
      </c>
      <c r="C141" s="100" t="str">
        <f>IF(Achievement!E141="Growth Low",Achievement!C141,"-")</f>
        <v>-</v>
      </c>
      <c r="D141" s="101" t="str">
        <f>IF(Achievement!E141="Growth Low",Achievement!D141,"")</f>
        <v/>
      </c>
      <c r="E141" s="71" t="str">
        <f t="shared" ref="E141:E192" si="4">IFERROR(D141+((24-D141)*0.5),"-")</f>
        <v>-</v>
      </c>
      <c r="F141" s="77" t="str">
        <f>IF(Achievement!E141="Growth Low",Achievement!G141,"")</f>
        <v/>
      </c>
      <c r="G141" s="72" t="str">
        <f t="shared" ref="G141:G192" si="5">IF(F141&gt;=E141,"Yes","")</f>
        <v/>
      </c>
      <c r="H141" s="163"/>
      <c r="I141" s="163"/>
      <c r="J141" s="163"/>
    </row>
    <row r="142" spans="1:10" ht="23.25" x14ac:dyDescent="0.35">
      <c r="A142" s="99" t="str">
        <f>IF(Achievement!E142="Growth Low",Achievement!A142,"-")</f>
        <v>-</v>
      </c>
      <c r="B142" s="99" t="str">
        <f>IF(Achievement!E142="Growth Low",Achievement!B142,"-")</f>
        <v>-</v>
      </c>
      <c r="C142" s="100" t="str">
        <f>IF(Achievement!E142="Growth Low",Achievement!C142,"-")</f>
        <v>-</v>
      </c>
      <c r="D142" s="101" t="str">
        <f>IF(Achievement!E142="Growth Low",Achievement!D142,"")</f>
        <v/>
      </c>
      <c r="E142" s="71" t="str">
        <f t="shared" si="4"/>
        <v>-</v>
      </c>
      <c r="F142" s="77" t="str">
        <f>IF(Achievement!E142="Growth Low",Achievement!G142,"")</f>
        <v/>
      </c>
      <c r="G142" s="72" t="str">
        <f t="shared" si="5"/>
        <v/>
      </c>
      <c r="H142" s="163"/>
      <c r="I142" s="163"/>
      <c r="J142" s="163"/>
    </row>
    <row r="143" spans="1:10" ht="23.25" x14ac:dyDescent="0.35">
      <c r="A143" s="99" t="str">
        <f>IF(Achievement!E143="Growth Low",Achievement!A143,"-")</f>
        <v>-</v>
      </c>
      <c r="B143" s="99" t="str">
        <f>IF(Achievement!E143="Growth Low",Achievement!B143,"-")</f>
        <v>-</v>
      </c>
      <c r="C143" s="100" t="str">
        <f>IF(Achievement!E143="Growth Low",Achievement!C143,"-")</f>
        <v>-</v>
      </c>
      <c r="D143" s="101" t="str">
        <f>IF(Achievement!E143="Growth Low",Achievement!D143,"")</f>
        <v/>
      </c>
      <c r="E143" s="71" t="str">
        <f t="shared" si="4"/>
        <v>-</v>
      </c>
      <c r="F143" s="77" t="str">
        <f>IF(Achievement!E143="Growth Low",Achievement!G143,"")</f>
        <v/>
      </c>
      <c r="G143" s="72" t="str">
        <f t="shared" si="5"/>
        <v/>
      </c>
      <c r="H143" s="163"/>
      <c r="I143" s="163"/>
      <c r="J143" s="163"/>
    </row>
    <row r="144" spans="1:10" ht="23.25" x14ac:dyDescent="0.35">
      <c r="A144" s="99" t="str">
        <f>IF(Achievement!E144="Growth Low",Achievement!A144,"-")</f>
        <v>-</v>
      </c>
      <c r="B144" s="99" t="str">
        <f>IF(Achievement!E144="Growth Low",Achievement!B144,"-")</f>
        <v>-</v>
      </c>
      <c r="C144" s="100" t="str">
        <f>IF(Achievement!E144="Growth Low",Achievement!C144,"-")</f>
        <v>-</v>
      </c>
      <c r="D144" s="101" t="str">
        <f>IF(Achievement!E144="Growth Low",Achievement!D144,"")</f>
        <v/>
      </c>
      <c r="E144" s="71" t="str">
        <f t="shared" si="4"/>
        <v>-</v>
      </c>
      <c r="F144" s="77" t="str">
        <f>IF(Achievement!E144="Growth Low",Achievement!G144,"")</f>
        <v/>
      </c>
      <c r="G144" s="72" t="str">
        <f t="shared" si="5"/>
        <v/>
      </c>
      <c r="H144" s="163"/>
      <c r="I144" s="163"/>
      <c r="J144" s="163"/>
    </row>
    <row r="145" spans="1:10" ht="23.25" x14ac:dyDescent="0.35">
      <c r="A145" s="99" t="str">
        <f>IF(Achievement!E145="Growth Low",Achievement!A145,"-")</f>
        <v>-</v>
      </c>
      <c r="B145" s="99" t="str">
        <f>IF(Achievement!E145="Growth Low",Achievement!B145,"-")</f>
        <v>-</v>
      </c>
      <c r="C145" s="100" t="str">
        <f>IF(Achievement!E145="Growth Low",Achievement!C145,"-")</f>
        <v>-</v>
      </c>
      <c r="D145" s="101" t="str">
        <f>IF(Achievement!E145="Growth Low",Achievement!D145,"")</f>
        <v/>
      </c>
      <c r="E145" s="71" t="str">
        <f t="shared" si="4"/>
        <v>-</v>
      </c>
      <c r="F145" s="77" t="str">
        <f>IF(Achievement!E145="Growth Low",Achievement!G145,"")</f>
        <v/>
      </c>
      <c r="G145" s="72" t="str">
        <f t="shared" si="5"/>
        <v/>
      </c>
      <c r="H145" s="163"/>
      <c r="I145" s="163"/>
      <c r="J145" s="163"/>
    </row>
    <row r="146" spans="1:10" ht="23.25" x14ac:dyDescent="0.35">
      <c r="A146" s="99" t="str">
        <f>IF(Achievement!E146="Growth Low",Achievement!A146,"-")</f>
        <v>-</v>
      </c>
      <c r="B146" s="99" t="str">
        <f>IF(Achievement!E146="Growth Low",Achievement!B146,"-")</f>
        <v>-</v>
      </c>
      <c r="C146" s="100" t="str">
        <f>IF(Achievement!E146="Growth Low",Achievement!C146,"-")</f>
        <v>-</v>
      </c>
      <c r="D146" s="101" t="str">
        <f>IF(Achievement!E146="Growth Low",Achievement!D146,"")</f>
        <v/>
      </c>
      <c r="E146" s="71" t="str">
        <f t="shared" si="4"/>
        <v>-</v>
      </c>
      <c r="F146" s="77" t="str">
        <f>IF(Achievement!E146="Growth Low",Achievement!G146,"")</f>
        <v/>
      </c>
      <c r="G146" s="72" t="str">
        <f t="shared" si="5"/>
        <v/>
      </c>
      <c r="H146" s="163"/>
      <c r="I146" s="163"/>
      <c r="J146" s="163"/>
    </row>
    <row r="147" spans="1:10" ht="23.25" x14ac:dyDescent="0.35">
      <c r="A147" s="99" t="str">
        <f>IF(Achievement!E147="Growth Low",Achievement!A147,"-")</f>
        <v>-</v>
      </c>
      <c r="B147" s="99" t="str">
        <f>IF(Achievement!E147="Growth Low",Achievement!B147,"-")</f>
        <v>-</v>
      </c>
      <c r="C147" s="100" t="str">
        <f>IF(Achievement!E147="Growth Low",Achievement!C147,"-")</f>
        <v>-</v>
      </c>
      <c r="D147" s="101" t="str">
        <f>IF(Achievement!E147="Growth Low",Achievement!D147,"")</f>
        <v/>
      </c>
      <c r="E147" s="71" t="str">
        <f t="shared" si="4"/>
        <v>-</v>
      </c>
      <c r="F147" s="77" t="str">
        <f>IF(Achievement!E147="Growth Low",Achievement!G147,"")</f>
        <v/>
      </c>
      <c r="G147" s="72" t="str">
        <f t="shared" si="5"/>
        <v/>
      </c>
      <c r="H147" s="163"/>
      <c r="I147" s="163"/>
      <c r="J147" s="163"/>
    </row>
    <row r="148" spans="1:10" ht="23.25" x14ac:dyDescent="0.35">
      <c r="A148" s="99" t="str">
        <f>IF(Achievement!E148="Growth Low",Achievement!A148,"-")</f>
        <v>-</v>
      </c>
      <c r="B148" s="99" t="str">
        <f>IF(Achievement!E148="Growth Low",Achievement!B148,"-")</f>
        <v>-</v>
      </c>
      <c r="C148" s="100" t="str">
        <f>IF(Achievement!E148="Growth Low",Achievement!C148,"-")</f>
        <v>-</v>
      </c>
      <c r="D148" s="101" t="str">
        <f>IF(Achievement!E148="Growth Low",Achievement!D148,"")</f>
        <v/>
      </c>
      <c r="E148" s="71" t="str">
        <f t="shared" si="4"/>
        <v>-</v>
      </c>
      <c r="F148" s="77" t="str">
        <f>IF(Achievement!E148="Growth Low",Achievement!G148,"")</f>
        <v/>
      </c>
      <c r="G148" s="72" t="str">
        <f t="shared" si="5"/>
        <v/>
      </c>
      <c r="H148" s="163"/>
      <c r="I148" s="163"/>
      <c r="J148" s="163"/>
    </row>
    <row r="149" spans="1:10" ht="23.25" x14ac:dyDescent="0.35">
      <c r="A149" s="99" t="str">
        <f>IF(Achievement!E149="Growth Low",Achievement!A149,"-")</f>
        <v>-</v>
      </c>
      <c r="B149" s="99" t="str">
        <f>IF(Achievement!E149="Growth Low",Achievement!B149,"-")</f>
        <v>-</v>
      </c>
      <c r="C149" s="100" t="str">
        <f>IF(Achievement!E149="Growth Low",Achievement!C149,"-")</f>
        <v>-</v>
      </c>
      <c r="D149" s="101" t="str">
        <f>IF(Achievement!E149="Growth Low",Achievement!D149,"")</f>
        <v/>
      </c>
      <c r="E149" s="71" t="str">
        <f t="shared" si="4"/>
        <v>-</v>
      </c>
      <c r="F149" s="77" t="str">
        <f>IF(Achievement!E149="Growth Low",Achievement!G149,"")</f>
        <v/>
      </c>
      <c r="G149" s="72" t="str">
        <f t="shared" si="5"/>
        <v/>
      </c>
      <c r="H149" s="163"/>
      <c r="I149" s="163"/>
      <c r="J149" s="163"/>
    </row>
    <row r="150" spans="1:10" ht="23.25" x14ac:dyDescent="0.35">
      <c r="A150" s="99" t="str">
        <f>IF(Achievement!E150="Growth Low",Achievement!A150,"-")</f>
        <v>-</v>
      </c>
      <c r="B150" s="99" t="str">
        <f>IF(Achievement!E150="Growth Low",Achievement!B150,"-")</f>
        <v>-</v>
      </c>
      <c r="C150" s="100" t="str">
        <f>IF(Achievement!E150="Growth Low",Achievement!C150,"-")</f>
        <v>-</v>
      </c>
      <c r="D150" s="101" t="str">
        <f>IF(Achievement!E150="Growth Low",Achievement!D150,"")</f>
        <v/>
      </c>
      <c r="E150" s="71" t="str">
        <f t="shared" si="4"/>
        <v>-</v>
      </c>
      <c r="F150" s="77" t="str">
        <f>IF(Achievement!E150="Growth Low",Achievement!G150,"")</f>
        <v/>
      </c>
      <c r="G150" s="72" t="str">
        <f t="shared" si="5"/>
        <v/>
      </c>
      <c r="H150" s="163"/>
      <c r="I150" s="163"/>
      <c r="J150" s="163"/>
    </row>
    <row r="151" spans="1:10" ht="23.25" x14ac:dyDescent="0.35">
      <c r="A151" s="99" t="str">
        <f>IF(Achievement!E151="Growth Low",Achievement!A151,"-")</f>
        <v>-</v>
      </c>
      <c r="B151" s="99" t="str">
        <f>IF(Achievement!E151="Growth Low",Achievement!B151,"-")</f>
        <v>-</v>
      </c>
      <c r="C151" s="100" t="str">
        <f>IF(Achievement!E151="Growth Low",Achievement!C151,"-")</f>
        <v>-</v>
      </c>
      <c r="D151" s="101" t="str">
        <f>IF(Achievement!E151="Growth Low",Achievement!D151,"")</f>
        <v/>
      </c>
      <c r="E151" s="71" t="str">
        <f t="shared" si="4"/>
        <v>-</v>
      </c>
      <c r="F151" s="77" t="str">
        <f>IF(Achievement!E151="Growth Low",Achievement!G151,"")</f>
        <v/>
      </c>
      <c r="G151" s="72" t="str">
        <f t="shared" si="5"/>
        <v/>
      </c>
      <c r="H151" s="163"/>
      <c r="I151" s="163"/>
      <c r="J151" s="163"/>
    </row>
    <row r="152" spans="1:10" ht="23.25" x14ac:dyDescent="0.35">
      <c r="A152" s="99" t="str">
        <f>IF(Achievement!E152="Growth Low",Achievement!A152,"-")</f>
        <v>-</v>
      </c>
      <c r="B152" s="99" t="str">
        <f>IF(Achievement!E152="Growth Low",Achievement!B152,"-")</f>
        <v>-</v>
      </c>
      <c r="C152" s="100" t="str">
        <f>IF(Achievement!E152="Growth Low",Achievement!C152,"-")</f>
        <v>-</v>
      </c>
      <c r="D152" s="101" t="str">
        <f>IF(Achievement!E152="Growth Low",Achievement!D152,"")</f>
        <v/>
      </c>
      <c r="E152" s="71" t="str">
        <f t="shared" si="4"/>
        <v>-</v>
      </c>
      <c r="F152" s="77" t="str">
        <f>IF(Achievement!E152="Growth Low",Achievement!G152,"")</f>
        <v/>
      </c>
      <c r="G152" s="72" t="str">
        <f t="shared" si="5"/>
        <v/>
      </c>
      <c r="H152" s="163"/>
      <c r="I152" s="163"/>
      <c r="J152" s="163"/>
    </row>
    <row r="153" spans="1:10" ht="23.25" x14ac:dyDescent="0.35">
      <c r="A153" s="99" t="str">
        <f>IF(Achievement!E153="Growth Low",Achievement!A153,"-")</f>
        <v>-</v>
      </c>
      <c r="B153" s="99" t="str">
        <f>IF(Achievement!E153="Growth Low",Achievement!B153,"-")</f>
        <v>-</v>
      </c>
      <c r="C153" s="100" t="str">
        <f>IF(Achievement!E153="Growth Low",Achievement!C153,"-")</f>
        <v>-</v>
      </c>
      <c r="D153" s="101" t="str">
        <f>IF(Achievement!E153="Growth Low",Achievement!D153,"")</f>
        <v/>
      </c>
      <c r="E153" s="71" t="str">
        <f t="shared" si="4"/>
        <v>-</v>
      </c>
      <c r="F153" s="77" t="str">
        <f>IF(Achievement!E153="Growth Low",Achievement!G153,"")</f>
        <v/>
      </c>
      <c r="G153" s="72" t="str">
        <f t="shared" si="5"/>
        <v/>
      </c>
      <c r="H153" s="163"/>
      <c r="I153" s="163"/>
      <c r="J153" s="163"/>
    </row>
    <row r="154" spans="1:10" ht="23.25" x14ac:dyDescent="0.35">
      <c r="A154" s="99" t="str">
        <f>IF(Achievement!E154="Growth Low",Achievement!A154,"-")</f>
        <v>-</v>
      </c>
      <c r="B154" s="99" t="str">
        <f>IF(Achievement!E154="Growth Low",Achievement!B154,"-")</f>
        <v>-</v>
      </c>
      <c r="C154" s="100" t="str">
        <f>IF(Achievement!E154="Growth Low",Achievement!C154,"-")</f>
        <v>-</v>
      </c>
      <c r="D154" s="101" t="str">
        <f>IF(Achievement!E154="Growth Low",Achievement!D154,"")</f>
        <v/>
      </c>
      <c r="E154" s="71" t="str">
        <f t="shared" si="4"/>
        <v>-</v>
      </c>
      <c r="F154" s="77" t="str">
        <f>IF(Achievement!E154="Growth Low",Achievement!G154,"")</f>
        <v/>
      </c>
      <c r="G154" s="72" t="str">
        <f t="shared" si="5"/>
        <v/>
      </c>
      <c r="H154" s="163"/>
      <c r="I154" s="163"/>
      <c r="J154" s="163"/>
    </row>
    <row r="155" spans="1:10" ht="23.25" x14ac:dyDescent="0.35">
      <c r="A155" s="99" t="str">
        <f>IF(Achievement!E155="Growth Low",Achievement!A155,"-")</f>
        <v>-</v>
      </c>
      <c r="B155" s="99" t="str">
        <f>IF(Achievement!E155="Growth Low",Achievement!B155,"-")</f>
        <v>-</v>
      </c>
      <c r="C155" s="100" t="str">
        <f>IF(Achievement!E155="Growth Low",Achievement!C155,"-")</f>
        <v>-</v>
      </c>
      <c r="D155" s="101" t="str">
        <f>IF(Achievement!E155="Growth Low",Achievement!D155,"")</f>
        <v/>
      </c>
      <c r="E155" s="71" t="str">
        <f t="shared" si="4"/>
        <v>-</v>
      </c>
      <c r="F155" s="77" t="str">
        <f>IF(Achievement!E155="Growth Low",Achievement!G155,"")</f>
        <v/>
      </c>
      <c r="G155" s="72" t="str">
        <f t="shared" si="5"/>
        <v/>
      </c>
      <c r="H155" s="163"/>
      <c r="I155" s="163"/>
      <c r="J155" s="163"/>
    </row>
    <row r="156" spans="1:10" ht="23.25" x14ac:dyDescent="0.35">
      <c r="A156" s="99" t="str">
        <f>IF(Achievement!E156="Growth Low",Achievement!A156,"-")</f>
        <v>-</v>
      </c>
      <c r="B156" s="99" t="str">
        <f>IF(Achievement!E156="Growth Low",Achievement!B156,"-")</f>
        <v>-</v>
      </c>
      <c r="C156" s="100" t="str">
        <f>IF(Achievement!E156="Growth Low",Achievement!C156,"-")</f>
        <v>-</v>
      </c>
      <c r="D156" s="101" t="str">
        <f>IF(Achievement!E156="Growth Low",Achievement!D156,"")</f>
        <v/>
      </c>
      <c r="E156" s="71" t="str">
        <f t="shared" si="4"/>
        <v>-</v>
      </c>
      <c r="F156" s="77" t="str">
        <f>IF(Achievement!E156="Growth Low",Achievement!G156,"")</f>
        <v/>
      </c>
      <c r="G156" s="72" t="str">
        <f t="shared" si="5"/>
        <v/>
      </c>
      <c r="H156" s="163"/>
      <c r="I156" s="163"/>
      <c r="J156" s="163"/>
    </row>
    <row r="157" spans="1:10" ht="23.25" x14ac:dyDescent="0.35">
      <c r="A157" s="99" t="str">
        <f>IF(Achievement!E157="Growth Low",Achievement!A157,"-")</f>
        <v>-</v>
      </c>
      <c r="B157" s="99" t="str">
        <f>IF(Achievement!E157="Growth Low",Achievement!B157,"-")</f>
        <v>-</v>
      </c>
      <c r="C157" s="100" t="str">
        <f>IF(Achievement!E157="Growth Low",Achievement!C157,"-")</f>
        <v>-</v>
      </c>
      <c r="D157" s="101" t="str">
        <f>IF(Achievement!E157="Growth Low",Achievement!D157,"")</f>
        <v/>
      </c>
      <c r="E157" s="71" t="str">
        <f t="shared" si="4"/>
        <v>-</v>
      </c>
      <c r="F157" s="77" t="str">
        <f>IF(Achievement!E157="Growth Low",Achievement!G157,"")</f>
        <v/>
      </c>
      <c r="G157" s="72" t="str">
        <f t="shared" si="5"/>
        <v/>
      </c>
      <c r="H157" s="163"/>
      <c r="I157" s="163"/>
      <c r="J157" s="163"/>
    </row>
    <row r="158" spans="1:10" ht="23.25" x14ac:dyDescent="0.35">
      <c r="A158" s="99" t="str">
        <f>IF(Achievement!E158="Growth Low",Achievement!A158,"-")</f>
        <v>-</v>
      </c>
      <c r="B158" s="99" t="str">
        <f>IF(Achievement!E158="Growth Low",Achievement!B158,"-")</f>
        <v>-</v>
      </c>
      <c r="C158" s="100" t="str">
        <f>IF(Achievement!E158="Growth Low",Achievement!C158,"-")</f>
        <v>-</v>
      </c>
      <c r="D158" s="101" t="str">
        <f>IF(Achievement!E158="Growth Low",Achievement!D158,"")</f>
        <v/>
      </c>
      <c r="E158" s="71" t="str">
        <f t="shared" si="4"/>
        <v>-</v>
      </c>
      <c r="F158" s="77" t="str">
        <f>IF(Achievement!E158="Growth Low",Achievement!G158,"")</f>
        <v/>
      </c>
      <c r="G158" s="72" t="str">
        <f t="shared" si="5"/>
        <v/>
      </c>
      <c r="H158" s="163"/>
      <c r="I158" s="163"/>
      <c r="J158" s="163"/>
    </row>
    <row r="159" spans="1:10" ht="23.25" x14ac:dyDescent="0.35">
      <c r="A159" s="99" t="str">
        <f>IF(Achievement!E159="Growth Low",Achievement!A159,"-")</f>
        <v>-</v>
      </c>
      <c r="B159" s="99" t="str">
        <f>IF(Achievement!E159="Growth Low",Achievement!B159,"-")</f>
        <v>-</v>
      </c>
      <c r="C159" s="100" t="str">
        <f>IF(Achievement!E159="Growth Low",Achievement!C159,"-")</f>
        <v>-</v>
      </c>
      <c r="D159" s="101" t="str">
        <f>IF(Achievement!E159="Growth Low",Achievement!D159,"")</f>
        <v/>
      </c>
      <c r="E159" s="71" t="str">
        <f t="shared" si="4"/>
        <v>-</v>
      </c>
      <c r="F159" s="77" t="str">
        <f>IF(Achievement!E159="Growth Low",Achievement!G159,"")</f>
        <v/>
      </c>
      <c r="G159" s="72" t="str">
        <f t="shared" si="5"/>
        <v/>
      </c>
      <c r="H159" s="163"/>
      <c r="I159" s="163"/>
      <c r="J159" s="163"/>
    </row>
    <row r="160" spans="1:10" ht="23.25" x14ac:dyDescent="0.35">
      <c r="A160" s="99" t="str">
        <f>IF(Achievement!E160="Growth Low",Achievement!A160,"-")</f>
        <v>-</v>
      </c>
      <c r="B160" s="99" t="str">
        <f>IF(Achievement!E160="Growth Low",Achievement!B160,"-")</f>
        <v>-</v>
      </c>
      <c r="C160" s="100" t="str">
        <f>IF(Achievement!E160="Growth Low",Achievement!C160,"-")</f>
        <v>-</v>
      </c>
      <c r="D160" s="101" t="str">
        <f>IF(Achievement!E160="Growth Low",Achievement!D160,"")</f>
        <v/>
      </c>
      <c r="E160" s="71" t="str">
        <f t="shared" si="4"/>
        <v>-</v>
      </c>
      <c r="F160" s="77" t="str">
        <f>IF(Achievement!E160="Growth Low",Achievement!G160,"")</f>
        <v/>
      </c>
      <c r="G160" s="72" t="str">
        <f t="shared" si="5"/>
        <v/>
      </c>
      <c r="H160" s="163"/>
      <c r="I160" s="163"/>
      <c r="J160" s="163"/>
    </row>
    <row r="161" spans="1:10" ht="23.25" x14ac:dyDescent="0.35">
      <c r="A161" s="99" t="str">
        <f>IF(Achievement!E161="Growth Low",Achievement!A161,"-")</f>
        <v>-</v>
      </c>
      <c r="B161" s="99" t="str">
        <f>IF(Achievement!E161="Growth Low",Achievement!B161,"-")</f>
        <v>-</v>
      </c>
      <c r="C161" s="100" t="str">
        <f>IF(Achievement!E161="Growth Low",Achievement!C161,"-")</f>
        <v>-</v>
      </c>
      <c r="D161" s="101" t="str">
        <f>IF(Achievement!E161="Growth Low",Achievement!D161,"")</f>
        <v/>
      </c>
      <c r="E161" s="71" t="str">
        <f t="shared" si="4"/>
        <v>-</v>
      </c>
      <c r="F161" s="77" t="str">
        <f>IF(Achievement!E161="Growth Low",Achievement!G161,"")</f>
        <v/>
      </c>
      <c r="G161" s="72" t="str">
        <f t="shared" si="5"/>
        <v/>
      </c>
      <c r="H161" s="163"/>
      <c r="I161" s="163"/>
      <c r="J161" s="163"/>
    </row>
    <row r="162" spans="1:10" ht="23.25" x14ac:dyDescent="0.35">
      <c r="A162" s="99" t="str">
        <f>IF(Achievement!E162="Growth Low",Achievement!A162,"-")</f>
        <v>-</v>
      </c>
      <c r="B162" s="99" t="str">
        <f>IF(Achievement!E162="Growth Low",Achievement!B162,"-")</f>
        <v>-</v>
      </c>
      <c r="C162" s="100" t="str">
        <f>IF(Achievement!E162="Growth Low",Achievement!C162,"-")</f>
        <v>-</v>
      </c>
      <c r="D162" s="101" t="str">
        <f>IF(Achievement!E162="Growth Low",Achievement!D162,"")</f>
        <v/>
      </c>
      <c r="E162" s="71" t="str">
        <f t="shared" si="4"/>
        <v>-</v>
      </c>
      <c r="F162" s="77" t="str">
        <f>IF(Achievement!E162="Growth Low",Achievement!G162,"")</f>
        <v/>
      </c>
      <c r="G162" s="72" t="str">
        <f t="shared" si="5"/>
        <v/>
      </c>
      <c r="H162" s="163"/>
      <c r="I162" s="163"/>
      <c r="J162" s="163"/>
    </row>
    <row r="163" spans="1:10" ht="23.25" x14ac:dyDescent="0.35">
      <c r="A163" s="99" t="str">
        <f>IF(Achievement!E163="Growth Low",Achievement!A163,"-")</f>
        <v>-</v>
      </c>
      <c r="B163" s="99" t="str">
        <f>IF(Achievement!E163="Growth Low",Achievement!B163,"-")</f>
        <v>-</v>
      </c>
      <c r="C163" s="100" t="str">
        <f>IF(Achievement!E163="Growth Low",Achievement!C163,"-")</f>
        <v>-</v>
      </c>
      <c r="D163" s="101" t="str">
        <f>IF(Achievement!E163="Growth Low",Achievement!D163,"")</f>
        <v/>
      </c>
      <c r="E163" s="71" t="str">
        <f t="shared" si="4"/>
        <v>-</v>
      </c>
      <c r="F163" s="77" t="str">
        <f>IF(Achievement!E163="Growth Low",Achievement!G163,"")</f>
        <v/>
      </c>
      <c r="G163" s="72" t="str">
        <f t="shared" si="5"/>
        <v/>
      </c>
      <c r="H163" s="163"/>
      <c r="I163" s="163"/>
      <c r="J163" s="163"/>
    </row>
    <row r="164" spans="1:10" ht="23.25" x14ac:dyDescent="0.35">
      <c r="A164" s="99" t="str">
        <f>IF(Achievement!E164="Growth Low",Achievement!A164,"-")</f>
        <v>-</v>
      </c>
      <c r="B164" s="99" t="str">
        <f>IF(Achievement!E164="Growth Low",Achievement!B164,"-")</f>
        <v>-</v>
      </c>
      <c r="C164" s="100" t="str">
        <f>IF(Achievement!E164="Growth Low",Achievement!C164,"-")</f>
        <v>-</v>
      </c>
      <c r="D164" s="101" t="str">
        <f>IF(Achievement!E164="Growth Low",Achievement!D164,"")</f>
        <v/>
      </c>
      <c r="E164" s="71" t="str">
        <f t="shared" si="4"/>
        <v>-</v>
      </c>
      <c r="F164" s="77" t="str">
        <f>IF(Achievement!E164="Growth Low",Achievement!G164,"")</f>
        <v/>
      </c>
      <c r="G164" s="72" t="str">
        <f t="shared" si="5"/>
        <v/>
      </c>
      <c r="H164" s="163"/>
      <c r="I164" s="163"/>
      <c r="J164" s="163"/>
    </row>
    <row r="165" spans="1:10" ht="23.25" x14ac:dyDescent="0.35">
      <c r="A165" s="99" t="str">
        <f>IF(Achievement!E165="Growth Low",Achievement!A165,"-")</f>
        <v>-</v>
      </c>
      <c r="B165" s="99" t="str">
        <f>IF(Achievement!E165="Growth Low",Achievement!B165,"-")</f>
        <v>-</v>
      </c>
      <c r="C165" s="100" t="str">
        <f>IF(Achievement!E165="Growth Low",Achievement!C165,"-")</f>
        <v>-</v>
      </c>
      <c r="D165" s="101" t="str">
        <f>IF(Achievement!E165="Growth Low",Achievement!D165,"")</f>
        <v/>
      </c>
      <c r="E165" s="71" t="str">
        <f t="shared" si="4"/>
        <v>-</v>
      </c>
      <c r="F165" s="77" t="str">
        <f>IF(Achievement!E165="Growth Low",Achievement!G165,"")</f>
        <v/>
      </c>
      <c r="G165" s="72" t="str">
        <f t="shared" si="5"/>
        <v/>
      </c>
      <c r="H165" s="163"/>
      <c r="I165" s="163"/>
      <c r="J165" s="163"/>
    </row>
    <row r="166" spans="1:10" ht="23.25" x14ac:dyDescent="0.35">
      <c r="A166" s="99" t="str">
        <f>IF(Achievement!E166="Growth Low",Achievement!A166,"-")</f>
        <v>-</v>
      </c>
      <c r="B166" s="99" t="str">
        <f>IF(Achievement!E166="Growth Low",Achievement!B166,"-")</f>
        <v>-</v>
      </c>
      <c r="C166" s="100" t="str">
        <f>IF(Achievement!E166="Growth Low",Achievement!C166,"-")</f>
        <v>-</v>
      </c>
      <c r="D166" s="101" t="str">
        <f>IF(Achievement!E166="Growth Low",Achievement!D166,"")</f>
        <v/>
      </c>
      <c r="E166" s="71" t="str">
        <f t="shared" si="4"/>
        <v>-</v>
      </c>
      <c r="F166" s="77" t="str">
        <f>IF(Achievement!E166="Growth Low",Achievement!G166,"")</f>
        <v/>
      </c>
      <c r="G166" s="72" t="str">
        <f t="shared" si="5"/>
        <v/>
      </c>
      <c r="H166" s="163"/>
      <c r="I166" s="163"/>
      <c r="J166" s="163"/>
    </row>
    <row r="167" spans="1:10" ht="23.25" x14ac:dyDescent="0.35">
      <c r="A167" s="99" t="str">
        <f>IF(Achievement!E167="Growth Low",Achievement!A167,"-")</f>
        <v>-</v>
      </c>
      <c r="B167" s="99" t="str">
        <f>IF(Achievement!E167="Growth Low",Achievement!B167,"-")</f>
        <v>-</v>
      </c>
      <c r="C167" s="100" t="str">
        <f>IF(Achievement!E167="Growth Low",Achievement!C167,"-")</f>
        <v>-</v>
      </c>
      <c r="D167" s="101" t="str">
        <f>IF(Achievement!E167="Growth Low",Achievement!D167,"")</f>
        <v/>
      </c>
      <c r="E167" s="71" t="str">
        <f t="shared" si="4"/>
        <v>-</v>
      </c>
      <c r="F167" s="77" t="str">
        <f>IF(Achievement!E167="Growth Low",Achievement!G167,"")</f>
        <v/>
      </c>
      <c r="G167" s="72" t="str">
        <f t="shared" si="5"/>
        <v/>
      </c>
      <c r="H167" s="163"/>
      <c r="I167" s="163"/>
      <c r="J167" s="163"/>
    </row>
    <row r="168" spans="1:10" ht="23.25" x14ac:dyDescent="0.35">
      <c r="A168" s="99" t="str">
        <f>IF(Achievement!E168="Growth Low",Achievement!A168,"-")</f>
        <v>-</v>
      </c>
      <c r="B168" s="99" t="str">
        <f>IF(Achievement!E168="Growth Low",Achievement!B168,"-")</f>
        <v>-</v>
      </c>
      <c r="C168" s="100" t="str">
        <f>IF(Achievement!E168="Growth Low",Achievement!C168,"-")</f>
        <v>-</v>
      </c>
      <c r="D168" s="101" t="str">
        <f>IF(Achievement!E168="Growth Low",Achievement!D168,"")</f>
        <v/>
      </c>
      <c r="E168" s="71" t="str">
        <f t="shared" si="4"/>
        <v>-</v>
      </c>
      <c r="F168" s="77" t="str">
        <f>IF(Achievement!E168="Growth Low",Achievement!G168,"")</f>
        <v/>
      </c>
      <c r="G168" s="72" t="str">
        <f t="shared" si="5"/>
        <v/>
      </c>
      <c r="H168" s="163"/>
      <c r="I168" s="163"/>
      <c r="J168" s="163"/>
    </row>
    <row r="169" spans="1:10" ht="23.25" x14ac:dyDescent="0.35">
      <c r="A169" s="99" t="str">
        <f>IF(Achievement!E169="Growth Low",Achievement!A169,"-")</f>
        <v>-</v>
      </c>
      <c r="B169" s="99" t="str">
        <f>IF(Achievement!E169="Growth Low",Achievement!B169,"-")</f>
        <v>-</v>
      </c>
      <c r="C169" s="100" t="str">
        <f>IF(Achievement!E169="Growth Low",Achievement!C169,"-")</f>
        <v>-</v>
      </c>
      <c r="D169" s="101" t="str">
        <f>IF(Achievement!E169="Growth Low",Achievement!D169,"")</f>
        <v/>
      </c>
      <c r="E169" s="71" t="str">
        <f t="shared" si="4"/>
        <v>-</v>
      </c>
      <c r="F169" s="77" t="str">
        <f>IF(Achievement!E169="Growth Low",Achievement!G169,"")</f>
        <v/>
      </c>
      <c r="G169" s="72" t="str">
        <f t="shared" si="5"/>
        <v/>
      </c>
      <c r="H169" s="163"/>
      <c r="I169" s="163"/>
      <c r="J169" s="163"/>
    </row>
    <row r="170" spans="1:10" ht="23.25" x14ac:dyDescent="0.35">
      <c r="A170" s="99" t="str">
        <f>IF(Achievement!E170="Growth Low",Achievement!A170,"-")</f>
        <v>-</v>
      </c>
      <c r="B170" s="99" t="str">
        <f>IF(Achievement!E170="Growth Low",Achievement!B170,"-")</f>
        <v>-</v>
      </c>
      <c r="C170" s="100" t="str">
        <f>IF(Achievement!E170="Growth Low",Achievement!C170,"-")</f>
        <v>-</v>
      </c>
      <c r="D170" s="101" t="str">
        <f>IF(Achievement!E170="Growth Low",Achievement!D170,"")</f>
        <v/>
      </c>
      <c r="E170" s="71" t="str">
        <f t="shared" si="4"/>
        <v>-</v>
      </c>
      <c r="F170" s="77" t="str">
        <f>IF(Achievement!E170="Growth Low",Achievement!G170,"")</f>
        <v/>
      </c>
      <c r="G170" s="72" t="str">
        <f t="shared" si="5"/>
        <v/>
      </c>
      <c r="H170" s="163"/>
      <c r="I170" s="163"/>
      <c r="J170" s="163"/>
    </row>
    <row r="171" spans="1:10" ht="23.25" x14ac:dyDescent="0.35">
      <c r="A171" s="99" t="str">
        <f>IF(Achievement!E171="Growth Low",Achievement!A171,"-")</f>
        <v>-</v>
      </c>
      <c r="B171" s="99" t="str">
        <f>IF(Achievement!E171="Growth Low",Achievement!B171,"-")</f>
        <v>-</v>
      </c>
      <c r="C171" s="100" t="str">
        <f>IF(Achievement!E171="Growth Low",Achievement!C171,"-")</f>
        <v>-</v>
      </c>
      <c r="D171" s="101" t="str">
        <f>IF(Achievement!E171="Growth Low",Achievement!D171,"")</f>
        <v/>
      </c>
      <c r="E171" s="71" t="str">
        <f t="shared" si="4"/>
        <v>-</v>
      </c>
      <c r="F171" s="77" t="str">
        <f>IF(Achievement!E171="Growth Low",Achievement!G171,"")</f>
        <v/>
      </c>
      <c r="G171" s="72" t="str">
        <f t="shared" si="5"/>
        <v/>
      </c>
      <c r="H171" s="163"/>
      <c r="I171" s="163"/>
      <c r="J171" s="163"/>
    </row>
    <row r="172" spans="1:10" ht="23.25" x14ac:dyDescent="0.35">
      <c r="A172" s="99" t="str">
        <f>IF(Achievement!E172="Growth Low",Achievement!A172,"-")</f>
        <v>-</v>
      </c>
      <c r="B172" s="99" t="str">
        <f>IF(Achievement!E172="Growth Low",Achievement!B172,"-")</f>
        <v>-</v>
      </c>
      <c r="C172" s="100" t="str">
        <f>IF(Achievement!E172="Growth Low",Achievement!C172,"-")</f>
        <v>-</v>
      </c>
      <c r="D172" s="101" t="str">
        <f>IF(Achievement!E172="Growth Low",Achievement!D172,"")</f>
        <v/>
      </c>
      <c r="E172" s="71" t="str">
        <f t="shared" si="4"/>
        <v>-</v>
      </c>
      <c r="F172" s="77" t="str">
        <f>IF(Achievement!E172="Growth Low",Achievement!G172,"")</f>
        <v/>
      </c>
      <c r="G172" s="72" t="str">
        <f t="shared" si="5"/>
        <v/>
      </c>
      <c r="H172" s="163"/>
      <c r="I172" s="163"/>
      <c r="J172" s="163"/>
    </row>
    <row r="173" spans="1:10" ht="23.25" x14ac:dyDescent="0.35">
      <c r="A173" s="99" t="str">
        <f>IF(Achievement!E173="Growth Low",Achievement!A173,"-")</f>
        <v>-</v>
      </c>
      <c r="B173" s="99" t="str">
        <f>IF(Achievement!E173="Growth Low",Achievement!B173,"-")</f>
        <v>-</v>
      </c>
      <c r="C173" s="100" t="str">
        <f>IF(Achievement!E173="Growth Low",Achievement!C173,"-")</f>
        <v>-</v>
      </c>
      <c r="D173" s="101" t="str">
        <f>IF(Achievement!E173="Growth Low",Achievement!D173,"")</f>
        <v/>
      </c>
      <c r="E173" s="71" t="str">
        <f t="shared" si="4"/>
        <v>-</v>
      </c>
      <c r="F173" s="77" t="str">
        <f>IF(Achievement!E173="Growth Low",Achievement!G173,"")</f>
        <v/>
      </c>
      <c r="G173" s="72" t="str">
        <f t="shared" si="5"/>
        <v/>
      </c>
      <c r="H173" s="163"/>
      <c r="I173" s="163"/>
      <c r="J173" s="163"/>
    </row>
    <row r="174" spans="1:10" ht="23.25" x14ac:dyDescent="0.35">
      <c r="A174" s="99" t="str">
        <f>IF(Achievement!E174="Growth Low",Achievement!A174,"-")</f>
        <v>-</v>
      </c>
      <c r="B174" s="99" t="str">
        <f>IF(Achievement!E174="Growth Low",Achievement!B174,"-")</f>
        <v>-</v>
      </c>
      <c r="C174" s="100" t="str">
        <f>IF(Achievement!E174="Growth Low",Achievement!C174,"-")</f>
        <v>-</v>
      </c>
      <c r="D174" s="101" t="str">
        <f>IF(Achievement!E174="Growth Low",Achievement!D174,"")</f>
        <v/>
      </c>
      <c r="E174" s="71" t="str">
        <f t="shared" si="4"/>
        <v>-</v>
      </c>
      <c r="F174" s="77" t="str">
        <f>IF(Achievement!E174="Growth Low",Achievement!G174,"")</f>
        <v/>
      </c>
      <c r="G174" s="72" t="str">
        <f t="shared" si="5"/>
        <v/>
      </c>
      <c r="H174" s="163"/>
      <c r="I174" s="163"/>
      <c r="J174" s="163"/>
    </row>
    <row r="175" spans="1:10" ht="23.25" x14ac:dyDescent="0.35">
      <c r="A175" s="99" t="str">
        <f>IF(Achievement!E175="Growth Low",Achievement!A175,"-")</f>
        <v>-</v>
      </c>
      <c r="B175" s="99" t="str">
        <f>IF(Achievement!E175="Growth Low",Achievement!B175,"-")</f>
        <v>-</v>
      </c>
      <c r="C175" s="100" t="str">
        <f>IF(Achievement!E175="Growth Low",Achievement!C175,"-")</f>
        <v>-</v>
      </c>
      <c r="D175" s="101" t="str">
        <f>IF(Achievement!E175="Growth Low",Achievement!D175,"")</f>
        <v/>
      </c>
      <c r="E175" s="71" t="str">
        <f t="shared" si="4"/>
        <v>-</v>
      </c>
      <c r="F175" s="77" t="str">
        <f>IF(Achievement!E175="Growth Low",Achievement!G175,"")</f>
        <v/>
      </c>
      <c r="G175" s="72" t="str">
        <f t="shared" si="5"/>
        <v/>
      </c>
      <c r="H175" s="163"/>
      <c r="I175" s="163"/>
      <c r="J175" s="163"/>
    </row>
    <row r="176" spans="1:10" ht="23.25" x14ac:dyDescent="0.35">
      <c r="A176" s="99" t="str">
        <f>IF(Achievement!E176="Growth Low",Achievement!A176,"-")</f>
        <v>-</v>
      </c>
      <c r="B176" s="99" t="str">
        <f>IF(Achievement!E176="Growth Low",Achievement!B176,"-")</f>
        <v>-</v>
      </c>
      <c r="C176" s="100" t="str">
        <f>IF(Achievement!E176="Growth Low",Achievement!C176,"-")</f>
        <v>-</v>
      </c>
      <c r="D176" s="101" t="str">
        <f>IF(Achievement!E176="Growth Low",Achievement!D176,"")</f>
        <v/>
      </c>
      <c r="E176" s="71" t="str">
        <f t="shared" si="4"/>
        <v>-</v>
      </c>
      <c r="F176" s="77" t="str">
        <f>IF(Achievement!E176="Growth Low",Achievement!G176,"")</f>
        <v/>
      </c>
      <c r="G176" s="72" t="str">
        <f t="shared" si="5"/>
        <v/>
      </c>
      <c r="H176" s="163"/>
      <c r="I176" s="163"/>
      <c r="J176" s="163"/>
    </row>
    <row r="177" spans="1:10" ht="23.25" x14ac:dyDescent="0.35">
      <c r="A177" s="99" t="str">
        <f>IF(Achievement!E177="Growth Low",Achievement!A177,"-")</f>
        <v>-</v>
      </c>
      <c r="B177" s="99" t="str">
        <f>IF(Achievement!E177="Growth Low",Achievement!B177,"-")</f>
        <v>-</v>
      </c>
      <c r="C177" s="100" t="str">
        <f>IF(Achievement!E177="Growth Low",Achievement!C177,"-")</f>
        <v>-</v>
      </c>
      <c r="D177" s="101" t="str">
        <f>IF(Achievement!E177="Growth Low",Achievement!D177,"")</f>
        <v/>
      </c>
      <c r="E177" s="71" t="str">
        <f t="shared" si="4"/>
        <v>-</v>
      </c>
      <c r="F177" s="77" t="str">
        <f>IF(Achievement!E177="Growth Low",Achievement!G177,"")</f>
        <v/>
      </c>
      <c r="G177" s="72" t="str">
        <f t="shared" si="5"/>
        <v/>
      </c>
      <c r="H177" s="163"/>
      <c r="I177" s="163"/>
      <c r="J177" s="163"/>
    </row>
    <row r="178" spans="1:10" ht="23.25" x14ac:dyDescent="0.35">
      <c r="A178" s="99" t="str">
        <f>IF(Achievement!E178="Growth Low",Achievement!A178,"-")</f>
        <v>-</v>
      </c>
      <c r="B178" s="99" t="str">
        <f>IF(Achievement!E178="Growth Low",Achievement!B178,"-")</f>
        <v>-</v>
      </c>
      <c r="C178" s="100" t="str">
        <f>IF(Achievement!E178="Growth Low",Achievement!C178,"-")</f>
        <v>-</v>
      </c>
      <c r="D178" s="101" t="str">
        <f>IF(Achievement!E178="Growth Low",Achievement!D178,"")</f>
        <v/>
      </c>
      <c r="E178" s="71" t="str">
        <f t="shared" si="4"/>
        <v>-</v>
      </c>
      <c r="F178" s="77" t="str">
        <f>IF(Achievement!E178="Growth Low",Achievement!G178,"")</f>
        <v/>
      </c>
      <c r="G178" s="72" t="str">
        <f t="shared" si="5"/>
        <v/>
      </c>
      <c r="H178" s="163"/>
      <c r="I178" s="163"/>
      <c r="J178" s="163"/>
    </row>
    <row r="179" spans="1:10" ht="23.25" x14ac:dyDescent="0.35">
      <c r="A179" s="99" t="str">
        <f>IF(Achievement!E179="Growth Low",Achievement!A179,"-")</f>
        <v>-</v>
      </c>
      <c r="B179" s="99" t="str">
        <f>IF(Achievement!E179="Growth Low",Achievement!B179,"-")</f>
        <v>-</v>
      </c>
      <c r="C179" s="100" t="str">
        <f>IF(Achievement!E179="Growth Low",Achievement!C179,"-")</f>
        <v>-</v>
      </c>
      <c r="D179" s="101" t="str">
        <f>IF(Achievement!E179="Growth Low",Achievement!D179,"")</f>
        <v/>
      </c>
      <c r="E179" s="71" t="str">
        <f t="shared" si="4"/>
        <v>-</v>
      </c>
      <c r="F179" s="77" t="str">
        <f>IF(Achievement!E179="Growth Low",Achievement!G179,"")</f>
        <v/>
      </c>
      <c r="G179" s="72" t="str">
        <f t="shared" si="5"/>
        <v/>
      </c>
      <c r="H179" s="163"/>
      <c r="I179" s="163"/>
      <c r="J179" s="163"/>
    </row>
    <row r="180" spans="1:10" ht="23.25" x14ac:dyDescent="0.35">
      <c r="A180" s="99" t="str">
        <f>IF(Achievement!E180="Growth Low",Achievement!A180,"-")</f>
        <v>-</v>
      </c>
      <c r="B180" s="99" t="str">
        <f>IF(Achievement!E180="Growth Low",Achievement!B180,"-")</f>
        <v>-</v>
      </c>
      <c r="C180" s="100" t="str">
        <f>IF(Achievement!E180="Growth Low",Achievement!C180,"-")</f>
        <v>-</v>
      </c>
      <c r="D180" s="101" t="str">
        <f>IF(Achievement!E180="Growth Low",Achievement!D180,"")</f>
        <v/>
      </c>
      <c r="E180" s="71" t="str">
        <f t="shared" si="4"/>
        <v>-</v>
      </c>
      <c r="F180" s="77" t="str">
        <f>IF(Achievement!E180="Growth Low",Achievement!G180,"")</f>
        <v/>
      </c>
      <c r="G180" s="72" t="str">
        <f t="shared" si="5"/>
        <v/>
      </c>
      <c r="H180" s="163"/>
      <c r="I180" s="163"/>
      <c r="J180" s="163"/>
    </row>
    <row r="181" spans="1:10" ht="23.25" x14ac:dyDescent="0.35">
      <c r="A181" s="99" t="str">
        <f>IF(Achievement!E181="Growth Low",Achievement!A181,"-")</f>
        <v>-</v>
      </c>
      <c r="B181" s="99" t="str">
        <f>IF(Achievement!E181="Growth Low",Achievement!B181,"-")</f>
        <v>-</v>
      </c>
      <c r="C181" s="100" t="str">
        <f>IF(Achievement!E181="Growth Low",Achievement!C181,"-")</f>
        <v>-</v>
      </c>
      <c r="D181" s="101" t="str">
        <f>IF(Achievement!E181="Growth Low",Achievement!D181,"")</f>
        <v/>
      </c>
      <c r="E181" s="71" t="str">
        <f t="shared" si="4"/>
        <v>-</v>
      </c>
      <c r="F181" s="77" t="str">
        <f>IF(Achievement!E181="Growth Low",Achievement!G181,"")</f>
        <v/>
      </c>
      <c r="G181" s="72" t="str">
        <f t="shared" si="5"/>
        <v/>
      </c>
      <c r="H181" s="163"/>
      <c r="I181" s="163"/>
      <c r="J181" s="163"/>
    </row>
    <row r="182" spans="1:10" ht="23.25" x14ac:dyDescent="0.35">
      <c r="A182" s="99" t="str">
        <f>IF(Achievement!E182="Growth Low",Achievement!A182,"-")</f>
        <v>-</v>
      </c>
      <c r="B182" s="99" t="str">
        <f>IF(Achievement!E182="Growth Low",Achievement!B182,"-")</f>
        <v>-</v>
      </c>
      <c r="C182" s="100" t="str">
        <f>IF(Achievement!E182="Growth Low",Achievement!C182,"-")</f>
        <v>-</v>
      </c>
      <c r="D182" s="101" t="str">
        <f>IF(Achievement!E182="Growth Low",Achievement!D182,"")</f>
        <v/>
      </c>
      <c r="E182" s="71" t="str">
        <f t="shared" si="4"/>
        <v>-</v>
      </c>
      <c r="F182" s="77" t="str">
        <f>IF(Achievement!E182="Growth Low",Achievement!G182,"")</f>
        <v/>
      </c>
      <c r="G182" s="72" t="str">
        <f t="shared" si="5"/>
        <v/>
      </c>
      <c r="H182" s="163"/>
      <c r="I182" s="163"/>
      <c r="J182" s="163"/>
    </row>
    <row r="183" spans="1:10" ht="23.25" x14ac:dyDescent="0.35">
      <c r="A183" s="99" t="str">
        <f>IF(Achievement!E183="Growth Low",Achievement!A183,"-")</f>
        <v>-</v>
      </c>
      <c r="B183" s="99" t="str">
        <f>IF(Achievement!E183="Growth Low",Achievement!B183,"-")</f>
        <v>-</v>
      </c>
      <c r="C183" s="100" t="str">
        <f>IF(Achievement!E183="Growth Low",Achievement!C183,"-")</f>
        <v>-</v>
      </c>
      <c r="D183" s="101" t="str">
        <f>IF(Achievement!E183="Growth Low",Achievement!D183,"")</f>
        <v/>
      </c>
      <c r="E183" s="71" t="str">
        <f t="shared" si="4"/>
        <v>-</v>
      </c>
      <c r="F183" s="77" t="str">
        <f>IF(Achievement!E183="Growth Low",Achievement!G183,"")</f>
        <v/>
      </c>
      <c r="G183" s="72" t="str">
        <f t="shared" si="5"/>
        <v/>
      </c>
      <c r="H183" s="163"/>
      <c r="I183" s="163"/>
      <c r="J183" s="163"/>
    </row>
    <row r="184" spans="1:10" ht="23.25" x14ac:dyDescent="0.35">
      <c r="A184" s="99" t="str">
        <f>IF(Achievement!E184="Growth Low",Achievement!A184,"-")</f>
        <v>-</v>
      </c>
      <c r="B184" s="99" t="str">
        <f>IF(Achievement!E184="Growth Low",Achievement!B184,"-")</f>
        <v>-</v>
      </c>
      <c r="C184" s="100" t="str">
        <f>IF(Achievement!E184="Growth Low",Achievement!C184,"-")</f>
        <v>-</v>
      </c>
      <c r="D184" s="101" t="str">
        <f>IF(Achievement!E184="Growth Low",Achievement!D184,"")</f>
        <v/>
      </c>
      <c r="E184" s="71" t="str">
        <f t="shared" si="4"/>
        <v>-</v>
      </c>
      <c r="F184" s="77" t="str">
        <f>IF(Achievement!E184="Growth Low",Achievement!G184,"")</f>
        <v/>
      </c>
      <c r="G184" s="72" t="str">
        <f t="shared" si="5"/>
        <v/>
      </c>
      <c r="H184" s="163"/>
      <c r="I184" s="163"/>
      <c r="J184" s="163"/>
    </row>
    <row r="185" spans="1:10" ht="23.25" x14ac:dyDescent="0.35">
      <c r="A185" s="99" t="str">
        <f>IF(Achievement!E185="Growth Low",Achievement!A185,"-")</f>
        <v>-</v>
      </c>
      <c r="B185" s="99" t="str">
        <f>IF(Achievement!E185="Growth Low",Achievement!B185,"-")</f>
        <v>-</v>
      </c>
      <c r="C185" s="100" t="str">
        <f>IF(Achievement!E185="Growth Low",Achievement!C185,"-")</f>
        <v>-</v>
      </c>
      <c r="D185" s="101" t="str">
        <f>IF(Achievement!E185="Growth Low",Achievement!D185,"")</f>
        <v/>
      </c>
      <c r="E185" s="71" t="str">
        <f t="shared" si="4"/>
        <v>-</v>
      </c>
      <c r="F185" s="77" t="str">
        <f>IF(Achievement!E185="Growth Low",Achievement!G185,"")</f>
        <v/>
      </c>
      <c r="G185" s="72" t="str">
        <f t="shared" si="5"/>
        <v/>
      </c>
      <c r="H185" s="163"/>
      <c r="I185" s="163"/>
      <c r="J185" s="163"/>
    </row>
    <row r="186" spans="1:10" ht="23.25" x14ac:dyDescent="0.35">
      <c r="A186" s="99" t="str">
        <f>IF(Achievement!E186="Growth Low",Achievement!A186,"-")</f>
        <v>-</v>
      </c>
      <c r="B186" s="99" t="str">
        <f>IF(Achievement!E186="Growth Low",Achievement!B186,"-")</f>
        <v>-</v>
      </c>
      <c r="C186" s="100" t="str">
        <f>IF(Achievement!E186="Growth Low",Achievement!C186,"-")</f>
        <v>-</v>
      </c>
      <c r="D186" s="101" t="str">
        <f>IF(Achievement!E186="Growth Low",Achievement!D186,"")</f>
        <v/>
      </c>
      <c r="E186" s="71" t="str">
        <f t="shared" si="4"/>
        <v>-</v>
      </c>
      <c r="F186" s="77" t="str">
        <f>IF(Achievement!E186="Growth Low",Achievement!G186,"")</f>
        <v/>
      </c>
      <c r="G186" s="72" t="str">
        <f t="shared" si="5"/>
        <v/>
      </c>
      <c r="H186" s="163"/>
      <c r="I186" s="163"/>
      <c r="J186" s="163"/>
    </row>
    <row r="187" spans="1:10" ht="23.25" x14ac:dyDescent="0.35">
      <c r="A187" s="99" t="str">
        <f>IF(Achievement!E187="Growth Low",Achievement!A187,"-")</f>
        <v>-</v>
      </c>
      <c r="B187" s="99" t="str">
        <f>IF(Achievement!E187="Growth Low",Achievement!B187,"-")</f>
        <v>-</v>
      </c>
      <c r="C187" s="100" t="str">
        <f>IF(Achievement!E187="Growth Low",Achievement!C187,"-")</f>
        <v>-</v>
      </c>
      <c r="D187" s="101" t="str">
        <f>IF(Achievement!E187="Growth Low",Achievement!D187,"")</f>
        <v/>
      </c>
      <c r="E187" s="71" t="str">
        <f t="shared" si="4"/>
        <v>-</v>
      </c>
      <c r="F187" s="77" t="str">
        <f>IF(Achievement!E187="Growth Low",Achievement!G187,"")</f>
        <v/>
      </c>
      <c r="G187" s="72" t="str">
        <f t="shared" si="5"/>
        <v/>
      </c>
      <c r="H187" s="163"/>
      <c r="I187" s="163"/>
      <c r="J187" s="163"/>
    </row>
    <row r="188" spans="1:10" ht="23.25" x14ac:dyDescent="0.35">
      <c r="A188" s="99" t="str">
        <f>IF(Achievement!E188="Growth Low",Achievement!A188,"-")</f>
        <v>-</v>
      </c>
      <c r="B188" s="99" t="str">
        <f>IF(Achievement!E188="Growth Low",Achievement!B188,"-")</f>
        <v>-</v>
      </c>
      <c r="C188" s="100" t="str">
        <f>IF(Achievement!E188="Growth Low",Achievement!C188,"-")</f>
        <v>-</v>
      </c>
      <c r="D188" s="101" t="str">
        <f>IF(Achievement!E188="Growth Low",Achievement!D188,"")</f>
        <v/>
      </c>
      <c r="E188" s="71" t="str">
        <f t="shared" si="4"/>
        <v>-</v>
      </c>
      <c r="F188" s="77" t="str">
        <f>IF(Achievement!E188="Growth Low",Achievement!G188,"")</f>
        <v/>
      </c>
      <c r="G188" s="72" t="str">
        <f t="shared" si="5"/>
        <v/>
      </c>
      <c r="H188" s="163"/>
      <c r="I188" s="163"/>
      <c r="J188" s="163"/>
    </row>
    <row r="189" spans="1:10" ht="23.25" x14ac:dyDescent="0.35">
      <c r="A189" s="99" t="str">
        <f>IF(Achievement!E189="Growth Low",Achievement!A189,"-")</f>
        <v>-</v>
      </c>
      <c r="B189" s="99" t="str">
        <f>IF(Achievement!E189="Growth Low",Achievement!B189,"-")</f>
        <v>-</v>
      </c>
      <c r="C189" s="100" t="str">
        <f>IF(Achievement!E189="Growth Low",Achievement!C189,"-")</f>
        <v>-</v>
      </c>
      <c r="D189" s="101" t="str">
        <f>IF(Achievement!E189="Growth Low",Achievement!D189,"")</f>
        <v/>
      </c>
      <c r="E189" s="71" t="str">
        <f t="shared" si="4"/>
        <v>-</v>
      </c>
      <c r="F189" s="77" t="str">
        <f>IF(Achievement!E189="Growth Low",Achievement!G189,"")</f>
        <v/>
      </c>
      <c r="G189" s="72" t="str">
        <f t="shared" si="5"/>
        <v/>
      </c>
      <c r="H189" s="163"/>
      <c r="I189" s="163"/>
      <c r="J189" s="163"/>
    </row>
    <row r="190" spans="1:10" ht="23.25" x14ac:dyDescent="0.35">
      <c r="A190" s="99" t="str">
        <f>IF(Achievement!E190="Growth Low",Achievement!A190,"-")</f>
        <v>-</v>
      </c>
      <c r="B190" s="99" t="str">
        <f>IF(Achievement!E190="Growth Low",Achievement!B190,"-")</f>
        <v>-</v>
      </c>
      <c r="C190" s="100" t="str">
        <f>IF(Achievement!E190="Growth Low",Achievement!C190,"-")</f>
        <v>-</v>
      </c>
      <c r="D190" s="101" t="str">
        <f>IF(Achievement!E190="Growth Low",Achievement!D190,"")</f>
        <v/>
      </c>
      <c r="E190" s="71" t="str">
        <f t="shared" si="4"/>
        <v>-</v>
      </c>
      <c r="F190" s="77" t="str">
        <f>IF(Achievement!E190="Growth Low",Achievement!G190,"")</f>
        <v/>
      </c>
      <c r="G190" s="72" t="str">
        <f t="shared" si="5"/>
        <v/>
      </c>
      <c r="H190" s="163"/>
      <c r="I190" s="163"/>
      <c r="J190" s="163"/>
    </row>
    <row r="191" spans="1:10" ht="23.25" x14ac:dyDescent="0.35">
      <c r="A191" s="99" t="str">
        <f>IF(Achievement!E191="Growth Low",Achievement!A191,"-")</f>
        <v>-</v>
      </c>
      <c r="B191" s="99" t="str">
        <f>IF(Achievement!E191="Growth Low",Achievement!B191,"-")</f>
        <v>-</v>
      </c>
      <c r="C191" s="100" t="str">
        <f>IF(Achievement!E191="Growth Low",Achievement!C191,"-")</f>
        <v>-</v>
      </c>
      <c r="D191" s="101" t="str">
        <f>IF(Achievement!E191="Growth Low",Achievement!D191,"")</f>
        <v/>
      </c>
      <c r="E191" s="71" t="str">
        <f t="shared" si="4"/>
        <v>-</v>
      </c>
      <c r="F191" s="77" t="str">
        <f>IF(Achievement!E191="Growth Low",Achievement!G191,"")</f>
        <v/>
      </c>
      <c r="G191" s="72" t="str">
        <f t="shared" si="5"/>
        <v/>
      </c>
      <c r="H191" s="163"/>
      <c r="I191" s="163"/>
      <c r="J191" s="163"/>
    </row>
    <row r="192" spans="1:10" ht="23.25" x14ac:dyDescent="0.35">
      <c r="A192" s="99" t="str">
        <f>IF(Achievement!E192="Growth Low",Achievement!A192,"-")</f>
        <v>-</v>
      </c>
      <c r="B192" s="99" t="str">
        <f>IF(Achievement!E192="Growth Low",Achievement!B192,"-")</f>
        <v>-</v>
      </c>
      <c r="C192" s="100" t="str">
        <f>IF(Achievement!E192="Growth Low",Achievement!C192,"-")</f>
        <v>-</v>
      </c>
      <c r="D192" s="101" t="str">
        <f>IF(Achievement!E192="Growth Low",Achievement!D192,"")</f>
        <v/>
      </c>
      <c r="E192" s="71" t="str">
        <f t="shared" si="4"/>
        <v>-</v>
      </c>
      <c r="F192" s="77" t="str">
        <f>IF(Achievement!E192="Growth Low",Achievement!G192,"")</f>
        <v/>
      </c>
      <c r="G192" s="72" t="str">
        <f t="shared" si="5"/>
        <v/>
      </c>
      <c r="H192" s="163"/>
      <c r="I192" s="163"/>
      <c r="J192" s="163"/>
    </row>
  </sheetData>
  <sheetProtection sheet="1" selectLockedCells="1"/>
  <mergeCells count="22">
    <mergeCell ref="H11:J192"/>
    <mergeCell ref="A8:E8"/>
    <mergeCell ref="A9:A10"/>
    <mergeCell ref="B9:B10"/>
    <mergeCell ref="D9:D10"/>
    <mergeCell ref="G9:G10"/>
    <mergeCell ref="F8:J8"/>
    <mergeCell ref="K8:N8"/>
    <mergeCell ref="B2:F2"/>
    <mergeCell ref="B3:F3"/>
    <mergeCell ref="B4:F4"/>
    <mergeCell ref="H2:J2"/>
    <mergeCell ref="H3:J3"/>
    <mergeCell ref="H4:J4"/>
    <mergeCell ref="A1:J1"/>
    <mergeCell ref="C9:C10"/>
    <mergeCell ref="A7:E7"/>
    <mergeCell ref="F9:F10"/>
    <mergeCell ref="E9:E10"/>
    <mergeCell ref="B5:J5"/>
    <mergeCell ref="C6:J6"/>
    <mergeCell ref="F7:J7"/>
  </mergeCells>
  <pageMargins left="0.7" right="0.7" top="0.75" bottom="0.75" header="0.3" footer="0.3"/>
  <pageSetup scale="26" fitToHeight="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BD379-F3AF-422A-AC4E-FEB0E21FCF78}">
  <sheetPr>
    <pageSetUpPr fitToPage="1"/>
  </sheetPr>
  <dimension ref="A1:P192"/>
  <sheetViews>
    <sheetView topLeftCell="A5" zoomScale="60" zoomScaleNormal="60" workbookViewId="0">
      <selection activeCell="B6" sqref="B6"/>
    </sheetView>
  </sheetViews>
  <sheetFormatPr defaultRowHeight="15" x14ac:dyDescent="0.25"/>
  <cols>
    <col min="1" max="8" width="26.7109375" customWidth="1"/>
    <col min="9" max="10" width="36.7109375" customWidth="1"/>
    <col min="11" max="11" width="18.7109375" customWidth="1"/>
    <col min="12" max="12" width="18.42578125" customWidth="1"/>
    <col min="13" max="13" width="22.5703125" customWidth="1"/>
    <col min="14" max="14" width="17" customWidth="1"/>
    <col min="15" max="15" width="96.140625" customWidth="1"/>
    <col min="16" max="16" width="18" customWidth="1"/>
    <col min="17" max="17" width="97.28515625" customWidth="1"/>
  </cols>
  <sheetData>
    <row r="1" spans="1:16" ht="99.95" customHeight="1" x14ac:dyDescent="0.25">
      <c r="A1" s="173" t="s">
        <v>80</v>
      </c>
      <c r="B1" s="174"/>
      <c r="C1" s="174"/>
      <c r="D1" s="174"/>
      <c r="E1" s="174"/>
      <c r="F1" s="174"/>
      <c r="G1" s="174"/>
      <c r="H1" s="174"/>
      <c r="I1" s="174"/>
      <c r="J1" s="174"/>
      <c r="K1" s="24"/>
      <c r="L1" s="24"/>
    </row>
    <row r="2" spans="1:16" ht="99.95" customHeight="1" x14ac:dyDescent="0.25">
      <c r="A2" s="54" t="s">
        <v>1</v>
      </c>
      <c r="B2" s="175" t="str">
        <f>Achievement!B2</f>
        <v>Enter Teacher Name</v>
      </c>
      <c r="C2" s="176"/>
      <c r="D2" s="176"/>
      <c r="E2" s="176"/>
      <c r="F2" s="176"/>
      <c r="G2" s="54" t="s">
        <v>0</v>
      </c>
      <c r="H2" s="170" t="str">
        <f>Achievement!H2</f>
        <v>Example: Dance I</v>
      </c>
      <c r="I2" s="171"/>
      <c r="J2" s="172"/>
    </row>
    <row r="3" spans="1:16" ht="99.95" customHeight="1" x14ac:dyDescent="0.25">
      <c r="A3" s="54" t="s">
        <v>3</v>
      </c>
      <c r="B3" s="168" t="str">
        <f>Achievement!B3</f>
        <v>Example: Proficient Dance I Baseline Assessment</v>
      </c>
      <c r="C3" s="169"/>
      <c r="D3" s="169"/>
      <c r="E3" s="169"/>
      <c r="F3" s="169"/>
      <c r="G3" s="54" t="s">
        <v>5</v>
      </c>
      <c r="H3" s="170" t="str">
        <f>Achievement!H3</f>
        <v>Example: 9 through 12</v>
      </c>
      <c r="I3" s="171"/>
      <c r="J3" s="172"/>
    </row>
    <row r="4" spans="1:16" ht="99.95" customHeight="1" x14ac:dyDescent="0.25">
      <c r="A4" s="54" t="s">
        <v>4</v>
      </c>
      <c r="B4" s="168" t="str">
        <f>Achievement!B4</f>
        <v>Example: Proficient Dance I Summative Assessment</v>
      </c>
      <c r="C4" s="169"/>
      <c r="D4" s="169"/>
      <c r="E4" s="169"/>
      <c r="F4" s="169"/>
      <c r="G4" s="54" t="s">
        <v>94</v>
      </c>
      <c r="H4" s="170" t="str">
        <f>Achievement!H4</f>
        <v>Example: Academic Year</v>
      </c>
      <c r="I4" s="171"/>
      <c r="J4" s="172"/>
    </row>
    <row r="5" spans="1:16" ht="99.95" customHeight="1" x14ac:dyDescent="0.25">
      <c r="A5" s="54" t="s">
        <v>95</v>
      </c>
      <c r="B5" s="120" t="s">
        <v>59</v>
      </c>
      <c r="C5" s="121"/>
      <c r="D5" s="121"/>
      <c r="E5" s="121"/>
      <c r="F5" s="121"/>
      <c r="G5" s="121"/>
      <c r="H5" s="121"/>
      <c r="I5" s="121"/>
      <c r="J5" s="122"/>
      <c r="K5" s="19"/>
      <c r="L5" s="19"/>
    </row>
    <row r="6" spans="1:16" ht="146.44999999999999" customHeight="1" thickBot="1" x14ac:dyDescent="0.3">
      <c r="A6" s="54" t="s">
        <v>62</v>
      </c>
      <c r="B6" s="2"/>
      <c r="C6" s="148" t="s">
        <v>84</v>
      </c>
      <c r="D6" s="149"/>
      <c r="E6" s="149"/>
      <c r="F6" s="150"/>
      <c r="G6" s="150"/>
      <c r="H6" s="150"/>
      <c r="I6" s="150"/>
      <c r="J6" s="150"/>
      <c r="K6" s="25"/>
      <c r="L6" s="20"/>
    </row>
    <row r="7" spans="1:16" ht="168" customHeight="1" thickBot="1" x14ac:dyDescent="0.3">
      <c r="A7" s="177" t="s">
        <v>78</v>
      </c>
      <c r="B7" s="177"/>
      <c r="C7" s="177"/>
      <c r="D7" s="177"/>
      <c r="E7" s="178"/>
      <c r="F7" s="151"/>
      <c r="G7" s="152"/>
      <c r="H7" s="152"/>
      <c r="I7" s="152"/>
      <c r="J7" s="153"/>
      <c r="K7" s="26"/>
      <c r="L7" s="26"/>
      <c r="M7" s="27"/>
    </row>
    <row r="8" spans="1:16" ht="172.5" customHeight="1" thickBot="1" x14ac:dyDescent="0.45">
      <c r="A8" s="177" t="s">
        <v>79</v>
      </c>
      <c r="B8" s="177"/>
      <c r="C8" s="177"/>
      <c r="D8" s="177"/>
      <c r="E8" s="178"/>
      <c r="F8" s="151"/>
      <c r="G8" s="152"/>
      <c r="H8" s="152"/>
      <c r="I8" s="152"/>
      <c r="J8" s="153"/>
      <c r="K8" s="154" t="s">
        <v>45</v>
      </c>
      <c r="L8" s="155"/>
      <c r="M8" s="155"/>
      <c r="N8" s="155"/>
      <c r="O8" s="29"/>
      <c r="P8" s="28"/>
    </row>
    <row r="9" spans="1:16" ht="321.60000000000002" customHeight="1" x14ac:dyDescent="0.4">
      <c r="A9" s="179" t="s">
        <v>6</v>
      </c>
      <c r="B9" s="179" t="s">
        <v>7</v>
      </c>
      <c r="C9" s="179" t="s">
        <v>8</v>
      </c>
      <c r="D9" s="181" t="s">
        <v>104</v>
      </c>
      <c r="E9" s="179" t="s">
        <v>105</v>
      </c>
      <c r="F9" s="184" t="s">
        <v>106</v>
      </c>
      <c r="G9" s="185" t="s">
        <v>107</v>
      </c>
      <c r="H9" s="84" t="s">
        <v>108</v>
      </c>
      <c r="I9" s="84" t="s">
        <v>109</v>
      </c>
      <c r="J9" s="85" t="s">
        <v>110</v>
      </c>
      <c r="K9" s="3" t="s">
        <v>28</v>
      </c>
      <c r="L9" s="3" t="s">
        <v>27</v>
      </c>
      <c r="M9" s="3" t="s">
        <v>23</v>
      </c>
      <c r="N9" s="39" t="s">
        <v>12</v>
      </c>
      <c r="O9" s="30" t="s">
        <v>34</v>
      </c>
      <c r="P9" s="28"/>
    </row>
    <row r="10" spans="1:16" ht="56.45" customHeight="1" x14ac:dyDescent="0.4">
      <c r="A10" s="180"/>
      <c r="B10" s="180"/>
      <c r="C10" s="180"/>
      <c r="D10" s="182"/>
      <c r="E10" s="183"/>
      <c r="F10" s="182"/>
      <c r="G10" s="183"/>
      <c r="H10" s="44">
        <f>IFERROR(COUNT(D11:D192),"")</f>
        <v>2</v>
      </c>
      <c r="I10" s="44">
        <f>COUNTIF(G11:G192,"Yes")</f>
        <v>1</v>
      </c>
      <c r="J10" s="45">
        <f>IFERROR(I10/H10,"")</f>
        <v>0.5</v>
      </c>
      <c r="K10" s="4"/>
      <c r="L10" s="4"/>
      <c r="M10" s="4"/>
      <c r="N10" s="4"/>
      <c r="O10" s="37" t="s">
        <v>41</v>
      </c>
      <c r="P10" s="33"/>
    </row>
    <row r="11" spans="1:16" ht="24" customHeight="1" x14ac:dyDescent="0.35">
      <c r="A11" s="96" t="str">
        <f>IF(Achievement!E11="Growth Adequate",Achievement!A11,"-")</f>
        <v>-</v>
      </c>
      <c r="B11" s="96" t="str">
        <f>IF(Achievement!E11="Growth Adequate",Achievement!B11,"-")</f>
        <v>-</v>
      </c>
      <c r="C11" s="97" t="str">
        <f>IF(Achievement!E11="Growth Adequate",Achievement!C11,"-")</f>
        <v>-</v>
      </c>
      <c r="D11" s="98" t="str">
        <f>IF(Achievement!E11="Growth Adequate",Achievement!D11,"")</f>
        <v/>
      </c>
      <c r="E11" s="59" t="str">
        <f>IFERROR(D11+((24-D11)*0.5),"-")</f>
        <v>-</v>
      </c>
      <c r="F11" s="86" t="str">
        <f>IF(Achievement!E11="Growth Adequate",Achievement!G11,"")</f>
        <v/>
      </c>
      <c r="G11" s="43" t="str">
        <f>IF(F11&gt;=E11,"Yes","")</f>
        <v/>
      </c>
      <c r="H11" s="163"/>
      <c r="I11" s="163"/>
      <c r="J11" s="164"/>
      <c r="K11" s="5">
        <v>24</v>
      </c>
      <c r="L11" s="5">
        <v>24</v>
      </c>
      <c r="M11" s="7">
        <f>24/24</f>
        <v>1</v>
      </c>
      <c r="N11" s="23" t="s">
        <v>13</v>
      </c>
      <c r="O11" s="38"/>
      <c r="P11" s="35"/>
    </row>
    <row r="12" spans="1:16" ht="24" customHeight="1" x14ac:dyDescent="0.35">
      <c r="A12" s="96" t="str">
        <f>IF(Achievement!E12="Growth Adequate",Achievement!A12,"-")</f>
        <v>-</v>
      </c>
      <c r="B12" s="96" t="str">
        <f>IF(Achievement!E12="Growth Adequate",Achievement!B12,"-")</f>
        <v>-</v>
      </c>
      <c r="C12" s="97" t="str">
        <f>IF(Achievement!E12="Growth Adequate",Achievement!C12,"-")</f>
        <v>-</v>
      </c>
      <c r="D12" s="98" t="str">
        <f>IF(Achievement!E12="Growth Adequate",Achievement!D12,"")</f>
        <v/>
      </c>
      <c r="E12" s="59" t="str">
        <f>IFERROR(D12+((24-D12)*0.5),"-")</f>
        <v>-</v>
      </c>
      <c r="F12" s="86" t="str">
        <f>IF(Achievement!E12="Growth Adequate",Achievement!G12,"")</f>
        <v/>
      </c>
      <c r="G12" s="43" t="str">
        <f>IF(F12&gt;=E12,"Yes","")</f>
        <v/>
      </c>
      <c r="H12" s="163"/>
      <c r="I12" s="163"/>
      <c r="J12" s="164"/>
      <c r="K12" s="5">
        <v>23</v>
      </c>
      <c r="L12" s="5">
        <v>24</v>
      </c>
      <c r="M12" s="7">
        <f>23/24</f>
        <v>0.95833333333333337</v>
      </c>
      <c r="N12" s="23" t="s">
        <v>13</v>
      </c>
      <c r="O12" s="6" t="s">
        <v>35</v>
      </c>
      <c r="P12" s="36"/>
    </row>
    <row r="13" spans="1:16" ht="24" customHeight="1" x14ac:dyDescent="0.35">
      <c r="A13" s="96" t="str">
        <f>IF(Achievement!E13="Growth Adequate",Achievement!A13,"-")</f>
        <v>000000000</v>
      </c>
      <c r="B13" s="96" t="str">
        <f>IF(Achievement!E13="Growth Adequate",Achievement!B13,"-")</f>
        <v>Last Name</v>
      </c>
      <c r="C13" s="97" t="str">
        <f>IF(Achievement!E13="Growth Adequate",Achievement!C13,"-")</f>
        <v>First Name</v>
      </c>
      <c r="D13" s="98">
        <f>IF(Achievement!E13="Growth Adequate",Achievement!D13,"")</f>
        <v>11</v>
      </c>
      <c r="E13" s="59">
        <f t="shared" ref="E13:E76" si="0">IFERROR(D13+((24-D13)*0.5),"-")</f>
        <v>17.5</v>
      </c>
      <c r="F13" s="86">
        <f>IF(Achievement!E13="Growth Adequate",Achievement!G13,"")</f>
        <v>14</v>
      </c>
      <c r="G13" s="43" t="str">
        <f t="shared" ref="G13:G76" si="1">IF(F13&gt;=E13,"Yes","")</f>
        <v/>
      </c>
      <c r="H13" s="163"/>
      <c r="I13" s="163"/>
      <c r="J13" s="164"/>
      <c r="K13" s="5">
        <v>22</v>
      </c>
      <c r="L13" s="5">
        <v>24</v>
      </c>
      <c r="M13" s="7">
        <f>22/24</f>
        <v>0.91666666666666663</v>
      </c>
      <c r="N13" s="23" t="s">
        <v>13</v>
      </c>
      <c r="O13" s="6" t="s">
        <v>36</v>
      </c>
      <c r="P13" s="36"/>
    </row>
    <row r="14" spans="1:16" ht="24" customHeight="1" x14ac:dyDescent="0.35">
      <c r="A14" s="96" t="str">
        <f>IF(Achievement!E14="Growth Adequate",Achievement!A14,"-")</f>
        <v>-</v>
      </c>
      <c r="B14" s="96" t="str">
        <f>IF(Achievement!E14="Growth Adequate",Achievement!B14,"-")</f>
        <v>-</v>
      </c>
      <c r="C14" s="97" t="str">
        <f>IF(Achievement!E14="Growth Adequate",Achievement!C14,"-")</f>
        <v>-</v>
      </c>
      <c r="D14" s="98" t="str">
        <f>IF(Achievement!E14="Growth Adequate",Achievement!D14,"")</f>
        <v/>
      </c>
      <c r="E14" s="59" t="str">
        <f t="shared" si="0"/>
        <v>-</v>
      </c>
      <c r="F14" s="86" t="str">
        <f>IF(Achievement!E14="Growth Adequate",Achievement!G14,"")</f>
        <v/>
      </c>
      <c r="G14" s="43" t="str">
        <f t="shared" si="1"/>
        <v/>
      </c>
      <c r="H14" s="163"/>
      <c r="I14" s="163"/>
      <c r="J14" s="164"/>
      <c r="K14" s="5">
        <v>21</v>
      </c>
      <c r="L14" s="5">
        <v>24</v>
      </c>
      <c r="M14" s="7">
        <f>21/24</f>
        <v>0.875</v>
      </c>
      <c r="N14" s="23" t="s">
        <v>14</v>
      </c>
      <c r="O14" s="6" t="s">
        <v>37</v>
      </c>
      <c r="P14" s="36"/>
    </row>
    <row r="15" spans="1:16" ht="24" customHeight="1" x14ac:dyDescent="0.35">
      <c r="A15" s="96" t="str">
        <f>IF(Achievement!E15="Growth Adequate",Achievement!A15,"-")</f>
        <v>-</v>
      </c>
      <c r="B15" s="96" t="str">
        <f>IF(Achievement!E15="Growth Adequate",Achievement!B15,"-")</f>
        <v>-</v>
      </c>
      <c r="C15" s="97" t="str">
        <f>IF(Achievement!E15="Growth Adequate",Achievement!C15,"-")</f>
        <v>-</v>
      </c>
      <c r="D15" s="98" t="str">
        <f>IF(Achievement!E15="Growth Adequate",Achievement!D15,"")</f>
        <v/>
      </c>
      <c r="E15" s="59" t="str">
        <f t="shared" si="0"/>
        <v>-</v>
      </c>
      <c r="F15" s="86" t="str">
        <f>IF(Achievement!E15="Growth Adequate",Achievement!G15,"")</f>
        <v/>
      </c>
      <c r="G15" s="43" t="str">
        <f t="shared" si="1"/>
        <v/>
      </c>
      <c r="H15" s="163"/>
      <c r="I15" s="163"/>
      <c r="J15" s="164"/>
      <c r="K15" s="5">
        <v>20</v>
      </c>
      <c r="L15" s="5">
        <v>24</v>
      </c>
      <c r="M15" s="7">
        <f>20/24</f>
        <v>0.83333333333333337</v>
      </c>
      <c r="N15" s="23" t="s">
        <v>14</v>
      </c>
      <c r="O15" s="6" t="s">
        <v>38</v>
      </c>
      <c r="P15" s="36"/>
    </row>
    <row r="16" spans="1:16" ht="24" customHeight="1" x14ac:dyDescent="0.35">
      <c r="A16" s="96" t="str">
        <f>IF(Achievement!E16="Growth Adequate",Achievement!A16,"-")</f>
        <v>000000000</v>
      </c>
      <c r="B16" s="96" t="str">
        <f>IF(Achievement!E16="Growth Adequate",Achievement!B16,"-")</f>
        <v>Last Name</v>
      </c>
      <c r="C16" s="97" t="str">
        <f>IF(Achievement!E16="Growth Adequate",Achievement!C16,"-")</f>
        <v>First Name</v>
      </c>
      <c r="D16" s="98">
        <f>IF(Achievement!E16="Growth Adequate",Achievement!D16,"")</f>
        <v>11</v>
      </c>
      <c r="E16" s="59">
        <f t="shared" si="0"/>
        <v>17.5</v>
      </c>
      <c r="F16" s="86">
        <f>IF(Achievement!E16="Growth Adequate",Achievement!G16,"")</f>
        <v>24</v>
      </c>
      <c r="G16" s="43" t="str">
        <f t="shared" si="1"/>
        <v>Yes</v>
      </c>
      <c r="H16" s="163"/>
      <c r="I16" s="163"/>
      <c r="J16" s="164"/>
      <c r="K16" s="5">
        <v>19</v>
      </c>
      <c r="L16" s="5">
        <v>24</v>
      </c>
      <c r="M16" s="7">
        <f>19/24</f>
        <v>0.79166666666666663</v>
      </c>
      <c r="N16" s="23" t="s">
        <v>44</v>
      </c>
      <c r="O16" s="40" t="s">
        <v>39</v>
      </c>
      <c r="P16" s="36"/>
    </row>
    <row r="17" spans="1:16" ht="24" customHeight="1" x14ac:dyDescent="0.35">
      <c r="A17" s="96" t="str">
        <f>IF(Achievement!E17="Growth Adequate",Achievement!A17,"-")</f>
        <v>-</v>
      </c>
      <c r="B17" s="96" t="str">
        <f>IF(Achievement!E17="Growth Adequate",Achievement!B17,"-")</f>
        <v>-</v>
      </c>
      <c r="C17" s="97" t="str">
        <f>IF(Achievement!E17="Growth Adequate",Achievement!C17,"-")</f>
        <v>-</v>
      </c>
      <c r="D17" s="98" t="str">
        <f>IF(Achievement!E17="Growth Adequate",Achievement!D17,"")</f>
        <v/>
      </c>
      <c r="E17" s="59" t="str">
        <f t="shared" si="0"/>
        <v>-</v>
      </c>
      <c r="F17" s="86" t="str">
        <f>IF(Achievement!E17="Growth Adequate",Achievement!G17,"")</f>
        <v/>
      </c>
      <c r="G17" s="43" t="str">
        <f t="shared" si="1"/>
        <v/>
      </c>
      <c r="H17" s="163"/>
      <c r="I17" s="163"/>
      <c r="J17" s="164"/>
      <c r="K17" s="5">
        <v>18</v>
      </c>
      <c r="L17" s="5">
        <v>24</v>
      </c>
      <c r="M17" s="7">
        <f>18/24</f>
        <v>0.75</v>
      </c>
      <c r="N17" s="34" t="s">
        <v>44</v>
      </c>
      <c r="O17" s="41"/>
      <c r="P17" s="33"/>
    </row>
    <row r="18" spans="1:16" ht="24" customHeight="1" x14ac:dyDescent="0.35">
      <c r="A18" s="96" t="str">
        <f>IF(Achievement!E18="Growth Adequate",Achievement!A18,"-")</f>
        <v>-</v>
      </c>
      <c r="B18" s="96" t="str">
        <f>IF(Achievement!E18="Growth Adequate",Achievement!B18,"-")</f>
        <v>-</v>
      </c>
      <c r="C18" s="97" t="str">
        <f>IF(Achievement!E18="Growth Adequate",Achievement!C18,"-")</f>
        <v>-</v>
      </c>
      <c r="D18" s="98" t="str">
        <f>IF(Achievement!E18="Growth Adequate",Achievement!D18,"")</f>
        <v/>
      </c>
      <c r="E18" s="59" t="str">
        <f t="shared" si="0"/>
        <v>-</v>
      </c>
      <c r="F18" s="86" t="str">
        <f>IF(Achievement!E18="Growth Adequate",Achievement!G18,"")</f>
        <v/>
      </c>
      <c r="G18" s="43" t="str">
        <f t="shared" si="1"/>
        <v/>
      </c>
      <c r="H18" s="163"/>
      <c r="I18" s="163"/>
      <c r="J18" s="164"/>
      <c r="K18" s="5">
        <v>17</v>
      </c>
      <c r="L18" s="5">
        <v>24</v>
      </c>
      <c r="M18" s="7">
        <f>17/24</f>
        <v>0.70833333333333337</v>
      </c>
      <c r="N18" s="23" t="s">
        <v>15</v>
      </c>
    </row>
    <row r="19" spans="1:16" ht="24" customHeight="1" x14ac:dyDescent="0.35">
      <c r="A19" s="96" t="str">
        <f>IF(Achievement!E19="Growth Adequate",Achievement!A19,"-")</f>
        <v>-</v>
      </c>
      <c r="B19" s="96" t="str">
        <f>IF(Achievement!E19="Growth Adequate",Achievement!B19,"-")</f>
        <v>-</v>
      </c>
      <c r="C19" s="97" t="str">
        <f>IF(Achievement!E19="Growth Adequate",Achievement!C19,"-")</f>
        <v>-</v>
      </c>
      <c r="D19" s="98" t="str">
        <f>IF(Achievement!E19="Growth Adequate",Achievement!D19,"")</f>
        <v/>
      </c>
      <c r="E19" s="59" t="str">
        <f t="shared" si="0"/>
        <v>-</v>
      </c>
      <c r="F19" s="86" t="str">
        <f>IF(Achievement!E19="Growth Adequate",Achievement!G19,"")</f>
        <v/>
      </c>
      <c r="G19" s="43" t="str">
        <f t="shared" si="1"/>
        <v/>
      </c>
      <c r="H19" s="163"/>
      <c r="I19" s="163"/>
      <c r="J19" s="164"/>
      <c r="K19" s="5">
        <v>16</v>
      </c>
      <c r="L19" s="5">
        <v>24</v>
      </c>
      <c r="M19" s="7">
        <f>16/24</f>
        <v>0.66666666666666663</v>
      </c>
      <c r="N19" s="23" t="s">
        <v>15</v>
      </c>
    </row>
    <row r="20" spans="1:16" ht="24" customHeight="1" x14ac:dyDescent="0.35">
      <c r="A20" s="96" t="str">
        <f>IF(Achievement!E20="Growth Adequate",Achievement!A20,"-")</f>
        <v>-</v>
      </c>
      <c r="B20" s="96" t="str">
        <f>IF(Achievement!E20="Growth Adequate",Achievement!B20,"-")</f>
        <v>-</v>
      </c>
      <c r="C20" s="97" t="str">
        <f>IF(Achievement!E20="Growth Adequate",Achievement!C20,"-")</f>
        <v>-</v>
      </c>
      <c r="D20" s="98" t="str">
        <f>IF(Achievement!E20="Growth Adequate",Achievement!D20,"")</f>
        <v/>
      </c>
      <c r="E20" s="59" t="str">
        <f t="shared" si="0"/>
        <v>-</v>
      </c>
      <c r="F20" s="86" t="str">
        <f>IF(Achievement!E20="Growth Adequate",Achievement!G20,"")</f>
        <v/>
      </c>
      <c r="G20" s="43" t="str">
        <f t="shared" si="1"/>
        <v/>
      </c>
      <c r="H20" s="163"/>
      <c r="I20" s="163"/>
      <c r="J20" s="164"/>
      <c r="K20" s="5">
        <v>15</v>
      </c>
      <c r="L20" s="5">
        <v>24</v>
      </c>
      <c r="M20" s="7">
        <f>15/24</f>
        <v>0.625</v>
      </c>
      <c r="N20" s="23" t="s">
        <v>16</v>
      </c>
    </row>
    <row r="21" spans="1:16" ht="24" customHeight="1" x14ac:dyDescent="0.35">
      <c r="A21" s="96" t="str">
        <f>IF(Achievement!E21="Growth Adequate",Achievement!A21,"-")</f>
        <v>-</v>
      </c>
      <c r="B21" s="96" t="str">
        <f>IF(Achievement!E21="Growth Adequate",Achievement!B21,"-")</f>
        <v>-</v>
      </c>
      <c r="C21" s="97" t="str">
        <f>IF(Achievement!E21="Growth Adequate",Achievement!C21,"-")</f>
        <v>-</v>
      </c>
      <c r="D21" s="98" t="str">
        <f>IF(Achievement!E21="Growth Adequate",Achievement!D21,"")</f>
        <v/>
      </c>
      <c r="E21" s="59" t="str">
        <f t="shared" si="0"/>
        <v>-</v>
      </c>
      <c r="F21" s="86" t="str">
        <f>IF(Achievement!E21="Growth Adequate",Achievement!G21,"")</f>
        <v/>
      </c>
      <c r="G21" s="43" t="str">
        <f t="shared" si="1"/>
        <v/>
      </c>
      <c r="H21" s="163"/>
      <c r="I21" s="163"/>
      <c r="J21" s="164"/>
      <c r="K21" s="5">
        <v>14</v>
      </c>
      <c r="L21" s="5">
        <v>24</v>
      </c>
      <c r="M21" s="7">
        <f>14/24</f>
        <v>0.58333333333333337</v>
      </c>
      <c r="N21" s="23" t="s">
        <v>16</v>
      </c>
    </row>
    <row r="22" spans="1:16" ht="24" customHeight="1" x14ac:dyDescent="0.35">
      <c r="A22" s="96" t="str">
        <f>IF(Achievement!E22="Growth Adequate",Achievement!A22,"-")</f>
        <v>-</v>
      </c>
      <c r="B22" s="96" t="str">
        <f>IF(Achievement!E22="Growth Adequate",Achievement!B22,"-")</f>
        <v>-</v>
      </c>
      <c r="C22" s="97" t="str">
        <f>IF(Achievement!E22="Growth Adequate",Achievement!C22,"-")</f>
        <v>-</v>
      </c>
      <c r="D22" s="98" t="str">
        <f>IF(Achievement!E22="Growth Adequate",Achievement!D22,"")</f>
        <v/>
      </c>
      <c r="E22" s="59" t="str">
        <f t="shared" si="0"/>
        <v>-</v>
      </c>
      <c r="F22" s="86" t="str">
        <f>IF(Achievement!E22="Growth Adequate",Achievement!G22,"")</f>
        <v/>
      </c>
      <c r="G22" s="43" t="str">
        <f t="shared" si="1"/>
        <v/>
      </c>
      <c r="H22" s="163"/>
      <c r="I22" s="163"/>
      <c r="J22" s="164"/>
      <c r="K22" s="5">
        <v>13</v>
      </c>
      <c r="L22" s="5">
        <v>24</v>
      </c>
      <c r="M22" s="7">
        <f>13/24</f>
        <v>0.54166666666666663</v>
      </c>
      <c r="N22" s="23" t="s">
        <v>17</v>
      </c>
    </row>
    <row r="23" spans="1:16" ht="24" customHeight="1" x14ac:dyDescent="0.35">
      <c r="A23" s="96" t="str">
        <f>IF(Achievement!E23="Growth Adequate",Achievement!A23,"-")</f>
        <v>-</v>
      </c>
      <c r="B23" s="96" t="str">
        <f>IF(Achievement!E23="Growth Adequate",Achievement!B23,"-")</f>
        <v>-</v>
      </c>
      <c r="C23" s="97" t="str">
        <f>IF(Achievement!E23="Growth Adequate",Achievement!C23,"-")</f>
        <v>-</v>
      </c>
      <c r="D23" s="98" t="str">
        <f>IF(Achievement!E23="Growth Adequate",Achievement!D23,"")</f>
        <v/>
      </c>
      <c r="E23" s="59" t="str">
        <f t="shared" si="0"/>
        <v>-</v>
      </c>
      <c r="F23" s="86" t="str">
        <f>IF(Achievement!E23="Growth Adequate",Achievement!G23,"")</f>
        <v/>
      </c>
      <c r="G23" s="43" t="str">
        <f t="shared" si="1"/>
        <v/>
      </c>
      <c r="H23" s="163"/>
      <c r="I23" s="163"/>
      <c r="J23" s="164"/>
      <c r="K23" s="5">
        <v>12</v>
      </c>
      <c r="L23" s="5">
        <v>24</v>
      </c>
      <c r="M23" s="7">
        <f>12/24</f>
        <v>0.5</v>
      </c>
      <c r="N23" s="23" t="s">
        <v>17</v>
      </c>
    </row>
    <row r="24" spans="1:16" ht="24" customHeight="1" x14ac:dyDescent="0.35">
      <c r="A24" s="96" t="str">
        <f>IF(Achievement!E24="Growth Adequate",Achievement!A24,"-")</f>
        <v>-</v>
      </c>
      <c r="B24" s="96" t="str">
        <f>IF(Achievement!E24="Growth Adequate",Achievement!B24,"-")</f>
        <v>-</v>
      </c>
      <c r="C24" s="97" t="str">
        <f>IF(Achievement!E24="Growth Adequate",Achievement!C24,"-")</f>
        <v>-</v>
      </c>
      <c r="D24" s="98" t="str">
        <f>IF(Achievement!E24="Growth Adequate",Achievement!D24,"")</f>
        <v/>
      </c>
      <c r="E24" s="59" t="str">
        <f t="shared" si="0"/>
        <v>-</v>
      </c>
      <c r="F24" s="86" t="str">
        <f>IF(Achievement!E24="Growth Adequate",Achievement!G24,"")</f>
        <v/>
      </c>
      <c r="G24" s="43" t="str">
        <f t="shared" si="1"/>
        <v/>
      </c>
      <c r="H24" s="163"/>
      <c r="I24" s="163"/>
      <c r="J24" s="164"/>
      <c r="K24" s="5">
        <v>11</v>
      </c>
      <c r="L24" s="5">
        <v>24</v>
      </c>
      <c r="M24" s="7">
        <f>11/24</f>
        <v>0.45833333333333331</v>
      </c>
      <c r="N24" s="23" t="s">
        <v>18</v>
      </c>
    </row>
    <row r="25" spans="1:16" ht="24" customHeight="1" x14ac:dyDescent="0.35">
      <c r="A25" s="96" t="str">
        <f>IF(Achievement!E25="Growth Adequate",Achievement!A25,"-")</f>
        <v>-</v>
      </c>
      <c r="B25" s="96" t="str">
        <f>IF(Achievement!E25="Growth Adequate",Achievement!B25,"-")</f>
        <v>-</v>
      </c>
      <c r="C25" s="97" t="str">
        <f>IF(Achievement!E25="Growth Adequate",Achievement!C25,"-")</f>
        <v>-</v>
      </c>
      <c r="D25" s="98" t="str">
        <f>IF(Achievement!E25="Growth Adequate",Achievement!D25,"")</f>
        <v/>
      </c>
      <c r="E25" s="59" t="str">
        <f t="shared" si="0"/>
        <v>-</v>
      </c>
      <c r="F25" s="86" t="str">
        <f>IF(Achievement!E25="Growth Adequate",Achievement!G25,"")</f>
        <v/>
      </c>
      <c r="G25" s="43" t="str">
        <f t="shared" si="1"/>
        <v/>
      </c>
      <c r="H25" s="163"/>
      <c r="I25" s="163"/>
      <c r="J25" s="164"/>
      <c r="K25" s="5">
        <v>10</v>
      </c>
      <c r="L25" s="5">
        <v>24</v>
      </c>
      <c r="M25" s="7">
        <f>10/24</f>
        <v>0.41666666666666669</v>
      </c>
      <c r="N25" s="23" t="s">
        <v>18</v>
      </c>
    </row>
    <row r="26" spans="1:16" ht="24" customHeight="1" x14ac:dyDescent="0.35">
      <c r="A26" s="96" t="str">
        <f>IF(Achievement!E26="Growth Adequate",Achievement!A26,"-")</f>
        <v>-</v>
      </c>
      <c r="B26" s="96" t="str">
        <f>IF(Achievement!E26="Growth Adequate",Achievement!B26,"-")</f>
        <v>-</v>
      </c>
      <c r="C26" s="97" t="str">
        <f>IF(Achievement!E26="Growth Adequate",Achievement!C26,"-")</f>
        <v>-</v>
      </c>
      <c r="D26" s="98" t="str">
        <f>IF(Achievement!E26="Growth Adequate",Achievement!D26,"")</f>
        <v/>
      </c>
      <c r="E26" s="59" t="str">
        <f t="shared" si="0"/>
        <v>-</v>
      </c>
      <c r="F26" s="86" t="str">
        <f>IF(Achievement!E26="Growth Adequate",Achievement!G26,"")</f>
        <v/>
      </c>
      <c r="G26" s="43" t="str">
        <f t="shared" si="1"/>
        <v/>
      </c>
      <c r="H26" s="163"/>
      <c r="I26" s="163"/>
      <c r="J26" s="164"/>
      <c r="K26" s="5">
        <v>9</v>
      </c>
      <c r="L26" s="5">
        <v>24</v>
      </c>
      <c r="M26" s="7">
        <f>9/24</f>
        <v>0.375</v>
      </c>
      <c r="N26" s="23" t="s">
        <v>19</v>
      </c>
    </row>
    <row r="27" spans="1:16" ht="24" customHeight="1" x14ac:dyDescent="0.35">
      <c r="A27" s="96" t="str">
        <f>IF(Achievement!E27="Growth Adequate",Achievement!A27,"-")</f>
        <v>-</v>
      </c>
      <c r="B27" s="96" t="str">
        <f>IF(Achievement!E27="Growth Adequate",Achievement!B27,"-")</f>
        <v>-</v>
      </c>
      <c r="C27" s="97" t="str">
        <f>IF(Achievement!E27="Growth Adequate",Achievement!C27,"-")</f>
        <v>-</v>
      </c>
      <c r="D27" s="98" t="str">
        <f>IF(Achievement!E27="Growth Adequate",Achievement!D27,"")</f>
        <v/>
      </c>
      <c r="E27" s="59" t="str">
        <f t="shared" si="0"/>
        <v>-</v>
      </c>
      <c r="F27" s="86" t="str">
        <f>IF(Achievement!E27="Growth Adequate",Achievement!G27,"")</f>
        <v/>
      </c>
      <c r="G27" s="43" t="str">
        <f t="shared" si="1"/>
        <v/>
      </c>
      <c r="H27" s="163"/>
      <c r="I27" s="163"/>
      <c r="J27" s="164"/>
      <c r="K27" s="5">
        <v>8</v>
      </c>
      <c r="L27" s="5">
        <v>24</v>
      </c>
      <c r="M27" s="7">
        <f>8/24</f>
        <v>0.33333333333333331</v>
      </c>
      <c r="N27" s="23" t="s">
        <v>19</v>
      </c>
    </row>
    <row r="28" spans="1:16" ht="24" customHeight="1" x14ac:dyDescent="0.35">
      <c r="A28" s="96" t="str">
        <f>IF(Achievement!E28="Growth Adequate",Achievement!A28,"-")</f>
        <v>-</v>
      </c>
      <c r="B28" s="96" t="str">
        <f>IF(Achievement!E28="Growth Adequate",Achievement!B28,"-")</f>
        <v>-</v>
      </c>
      <c r="C28" s="97" t="str">
        <f>IF(Achievement!E28="Growth Adequate",Achievement!C28,"-")</f>
        <v>-</v>
      </c>
      <c r="D28" s="98" t="str">
        <f>IF(Achievement!E28="Growth Adequate",Achievement!D28,"")</f>
        <v/>
      </c>
      <c r="E28" s="59" t="str">
        <f t="shared" si="0"/>
        <v>-</v>
      </c>
      <c r="F28" s="86" t="str">
        <f>IF(Achievement!E28="Growth Adequate",Achievement!G28,"")</f>
        <v/>
      </c>
      <c r="G28" s="43" t="str">
        <f t="shared" si="1"/>
        <v/>
      </c>
      <c r="H28" s="163"/>
      <c r="I28" s="163"/>
      <c r="J28" s="164"/>
      <c r="K28" s="5">
        <v>7</v>
      </c>
      <c r="L28" s="5">
        <v>24</v>
      </c>
      <c r="M28" s="7">
        <f>7/24</f>
        <v>0.29166666666666669</v>
      </c>
      <c r="N28" s="23" t="s">
        <v>20</v>
      </c>
    </row>
    <row r="29" spans="1:16" ht="24" customHeight="1" x14ac:dyDescent="0.35">
      <c r="A29" s="96" t="str">
        <f>IF(Achievement!E29="Growth Adequate",Achievement!A29,"-")</f>
        <v>-</v>
      </c>
      <c r="B29" s="96" t="str">
        <f>IF(Achievement!E29="Growth Adequate",Achievement!B29,"-")</f>
        <v>-</v>
      </c>
      <c r="C29" s="97" t="str">
        <f>IF(Achievement!E29="Growth Adequate",Achievement!C29,"-")</f>
        <v>-</v>
      </c>
      <c r="D29" s="98" t="str">
        <f>IF(Achievement!E29="Growth Adequate",Achievement!D29,"")</f>
        <v/>
      </c>
      <c r="E29" s="59" t="str">
        <f t="shared" si="0"/>
        <v>-</v>
      </c>
      <c r="F29" s="86" t="str">
        <f>IF(Achievement!E29="Growth Adequate",Achievement!G29,"")</f>
        <v/>
      </c>
      <c r="G29" s="43" t="str">
        <f t="shared" si="1"/>
        <v/>
      </c>
      <c r="H29" s="163"/>
      <c r="I29" s="163"/>
      <c r="J29" s="164"/>
      <c r="K29" s="5">
        <v>6</v>
      </c>
      <c r="L29" s="5">
        <v>24</v>
      </c>
      <c r="M29" s="7">
        <f>6/24</f>
        <v>0.25</v>
      </c>
      <c r="N29" s="23" t="s">
        <v>20</v>
      </c>
    </row>
    <row r="30" spans="1:16" ht="24" customHeight="1" x14ac:dyDescent="0.35">
      <c r="A30" s="96" t="str">
        <f>IF(Achievement!E30="Growth Adequate",Achievement!A30,"-")</f>
        <v>-</v>
      </c>
      <c r="B30" s="96" t="str">
        <f>IF(Achievement!E30="Growth Adequate",Achievement!B30,"-")</f>
        <v>-</v>
      </c>
      <c r="C30" s="97" t="str">
        <f>IF(Achievement!E30="Growth Adequate",Achievement!C30,"-")</f>
        <v>-</v>
      </c>
      <c r="D30" s="98" t="str">
        <f>IF(Achievement!E30="Growth Adequate",Achievement!D30,"")</f>
        <v/>
      </c>
      <c r="E30" s="59" t="str">
        <f t="shared" si="0"/>
        <v>-</v>
      </c>
      <c r="F30" s="86" t="str">
        <f>IF(Achievement!E30="Growth Adequate",Achievement!G30,"")</f>
        <v/>
      </c>
      <c r="G30" s="43" t="str">
        <f t="shared" si="1"/>
        <v/>
      </c>
      <c r="H30" s="163"/>
      <c r="I30" s="163"/>
      <c r="J30" s="164"/>
      <c r="K30" s="5">
        <v>5</v>
      </c>
      <c r="L30" s="5">
        <v>24</v>
      </c>
      <c r="M30" s="7">
        <f>5/24</f>
        <v>0.20833333333333334</v>
      </c>
      <c r="N30" s="23" t="s">
        <v>21</v>
      </c>
    </row>
    <row r="31" spans="1:16" ht="24" customHeight="1" x14ac:dyDescent="0.35">
      <c r="A31" s="96" t="str">
        <f>IF(Achievement!E31="Growth Adequate",Achievement!A31,"-")</f>
        <v>-</v>
      </c>
      <c r="B31" s="96" t="str">
        <f>IF(Achievement!E31="Growth Adequate",Achievement!B31,"-")</f>
        <v>-</v>
      </c>
      <c r="C31" s="97" t="str">
        <f>IF(Achievement!E31="Growth Adequate",Achievement!C31,"-")</f>
        <v>-</v>
      </c>
      <c r="D31" s="98" t="str">
        <f>IF(Achievement!E31="Growth Adequate",Achievement!D31,"")</f>
        <v/>
      </c>
      <c r="E31" s="59" t="str">
        <f t="shared" si="0"/>
        <v>-</v>
      </c>
      <c r="F31" s="86" t="str">
        <f>IF(Achievement!E31="Growth Adequate",Achievement!G31,"")</f>
        <v/>
      </c>
      <c r="G31" s="43" t="str">
        <f t="shared" si="1"/>
        <v/>
      </c>
      <c r="H31" s="163"/>
      <c r="I31" s="163"/>
      <c r="J31" s="164"/>
      <c r="K31" s="5">
        <v>4</v>
      </c>
      <c r="L31" s="5">
        <v>24</v>
      </c>
      <c r="M31" s="7">
        <f>4/24</f>
        <v>0.16666666666666666</v>
      </c>
      <c r="N31" s="23" t="s">
        <v>21</v>
      </c>
    </row>
    <row r="32" spans="1:16" ht="24" customHeight="1" x14ac:dyDescent="0.35">
      <c r="A32" s="96" t="str">
        <f>IF(Achievement!E32="Growth Adequate",Achievement!A32,"-")</f>
        <v>-</v>
      </c>
      <c r="B32" s="96" t="str">
        <f>IF(Achievement!E32="Growth Adequate",Achievement!B32,"-")</f>
        <v>-</v>
      </c>
      <c r="C32" s="97" t="str">
        <f>IF(Achievement!E32="Growth Adequate",Achievement!C32,"-")</f>
        <v>-</v>
      </c>
      <c r="D32" s="98" t="str">
        <f>IF(Achievement!E32="Growth Adequate",Achievement!D32,"")</f>
        <v/>
      </c>
      <c r="E32" s="59" t="str">
        <f t="shared" si="0"/>
        <v>-</v>
      </c>
      <c r="F32" s="86" t="str">
        <f>IF(Achievement!E32="Growth Adequate",Achievement!G32,"")</f>
        <v/>
      </c>
      <c r="G32" s="43" t="str">
        <f t="shared" si="1"/>
        <v/>
      </c>
      <c r="H32" s="163"/>
      <c r="I32" s="163"/>
      <c r="J32" s="164"/>
      <c r="K32" s="5">
        <v>3</v>
      </c>
      <c r="L32" s="5">
        <v>24</v>
      </c>
      <c r="M32" s="7">
        <f>3/24</f>
        <v>0.125</v>
      </c>
      <c r="N32" s="23" t="s">
        <v>22</v>
      </c>
    </row>
    <row r="33" spans="1:14" ht="24" customHeight="1" x14ac:dyDescent="0.35">
      <c r="A33" s="96" t="str">
        <f>IF(Achievement!E33="Growth Adequate",Achievement!A33,"-")</f>
        <v>-</v>
      </c>
      <c r="B33" s="96" t="str">
        <f>IF(Achievement!E33="Growth Adequate",Achievement!B33,"-")</f>
        <v>-</v>
      </c>
      <c r="C33" s="97" t="str">
        <f>IF(Achievement!E33="Growth Adequate",Achievement!C33,"-")</f>
        <v>-</v>
      </c>
      <c r="D33" s="98" t="str">
        <f>IF(Achievement!E33="Growth Adequate",Achievement!D33,"")</f>
        <v/>
      </c>
      <c r="E33" s="59" t="str">
        <f t="shared" si="0"/>
        <v>-</v>
      </c>
      <c r="F33" s="86" t="str">
        <f>IF(Achievement!E33="Growth Adequate",Achievement!G33,"")</f>
        <v/>
      </c>
      <c r="G33" s="43" t="str">
        <f t="shared" si="1"/>
        <v/>
      </c>
      <c r="H33" s="163"/>
      <c r="I33" s="163"/>
      <c r="J33" s="164"/>
      <c r="K33" s="5">
        <v>2</v>
      </c>
      <c r="L33" s="5">
        <v>24</v>
      </c>
      <c r="M33" s="7">
        <f>2/24</f>
        <v>8.3333333333333329E-2</v>
      </c>
      <c r="N33" s="23" t="s">
        <v>22</v>
      </c>
    </row>
    <row r="34" spans="1:14" ht="24" customHeight="1" x14ac:dyDescent="0.35">
      <c r="A34" s="96" t="str">
        <f>IF(Achievement!E34="Growth Adequate",Achievement!A34,"-")</f>
        <v>-</v>
      </c>
      <c r="B34" s="96" t="str">
        <f>IF(Achievement!E34="Growth Adequate",Achievement!B34,"-")</f>
        <v>-</v>
      </c>
      <c r="C34" s="97" t="str">
        <f>IF(Achievement!E34="Growth Adequate",Achievement!C34,"-")</f>
        <v>-</v>
      </c>
      <c r="D34" s="98" t="str">
        <f>IF(Achievement!E34="Growth Adequate",Achievement!D34,"")</f>
        <v/>
      </c>
      <c r="E34" s="59" t="str">
        <f t="shared" si="0"/>
        <v>-</v>
      </c>
      <c r="F34" s="86" t="str">
        <f>IF(Achievement!E34="Growth Adequate",Achievement!G34,"")</f>
        <v/>
      </c>
      <c r="G34" s="43" t="str">
        <f t="shared" si="1"/>
        <v/>
      </c>
      <c r="H34" s="163"/>
      <c r="I34" s="163"/>
      <c r="J34" s="164"/>
      <c r="K34" s="5">
        <v>1</v>
      </c>
      <c r="L34" s="5">
        <v>24</v>
      </c>
      <c r="M34" s="7">
        <f>1/24</f>
        <v>4.1666666666666664E-2</v>
      </c>
      <c r="N34" s="23" t="s">
        <v>22</v>
      </c>
    </row>
    <row r="35" spans="1:14" ht="24" customHeight="1" x14ac:dyDescent="0.35">
      <c r="A35" s="96" t="str">
        <f>IF(Achievement!E35="Growth Adequate",Achievement!A35,"-")</f>
        <v>-</v>
      </c>
      <c r="B35" s="96" t="str">
        <f>IF(Achievement!E35="Growth Adequate",Achievement!B35,"-")</f>
        <v>-</v>
      </c>
      <c r="C35" s="97" t="str">
        <f>IF(Achievement!E35="Growth Adequate",Achievement!C35,"-")</f>
        <v>-</v>
      </c>
      <c r="D35" s="98" t="str">
        <f>IF(Achievement!E35="Growth Adequate",Achievement!D35,"")</f>
        <v/>
      </c>
      <c r="E35" s="59" t="str">
        <f t="shared" si="0"/>
        <v>-</v>
      </c>
      <c r="F35" s="86" t="str">
        <f>IF(Achievement!E35="Growth Adequate",Achievement!G35,"")</f>
        <v/>
      </c>
      <c r="G35" s="43" t="str">
        <f t="shared" si="1"/>
        <v/>
      </c>
      <c r="H35" s="163"/>
      <c r="I35" s="163"/>
      <c r="J35" s="164"/>
    </row>
    <row r="36" spans="1:14" ht="24" customHeight="1" x14ac:dyDescent="0.35">
      <c r="A36" s="96" t="str">
        <f>IF(Achievement!E36="Growth Adequate",Achievement!A36,"-")</f>
        <v>-</v>
      </c>
      <c r="B36" s="96" t="str">
        <f>IF(Achievement!E36="Growth Adequate",Achievement!B36,"-")</f>
        <v>-</v>
      </c>
      <c r="C36" s="97" t="str">
        <f>IF(Achievement!E36="Growth Adequate",Achievement!C36,"-")</f>
        <v>-</v>
      </c>
      <c r="D36" s="98" t="str">
        <f>IF(Achievement!E36="Growth Adequate",Achievement!D36,"")</f>
        <v/>
      </c>
      <c r="E36" s="59" t="str">
        <f t="shared" si="0"/>
        <v>-</v>
      </c>
      <c r="F36" s="86" t="str">
        <f>IF(Achievement!E36="Growth Adequate",Achievement!G36,"")</f>
        <v/>
      </c>
      <c r="G36" s="43" t="str">
        <f t="shared" si="1"/>
        <v/>
      </c>
      <c r="H36" s="163"/>
      <c r="I36" s="163"/>
      <c r="J36" s="163"/>
    </row>
    <row r="37" spans="1:14" ht="24" customHeight="1" x14ac:dyDescent="0.35">
      <c r="A37" s="96" t="str">
        <f>IF(Achievement!E37="Growth Adequate",Achievement!A37,"-")</f>
        <v>-</v>
      </c>
      <c r="B37" s="96" t="str">
        <f>IF(Achievement!E37="Growth Adequate",Achievement!B37,"-")</f>
        <v>-</v>
      </c>
      <c r="C37" s="97" t="str">
        <f>IF(Achievement!E37="Growth Adequate",Achievement!C37,"-")</f>
        <v>-</v>
      </c>
      <c r="D37" s="98" t="str">
        <f>IF(Achievement!E37="Growth Adequate",Achievement!D37,"")</f>
        <v/>
      </c>
      <c r="E37" s="59" t="str">
        <f t="shared" si="0"/>
        <v>-</v>
      </c>
      <c r="F37" s="86" t="str">
        <f>IF(Achievement!E37="Growth Adequate",Achievement!G37,"")</f>
        <v/>
      </c>
      <c r="G37" s="43" t="str">
        <f t="shared" si="1"/>
        <v/>
      </c>
      <c r="H37" s="163"/>
      <c r="I37" s="163"/>
      <c r="J37" s="163"/>
    </row>
    <row r="38" spans="1:14" ht="24" customHeight="1" x14ac:dyDescent="0.35">
      <c r="A38" s="96" t="str">
        <f>IF(Achievement!E38="Growth Adequate",Achievement!A38,"-")</f>
        <v>-</v>
      </c>
      <c r="B38" s="96" t="str">
        <f>IF(Achievement!E38="Growth Adequate",Achievement!B38,"-")</f>
        <v>-</v>
      </c>
      <c r="C38" s="97" t="str">
        <f>IF(Achievement!E38="Growth Adequate",Achievement!C38,"-")</f>
        <v>-</v>
      </c>
      <c r="D38" s="98" t="str">
        <f>IF(Achievement!E38="Growth Adequate",Achievement!D38,"")</f>
        <v/>
      </c>
      <c r="E38" s="59" t="str">
        <f t="shared" si="0"/>
        <v>-</v>
      </c>
      <c r="F38" s="86" t="str">
        <f>IF(Achievement!E38="Growth Adequate",Achievement!G38,"")</f>
        <v/>
      </c>
      <c r="G38" s="43" t="str">
        <f t="shared" si="1"/>
        <v/>
      </c>
      <c r="H38" s="163"/>
      <c r="I38" s="163"/>
      <c r="J38" s="163"/>
    </row>
    <row r="39" spans="1:14" ht="24" customHeight="1" x14ac:dyDescent="0.35">
      <c r="A39" s="96" t="str">
        <f>IF(Achievement!E39="Growth Adequate",Achievement!A39,"-")</f>
        <v>-</v>
      </c>
      <c r="B39" s="96" t="str">
        <f>IF(Achievement!E39="Growth Adequate",Achievement!B39,"-")</f>
        <v>-</v>
      </c>
      <c r="C39" s="97" t="str">
        <f>IF(Achievement!E39="Growth Adequate",Achievement!C39,"-")</f>
        <v>-</v>
      </c>
      <c r="D39" s="98" t="str">
        <f>IF(Achievement!E39="Growth Adequate",Achievement!D39,"")</f>
        <v/>
      </c>
      <c r="E39" s="59" t="str">
        <f t="shared" si="0"/>
        <v>-</v>
      </c>
      <c r="F39" s="86" t="str">
        <f>IF(Achievement!E39="Growth Adequate",Achievement!G39,"")</f>
        <v/>
      </c>
      <c r="G39" s="43" t="str">
        <f t="shared" si="1"/>
        <v/>
      </c>
      <c r="H39" s="163"/>
      <c r="I39" s="163"/>
      <c r="J39" s="163"/>
    </row>
    <row r="40" spans="1:14" ht="24" customHeight="1" x14ac:dyDescent="0.35">
      <c r="A40" s="96" t="str">
        <f>IF(Achievement!E40="Growth Adequate",Achievement!A40,"-")</f>
        <v>-</v>
      </c>
      <c r="B40" s="96" t="str">
        <f>IF(Achievement!E40="Growth Adequate",Achievement!B40,"-")</f>
        <v>-</v>
      </c>
      <c r="C40" s="97" t="str">
        <f>IF(Achievement!E40="Growth Adequate",Achievement!C40,"-")</f>
        <v>-</v>
      </c>
      <c r="D40" s="98" t="str">
        <f>IF(Achievement!E40="Growth Adequate",Achievement!D40,"")</f>
        <v/>
      </c>
      <c r="E40" s="59" t="str">
        <f t="shared" si="0"/>
        <v>-</v>
      </c>
      <c r="F40" s="86" t="str">
        <f>IF(Achievement!E40="Growth Adequate",Achievement!G40,"")</f>
        <v/>
      </c>
      <c r="G40" s="43" t="str">
        <f t="shared" si="1"/>
        <v/>
      </c>
      <c r="H40" s="163"/>
      <c r="I40" s="163"/>
      <c r="J40" s="163"/>
    </row>
    <row r="41" spans="1:14" ht="24" customHeight="1" x14ac:dyDescent="0.35">
      <c r="A41" s="96" t="str">
        <f>IF(Achievement!E41="Growth Adequate",Achievement!A41,"-")</f>
        <v>-</v>
      </c>
      <c r="B41" s="96" t="str">
        <f>IF(Achievement!E41="Growth Adequate",Achievement!B41,"-")</f>
        <v>-</v>
      </c>
      <c r="C41" s="97" t="str">
        <f>IF(Achievement!E41="Growth Adequate",Achievement!C41,"-")</f>
        <v>-</v>
      </c>
      <c r="D41" s="98" t="str">
        <f>IF(Achievement!E41="Growth Adequate",Achievement!D41,"")</f>
        <v/>
      </c>
      <c r="E41" s="59" t="str">
        <f t="shared" si="0"/>
        <v>-</v>
      </c>
      <c r="F41" s="86" t="str">
        <f>IF(Achievement!E41="Growth Adequate",Achievement!G41,"")</f>
        <v/>
      </c>
      <c r="G41" s="43" t="str">
        <f t="shared" si="1"/>
        <v/>
      </c>
      <c r="H41" s="163"/>
      <c r="I41" s="163"/>
      <c r="J41" s="163"/>
    </row>
    <row r="42" spans="1:14" ht="24" customHeight="1" x14ac:dyDescent="0.35">
      <c r="A42" s="96" t="str">
        <f>IF(Achievement!E42="Growth Adequate",Achievement!A42,"-")</f>
        <v>-</v>
      </c>
      <c r="B42" s="96" t="str">
        <f>IF(Achievement!E42="Growth Adequate",Achievement!B42,"-")</f>
        <v>-</v>
      </c>
      <c r="C42" s="97" t="str">
        <f>IF(Achievement!E42="Growth Adequate",Achievement!C42,"-")</f>
        <v>-</v>
      </c>
      <c r="D42" s="98" t="str">
        <f>IF(Achievement!E42="Growth Adequate",Achievement!D42,"")</f>
        <v/>
      </c>
      <c r="E42" s="59" t="str">
        <f t="shared" si="0"/>
        <v>-</v>
      </c>
      <c r="F42" s="86" t="str">
        <f>IF(Achievement!E42="Growth Adequate",Achievement!G42,"")</f>
        <v/>
      </c>
      <c r="G42" s="43" t="str">
        <f t="shared" si="1"/>
        <v/>
      </c>
      <c r="H42" s="163"/>
      <c r="I42" s="163"/>
      <c r="J42" s="163"/>
    </row>
    <row r="43" spans="1:14" ht="24" customHeight="1" x14ac:dyDescent="0.35">
      <c r="A43" s="96" t="str">
        <f>IF(Achievement!E43="Growth Adequate",Achievement!A43,"-")</f>
        <v>-</v>
      </c>
      <c r="B43" s="96" t="str">
        <f>IF(Achievement!E43="Growth Adequate",Achievement!B43,"-")</f>
        <v>-</v>
      </c>
      <c r="C43" s="97" t="str">
        <f>IF(Achievement!E43="Growth Adequate",Achievement!C43,"-")</f>
        <v>-</v>
      </c>
      <c r="D43" s="98" t="str">
        <f>IF(Achievement!E43="Growth Adequate",Achievement!D43,"")</f>
        <v/>
      </c>
      <c r="E43" s="59" t="str">
        <f t="shared" si="0"/>
        <v>-</v>
      </c>
      <c r="F43" s="86" t="str">
        <f>IF(Achievement!E43="Growth Adequate",Achievement!G43,"")</f>
        <v/>
      </c>
      <c r="G43" s="43" t="str">
        <f t="shared" si="1"/>
        <v/>
      </c>
      <c r="H43" s="163"/>
      <c r="I43" s="163"/>
      <c r="J43" s="163"/>
    </row>
    <row r="44" spans="1:14" ht="24" customHeight="1" x14ac:dyDescent="0.35">
      <c r="A44" s="96" t="str">
        <f>IF(Achievement!E44="Growth Adequate",Achievement!A44,"-")</f>
        <v>-</v>
      </c>
      <c r="B44" s="96" t="str">
        <f>IF(Achievement!E44="Growth Adequate",Achievement!B44,"-")</f>
        <v>-</v>
      </c>
      <c r="C44" s="97" t="str">
        <f>IF(Achievement!E44="Growth Adequate",Achievement!C44,"-")</f>
        <v>-</v>
      </c>
      <c r="D44" s="98" t="str">
        <f>IF(Achievement!E44="Growth Adequate",Achievement!D44,"")</f>
        <v/>
      </c>
      <c r="E44" s="59" t="str">
        <f t="shared" si="0"/>
        <v>-</v>
      </c>
      <c r="F44" s="86" t="str">
        <f>IF(Achievement!E44="Growth Adequate",Achievement!G44,"")</f>
        <v/>
      </c>
      <c r="G44" s="43" t="str">
        <f t="shared" si="1"/>
        <v/>
      </c>
      <c r="H44" s="163"/>
      <c r="I44" s="163"/>
      <c r="J44" s="163"/>
    </row>
    <row r="45" spans="1:14" ht="24" customHeight="1" x14ac:dyDescent="0.35">
      <c r="A45" s="96" t="str">
        <f>IF(Achievement!E45="Growth Adequate",Achievement!A45,"-")</f>
        <v>-</v>
      </c>
      <c r="B45" s="96" t="str">
        <f>IF(Achievement!E45="Growth Adequate",Achievement!B45,"-")</f>
        <v>-</v>
      </c>
      <c r="C45" s="97" t="str">
        <f>IF(Achievement!E45="Growth Adequate",Achievement!C45,"-")</f>
        <v>-</v>
      </c>
      <c r="D45" s="98" t="str">
        <f>IF(Achievement!E45="Growth Adequate",Achievement!D45,"")</f>
        <v/>
      </c>
      <c r="E45" s="59" t="str">
        <f t="shared" si="0"/>
        <v>-</v>
      </c>
      <c r="F45" s="86" t="str">
        <f>IF(Achievement!E45="Growth Adequate",Achievement!G45,"")</f>
        <v/>
      </c>
      <c r="G45" s="43" t="str">
        <f t="shared" si="1"/>
        <v/>
      </c>
      <c r="H45" s="163"/>
      <c r="I45" s="163"/>
      <c r="J45" s="163"/>
    </row>
    <row r="46" spans="1:14" ht="24" customHeight="1" x14ac:dyDescent="0.35">
      <c r="A46" s="96" t="str">
        <f>IF(Achievement!E46="Growth Adequate",Achievement!A46,"-")</f>
        <v>-</v>
      </c>
      <c r="B46" s="96" t="str">
        <f>IF(Achievement!E46="Growth Adequate",Achievement!B46,"-")</f>
        <v>-</v>
      </c>
      <c r="C46" s="97" t="str">
        <f>IF(Achievement!E46="Growth Adequate",Achievement!C46,"-")</f>
        <v>-</v>
      </c>
      <c r="D46" s="98" t="str">
        <f>IF(Achievement!E46="Growth Adequate",Achievement!D46,"")</f>
        <v/>
      </c>
      <c r="E46" s="59" t="str">
        <f t="shared" si="0"/>
        <v>-</v>
      </c>
      <c r="F46" s="86" t="str">
        <f>IF(Achievement!E46="Growth Adequate",Achievement!G46,"")</f>
        <v/>
      </c>
      <c r="G46" s="43" t="str">
        <f t="shared" si="1"/>
        <v/>
      </c>
      <c r="H46" s="163"/>
      <c r="I46" s="163"/>
      <c r="J46" s="163"/>
    </row>
    <row r="47" spans="1:14" ht="24" customHeight="1" x14ac:dyDescent="0.35">
      <c r="A47" s="96" t="str">
        <f>IF(Achievement!E47="Growth Adequate",Achievement!A47,"-")</f>
        <v>-</v>
      </c>
      <c r="B47" s="96" t="str">
        <f>IF(Achievement!E47="Growth Adequate",Achievement!B47,"-")</f>
        <v>-</v>
      </c>
      <c r="C47" s="97" t="str">
        <f>IF(Achievement!E47="Growth Adequate",Achievement!C47,"-")</f>
        <v>-</v>
      </c>
      <c r="D47" s="98" t="str">
        <f>IF(Achievement!E47="Growth Adequate",Achievement!D47,"")</f>
        <v/>
      </c>
      <c r="E47" s="59" t="str">
        <f t="shared" si="0"/>
        <v>-</v>
      </c>
      <c r="F47" s="86" t="str">
        <f>IF(Achievement!E47="Growth Adequate",Achievement!G47,"")</f>
        <v/>
      </c>
      <c r="G47" s="43" t="str">
        <f t="shared" si="1"/>
        <v/>
      </c>
      <c r="H47" s="163"/>
      <c r="I47" s="163"/>
      <c r="J47" s="163"/>
    </row>
    <row r="48" spans="1:14" ht="24" customHeight="1" x14ac:dyDescent="0.35">
      <c r="A48" s="96" t="str">
        <f>IF(Achievement!E48="Growth Adequate",Achievement!A48,"-")</f>
        <v>-</v>
      </c>
      <c r="B48" s="96" t="str">
        <f>IF(Achievement!E48="Growth Adequate",Achievement!B48,"-")</f>
        <v>-</v>
      </c>
      <c r="C48" s="97" t="str">
        <f>IF(Achievement!E48="Growth Adequate",Achievement!C48,"-")</f>
        <v>-</v>
      </c>
      <c r="D48" s="98" t="str">
        <f>IF(Achievement!E48="Growth Adequate",Achievement!D48,"")</f>
        <v/>
      </c>
      <c r="E48" s="59" t="str">
        <f t="shared" si="0"/>
        <v>-</v>
      </c>
      <c r="F48" s="86" t="str">
        <f>IF(Achievement!E48="Growth Adequate",Achievement!G48,"")</f>
        <v/>
      </c>
      <c r="G48" s="43" t="str">
        <f t="shared" si="1"/>
        <v/>
      </c>
      <c r="H48" s="163"/>
      <c r="I48" s="163"/>
      <c r="J48" s="163"/>
    </row>
    <row r="49" spans="1:10" ht="24" customHeight="1" x14ac:dyDescent="0.35">
      <c r="A49" s="96" t="str">
        <f>IF(Achievement!E49="Growth Adequate",Achievement!A49,"-")</f>
        <v>-</v>
      </c>
      <c r="B49" s="96" t="str">
        <f>IF(Achievement!E49="Growth Adequate",Achievement!B49,"-")</f>
        <v>-</v>
      </c>
      <c r="C49" s="97" t="str">
        <f>IF(Achievement!E49="Growth Adequate",Achievement!C49,"-")</f>
        <v>-</v>
      </c>
      <c r="D49" s="98" t="str">
        <f>IF(Achievement!E49="Growth Adequate",Achievement!D49,"")</f>
        <v/>
      </c>
      <c r="E49" s="59" t="str">
        <f t="shared" si="0"/>
        <v>-</v>
      </c>
      <c r="F49" s="86" t="str">
        <f>IF(Achievement!E49="Growth Adequate",Achievement!G49,"")</f>
        <v/>
      </c>
      <c r="G49" s="43" t="str">
        <f t="shared" si="1"/>
        <v/>
      </c>
      <c r="H49" s="163"/>
      <c r="I49" s="163"/>
      <c r="J49" s="163"/>
    </row>
    <row r="50" spans="1:10" ht="24" customHeight="1" x14ac:dyDescent="0.35">
      <c r="A50" s="96" t="str">
        <f>IF(Achievement!E50="Growth Adequate",Achievement!A50,"-")</f>
        <v>-</v>
      </c>
      <c r="B50" s="96" t="str">
        <f>IF(Achievement!E50="Growth Adequate",Achievement!B50,"-")</f>
        <v>-</v>
      </c>
      <c r="C50" s="97" t="str">
        <f>IF(Achievement!E50="Growth Adequate",Achievement!C50,"-")</f>
        <v>-</v>
      </c>
      <c r="D50" s="98" t="str">
        <f>IF(Achievement!E50="Growth Adequate",Achievement!D50,"")</f>
        <v/>
      </c>
      <c r="E50" s="59" t="str">
        <f t="shared" si="0"/>
        <v>-</v>
      </c>
      <c r="F50" s="86" t="str">
        <f>IF(Achievement!E50="Growth Adequate",Achievement!G50,"")</f>
        <v/>
      </c>
      <c r="G50" s="43" t="str">
        <f t="shared" si="1"/>
        <v/>
      </c>
      <c r="H50" s="163"/>
      <c r="I50" s="163"/>
      <c r="J50" s="163"/>
    </row>
    <row r="51" spans="1:10" ht="24" customHeight="1" x14ac:dyDescent="0.35">
      <c r="A51" s="96" t="str">
        <f>IF(Achievement!E51="Growth Adequate",Achievement!A51,"-")</f>
        <v>-</v>
      </c>
      <c r="B51" s="96" t="str">
        <f>IF(Achievement!E51="Growth Adequate",Achievement!B51,"-")</f>
        <v>-</v>
      </c>
      <c r="C51" s="97" t="str">
        <f>IF(Achievement!E51="Growth Adequate",Achievement!C51,"-")</f>
        <v>-</v>
      </c>
      <c r="D51" s="98" t="str">
        <f>IF(Achievement!E51="Growth Adequate",Achievement!D51,"")</f>
        <v/>
      </c>
      <c r="E51" s="59" t="str">
        <f t="shared" si="0"/>
        <v>-</v>
      </c>
      <c r="F51" s="86" t="str">
        <f>IF(Achievement!E51="Growth Adequate",Achievement!G51,"")</f>
        <v/>
      </c>
      <c r="G51" s="43" t="str">
        <f t="shared" si="1"/>
        <v/>
      </c>
      <c r="H51" s="163"/>
      <c r="I51" s="163"/>
      <c r="J51" s="163"/>
    </row>
    <row r="52" spans="1:10" ht="24" customHeight="1" x14ac:dyDescent="0.35">
      <c r="A52" s="96" t="str">
        <f>IF(Achievement!E52="Growth Adequate",Achievement!A52,"-")</f>
        <v>-</v>
      </c>
      <c r="B52" s="96" t="str">
        <f>IF(Achievement!E52="Growth Adequate",Achievement!B52,"-")</f>
        <v>-</v>
      </c>
      <c r="C52" s="97" t="str">
        <f>IF(Achievement!E52="Growth Adequate",Achievement!C52,"-")</f>
        <v>-</v>
      </c>
      <c r="D52" s="98" t="str">
        <f>IF(Achievement!E52="Growth Adequate",Achievement!D52,"")</f>
        <v/>
      </c>
      <c r="E52" s="59" t="str">
        <f t="shared" si="0"/>
        <v>-</v>
      </c>
      <c r="F52" s="86" t="str">
        <f>IF(Achievement!E52="Growth Adequate",Achievement!G52,"")</f>
        <v/>
      </c>
      <c r="G52" s="43" t="str">
        <f t="shared" si="1"/>
        <v/>
      </c>
      <c r="H52" s="163"/>
      <c r="I52" s="163"/>
      <c r="J52" s="163"/>
    </row>
    <row r="53" spans="1:10" ht="24" customHeight="1" x14ac:dyDescent="0.35">
      <c r="A53" s="96" t="str">
        <f>IF(Achievement!E53="Growth Adequate",Achievement!A53,"-")</f>
        <v>-</v>
      </c>
      <c r="B53" s="96" t="str">
        <f>IF(Achievement!E53="Growth Adequate",Achievement!B53,"-")</f>
        <v>-</v>
      </c>
      <c r="C53" s="97" t="str">
        <f>IF(Achievement!E53="Growth Adequate",Achievement!C53,"-")</f>
        <v>-</v>
      </c>
      <c r="D53" s="98" t="str">
        <f>IF(Achievement!E53="Growth Adequate",Achievement!D53,"")</f>
        <v/>
      </c>
      <c r="E53" s="59" t="str">
        <f t="shared" si="0"/>
        <v>-</v>
      </c>
      <c r="F53" s="86" t="str">
        <f>IF(Achievement!E53="Growth Adequate",Achievement!G53,"")</f>
        <v/>
      </c>
      <c r="G53" s="43" t="str">
        <f t="shared" si="1"/>
        <v/>
      </c>
      <c r="H53" s="163"/>
      <c r="I53" s="163"/>
      <c r="J53" s="163"/>
    </row>
    <row r="54" spans="1:10" ht="24" customHeight="1" x14ac:dyDescent="0.35">
      <c r="A54" s="96" t="str">
        <f>IF(Achievement!E54="Growth Adequate",Achievement!A54,"-")</f>
        <v>-</v>
      </c>
      <c r="B54" s="96" t="str">
        <f>IF(Achievement!E54="Growth Adequate",Achievement!B54,"-")</f>
        <v>-</v>
      </c>
      <c r="C54" s="97" t="str">
        <f>IF(Achievement!E54="Growth Adequate",Achievement!C54,"-")</f>
        <v>-</v>
      </c>
      <c r="D54" s="98" t="str">
        <f>IF(Achievement!E54="Growth Adequate",Achievement!D54,"")</f>
        <v/>
      </c>
      <c r="E54" s="59" t="str">
        <f t="shared" si="0"/>
        <v>-</v>
      </c>
      <c r="F54" s="86" t="str">
        <f>IF(Achievement!E54="Growth Adequate",Achievement!G54,"")</f>
        <v/>
      </c>
      <c r="G54" s="43" t="str">
        <f t="shared" si="1"/>
        <v/>
      </c>
      <c r="H54" s="163"/>
      <c r="I54" s="163"/>
      <c r="J54" s="163"/>
    </row>
    <row r="55" spans="1:10" ht="24" customHeight="1" x14ac:dyDescent="0.35">
      <c r="A55" s="96" t="str">
        <f>IF(Achievement!E55="Growth Adequate",Achievement!A55,"-")</f>
        <v>-</v>
      </c>
      <c r="B55" s="96" t="str">
        <f>IF(Achievement!E55="Growth Adequate",Achievement!B55,"-")</f>
        <v>-</v>
      </c>
      <c r="C55" s="97" t="str">
        <f>IF(Achievement!E55="Growth Adequate",Achievement!C55,"-")</f>
        <v>-</v>
      </c>
      <c r="D55" s="98" t="str">
        <f>IF(Achievement!E55="Growth Adequate",Achievement!D55,"")</f>
        <v/>
      </c>
      <c r="E55" s="59" t="str">
        <f t="shared" si="0"/>
        <v>-</v>
      </c>
      <c r="F55" s="86" t="str">
        <f>IF(Achievement!E55="Growth Adequate",Achievement!G55,"")</f>
        <v/>
      </c>
      <c r="G55" s="43" t="str">
        <f t="shared" si="1"/>
        <v/>
      </c>
      <c r="H55" s="163"/>
      <c r="I55" s="163"/>
      <c r="J55" s="163"/>
    </row>
    <row r="56" spans="1:10" ht="24" customHeight="1" x14ac:dyDescent="0.35">
      <c r="A56" s="96" t="str">
        <f>IF(Achievement!E56="Growth Adequate",Achievement!A56,"-")</f>
        <v>-</v>
      </c>
      <c r="B56" s="96" t="str">
        <f>IF(Achievement!E56="Growth Adequate",Achievement!B56,"-")</f>
        <v>-</v>
      </c>
      <c r="C56" s="97" t="str">
        <f>IF(Achievement!E56="Growth Adequate",Achievement!C56,"-")</f>
        <v>-</v>
      </c>
      <c r="D56" s="98" t="str">
        <f>IF(Achievement!E56="Growth Adequate",Achievement!D56,"")</f>
        <v/>
      </c>
      <c r="E56" s="59" t="str">
        <f t="shared" si="0"/>
        <v>-</v>
      </c>
      <c r="F56" s="86" t="str">
        <f>IF(Achievement!E56="Growth Adequate",Achievement!G56,"")</f>
        <v/>
      </c>
      <c r="G56" s="43" t="str">
        <f t="shared" si="1"/>
        <v/>
      </c>
      <c r="H56" s="163"/>
      <c r="I56" s="163"/>
      <c r="J56" s="163"/>
    </row>
    <row r="57" spans="1:10" ht="24" customHeight="1" x14ac:dyDescent="0.35">
      <c r="A57" s="96" t="str">
        <f>IF(Achievement!E57="Growth Adequate",Achievement!A57,"-")</f>
        <v>-</v>
      </c>
      <c r="B57" s="96" t="str">
        <f>IF(Achievement!E57="Growth Adequate",Achievement!B57,"-")</f>
        <v>-</v>
      </c>
      <c r="C57" s="97" t="str">
        <f>IF(Achievement!E57="Growth Adequate",Achievement!C57,"-")</f>
        <v>-</v>
      </c>
      <c r="D57" s="98" t="str">
        <f>IF(Achievement!E57="Growth Adequate",Achievement!D57,"")</f>
        <v/>
      </c>
      <c r="E57" s="59" t="str">
        <f t="shared" si="0"/>
        <v>-</v>
      </c>
      <c r="F57" s="86" t="str">
        <f>IF(Achievement!E57="Growth Adequate",Achievement!G57,"")</f>
        <v/>
      </c>
      <c r="G57" s="43" t="str">
        <f t="shared" si="1"/>
        <v/>
      </c>
      <c r="H57" s="163"/>
      <c r="I57" s="163"/>
      <c r="J57" s="163"/>
    </row>
    <row r="58" spans="1:10" ht="24" customHeight="1" x14ac:dyDescent="0.35">
      <c r="A58" s="96" t="str">
        <f>IF(Achievement!E58="Growth Adequate",Achievement!A58,"-")</f>
        <v>-</v>
      </c>
      <c r="B58" s="96" t="str">
        <f>IF(Achievement!E58="Growth Adequate",Achievement!B58,"-")</f>
        <v>-</v>
      </c>
      <c r="C58" s="97" t="str">
        <f>IF(Achievement!E58="Growth Adequate",Achievement!C58,"-")</f>
        <v>-</v>
      </c>
      <c r="D58" s="98" t="str">
        <f>IF(Achievement!E58="Growth Adequate",Achievement!D58,"")</f>
        <v/>
      </c>
      <c r="E58" s="59" t="str">
        <f t="shared" si="0"/>
        <v>-</v>
      </c>
      <c r="F58" s="86" t="str">
        <f>IF(Achievement!E58="Growth Adequate",Achievement!G58,"")</f>
        <v/>
      </c>
      <c r="G58" s="43" t="str">
        <f t="shared" si="1"/>
        <v/>
      </c>
      <c r="H58" s="163"/>
      <c r="I58" s="163"/>
      <c r="J58" s="163"/>
    </row>
    <row r="59" spans="1:10" ht="24" customHeight="1" x14ac:dyDescent="0.35">
      <c r="A59" s="96" t="str">
        <f>IF(Achievement!E59="Growth Adequate",Achievement!A59,"-")</f>
        <v>-</v>
      </c>
      <c r="B59" s="96" t="str">
        <f>IF(Achievement!E59="Growth Adequate",Achievement!B59,"-")</f>
        <v>-</v>
      </c>
      <c r="C59" s="97" t="str">
        <f>IF(Achievement!E59="Growth Adequate",Achievement!C59,"-")</f>
        <v>-</v>
      </c>
      <c r="D59" s="98" t="str">
        <f>IF(Achievement!E59="Growth Adequate",Achievement!D59,"")</f>
        <v/>
      </c>
      <c r="E59" s="59" t="str">
        <f t="shared" si="0"/>
        <v>-</v>
      </c>
      <c r="F59" s="86" t="str">
        <f>IF(Achievement!E59="Growth Adequate",Achievement!G59,"")</f>
        <v/>
      </c>
      <c r="G59" s="43" t="str">
        <f t="shared" si="1"/>
        <v/>
      </c>
      <c r="H59" s="163"/>
      <c r="I59" s="163"/>
      <c r="J59" s="163"/>
    </row>
    <row r="60" spans="1:10" ht="24" customHeight="1" x14ac:dyDescent="0.35">
      <c r="A60" s="96" t="str">
        <f>IF(Achievement!E60="Growth Adequate",Achievement!A60,"-")</f>
        <v>-</v>
      </c>
      <c r="B60" s="96" t="str">
        <f>IF(Achievement!E60="Growth Adequate",Achievement!B60,"-")</f>
        <v>-</v>
      </c>
      <c r="C60" s="97" t="str">
        <f>IF(Achievement!E60="Growth Adequate",Achievement!C60,"-")</f>
        <v>-</v>
      </c>
      <c r="D60" s="98" t="str">
        <f>IF(Achievement!E60="Growth Adequate",Achievement!D60,"")</f>
        <v/>
      </c>
      <c r="E60" s="59" t="str">
        <f t="shared" si="0"/>
        <v>-</v>
      </c>
      <c r="F60" s="86" t="str">
        <f>IF(Achievement!E60="Growth Adequate",Achievement!G60,"")</f>
        <v/>
      </c>
      <c r="G60" s="43" t="str">
        <f t="shared" si="1"/>
        <v/>
      </c>
      <c r="H60" s="163"/>
      <c r="I60" s="163"/>
      <c r="J60" s="163"/>
    </row>
    <row r="61" spans="1:10" ht="24" customHeight="1" x14ac:dyDescent="0.35">
      <c r="A61" s="96" t="str">
        <f>IF(Achievement!E61="Growth Adequate",Achievement!A61,"-")</f>
        <v>-</v>
      </c>
      <c r="B61" s="96" t="str">
        <f>IF(Achievement!E61="Growth Adequate",Achievement!B61,"-")</f>
        <v>-</v>
      </c>
      <c r="C61" s="97" t="str">
        <f>IF(Achievement!E61="Growth Adequate",Achievement!C61,"-")</f>
        <v>-</v>
      </c>
      <c r="D61" s="98" t="str">
        <f>IF(Achievement!E61="Growth Adequate",Achievement!D61,"")</f>
        <v/>
      </c>
      <c r="E61" s="59" t="str">
        <f t="shared" si="0"/>
        <v>-</v>
      </c>
      <c r="F61" s="86" t="str">
        <f>IF(Achievement!E61="Growth Adequate",Achievement!G61,"")</f>
        <v/>
      </c>
      <c r="G61" s="43" t="str">
        <f t="shared" si="1"/>
        <v/>
      </c>
      <c r="H61" s="163"/>
      <c r="I61" s="163"/>
      <c r="J61" s="163"/>
    </row>
    <row r="62" spans="1:10" ht="24" customHeight="1" x14ac:dyDescent="0.35">
      <c r="A62" s="96" t="str">
        <f>IF(Achievement!E62="Growth Adequate",Achievement!A62,"-")</f>
        <v>-</v>
      </c>
      <c r="B62" s="96" t="str">
        <f>IF(Achievement!E62="Growth Adequate",Achievement!B62,"-")</f>
        <v>-</v>
      </c>
      <c r="C62" s="97" t="str">
        <f>IF(Achievement!E62="Growth Adequate",Achievement!C62,"-")</f>
        <v>-</v>
      </c>
      <c r="D62" s="98" t="str">
        <f>IF(Achievement!E62="Growth Adequate",Achievement!D62,"")</f>
        <v/>
      </c>
      <c r="E62" s="59" t="str">
        <f t="shared" si="0"/>
        <v>-</v>
      </c>
      <c r="F62" s="86" t="str">
        <f>IF(Achievement!E62="Growth Adequate",Achievement!G62,"")</f>
        <v/>
      </c>
      <c r="G62" s="43" t="str">
        <f t="shared" si="1"/>
        <v/>
      </c>
      <c r="H62" s="163"/>
      <c r="I62" s="163"/>
      <c r="J62" s="163"/>
    </row>
    <row r="63" spans="1:10" ht="24" customHeight="1" x14ac:dyDescent="0.35">
      <c r="A63" s="96" t="str">
        <f>IF(Achievement!E63="Growth Adequate",Achievement!A63,"-")</f>
        <v>-</v>
      </c>
      <c r="B63" s="96" t="str">
        <f>IF(Achievement!E63="Growth Adequate",Achievement!B63,"-")</f>
        <v>-</v>
      </c>
      <c r="C63" s="97" t="str">
        <f>IF(Achievement!E63="Growth Adequate",Achievement!C63,"-")</f>
        <v>-</v>
      </c>
      <c r="D63" s="98" t="str">
        <f>IF(Achievement!E63="Growth Adequate",Achievement!D63,"")</f>
        <v/>
      </c>
      <c r="E63" s="59" t="str">
        <f t="shared" si="0"/>
        <v>-</v>
      </c>
      <c r="F63" s="86" t="str">
        <f>IF(Achievement!E63="Growth Adequate",Achievement!G63,"")</f>
        <v/>
      </c>
      <c r="G63" s="43" t="str">
        <f t="shared" si="1"/>
        <v/>
      </c>
      <c r="H63" s="163"/>
      <c r="I63" s="163"/>
      <c r="J63" s="163"/>
    </row>
    <row r="64" spans="1:10" ht="24" customHeight="1" x14ac:dyDescent="0.35">
      <c r="A64" s="96" t="str">
        <f>IF(Achievement!E64="Growth Adequate",Achievement!A64,"-")</f>
        <v>-</v>
      </c>
      <c r="B64" s="96" t="str">
        <f>IF(Achievement!E64="Growth Adequate",Achievement!B64,"-")</f>
        <v>-</v>
      </c>
      <c r="C64" s="97" t="str">
        <f>IF(Achievement!E64="Growth Adequate",Achievement!C64,"-")</f>
        <v>-</v>
      </c>
      <c r="D64" s="98" t="str">
        <f>IF(Achievement!E64="Growth Adequate",Achievement!D64,"")</f>
        <v/>
      </c>
      <c r="E64" s="59" t="str">
        <f t="shared" si="0"/>
        <v>-</v>
      </c>
      <c r="F64" s="86" t="str">
        <f>IF(Achievement!E64="Growth Adequate",Achievement!G64,"")</f>
        <v/>
      </c>
      <c r="G64" s="43" t="str">
        <f t="shared" si="1"/>
        <v/>
      </c>
      <c r="H64" s="163"/>
      <c r="I64" s="163"/>
      <c r="J64" s="163"/>
    </row>
    <row r="65" spans="1:10" ht="24" customHeight="1" x14ac:dyDescent="0.35">
      <c r="A65" s="96" t="str">
        <f>IF(Achievement!E65="Growth Adequate",Achievement!A65,"-")</f>
        <v>-</v>
      </c>
      <c r="B65" s="96" t="str">
        <f>IF(Achievement!E65="Growth Adequate",Achievement!B65,"-")</f>
        <v>-</v>
      </c>
      <c r="C65" s="97" t="str">
        <f>IF(Achievement!E65="Growth Adequate",Achievement!C65,"-")</f>
        <v>-</v>
      </c>
      <c r="D65" s="98" t="str">
        <f>IF(Achievement!E65="Growth Adequate",Achievement!D65,"")</f>
        <v/>
      </c>
      <c r="E65" s="59" t="str">
        <f t="shared" si="0"/>
        <v>-</v>
      </c>
      <c r="F65" s="86" t="str">
        <f>IF(Achievement!E65="Growth Adequate",Achievement!G65,"")</f>
        <v/>
      </c>
      <c r="G65" s="43" t="str">
        <f t="shared" si="1"/>
        <v/>
      </c>
      <c r="H65" s="163"/>
      <c r="I65" s="163"/>
      <c r="J65" s="163"/>
    </row>
    <row r="66" spans="1:10" ht="24" customHeight="1" x14ac:dyDescent="0.35">
      <c r="A66" s="96" t="str">
        <f>IF(Achievement!E66="Growth Adequate",Achievement!A66,"-")</f>
        <v>-</v>
      </c>
      <c r="B66" s="96" t="str">
        <f>IF(Achievement!E66="Growth Adequate",Achievement!B66,"-")</f>
        <v>-</v>
      </c>
      <c r="C66" s="97" t="str">
        <f>IF(Achievement!E66="Growth Adequate",Achievement!C66,"-")</f>
        <v>-</v>
      </c>
      <c r="D66" s="98" t="str">
        <f>IF(Achievement!E66="Growth Adequate",Achievement!D66,"")</f>
        <v/>
      </c>
      <c r="E66" s="59" t="str">
        <f t="shared" si="0"/>
        <v>-</v>
      </c>
      <c r="F66" s="86" t="str">
        <f>IF(Achievement!E66="Growth Adequate",Achievement!G66,"")</f>
        <v/>
      </c>
      <c r="G66" s="43" t="str">
        <f t="shared" si="1"/>
        <v/>
      </c>
      <c r="H66" s="163"/>
      <c r="I66" s="163"/>
      <c r="J66" s="163"/>
    </row>
    <row r="67" spans="1:10" ht="24" customHeight="1" x14ac:dyDescent="0.35">
      <c r="A67" s="96" t="str">
        <f>IF(Achievement!E67="Growth Adequate",Achievement!A67,"-")</f>
        <v>-</v>
      </c>
      <c r="B67" s="96" t="str">
        <f>IF(Achievement!E67="Growth Adequate",Achievement!B67,"-")</f>
        <v>-</v>
      </c>
      <c r="C67" s="97" t="str">
        <f>IF(Achievement!E67="Growth Adequate",Achievement!C67,"-")</f>
        <v>-</v>
      </c>
      <c r="D67" s="98" t="str">
        <f>IF(Achievement!E67="Growth Adequate",Achievement!D67,"")</f>
        <v/>
      </c>
      <c r="E67" s="59" t="str">
        <f t="shared" si="0"/>
        <v>-</v>
      </c>
      <c r="F67" s="86" t="str">
        <f>IF(Achievement!E67="Growth Adequate",Achievement!G67,"")</f>
        <v/>
      </c>
      <c r="G67" s="43" t="str">
        <f t="shared" si="1"/>
        <v/>
      </c>
      <c r="H67" s="163"/>
      <c r="I67" s="163"/>
      <c r="J67" s="163"/>
    </row>
    <row r="68" spans="1:10" ht="24" customHeight="1" x14ac:dyDescent="0.35">
      <c r="A68" s="96" t="str">
        <f>IF(Achievement!E68="Growth Adequate",Achievement!A68,"-")</f>
        <v>-</v>
      </c>
      <c r="B68" s="96" t="str">
        <f>IF(Achievement!E68="Growth Adequate",Achievement!B68,"-")</f>
        <v>-</v>
      </c>
      <c r="C68" s="97" t="str">
        <f>IF(Achievement!E68="Growth Adequate",Achievement!C68,"-")</f>
        <v>-</v>
      </c>
      <c r="D68" s="98" t="str">
        <f>IF(Achievement!E68="Growth Adequate",Achievement!D68,"")</f>
        <v/>
      </c>
      <c r="E68" s="59" t="str">
        <f t="shared" si="0"/>
        <v>-</v>
      </c>
      <c r="F68" s="86" t="str">
        <f>IF(Achievement!E68="Growth Adequate",Achievement!G68,"")</f>
        <v/>
      </c>
      <c r="G68" s="43" t="str">
        <f t="shared" si="1"/>
        <v/>
      </c>
      <c r="H68" s="163"/>
      <c r="I68" s="163"/>
      <c r="J68" s="163"/>
    </row>
    <row r="69" spans="1:10" ht="24" customHeight="1" x14ac:dyDescent="0.35">
      <c r="A69" s="96" t="str">
        <f>IF(Achievement!E69="Growth Adequate",Achievement!A69,"-")</f>
        <v>-</v>
      </c>
      <c r="B69" s="96" t="str">
        <f>IF(Achievement!E69="Growth Adequate",Achievement!B69,"-")</f>
        <v>-</v>
      </c>
      <c r="C69" s="97" t="str">
        <f>IF(Achievement!E69="Growth Adequate",Achievement!C69,"-")</f>
        <v>-</v>
      </c>
      <c r="D69" s="98" t="str">
        <f>IF(Achievement!E69="Growth Adequate",Achievement!D69,"")</f>
        <v/>
      </c>
      <c r="E69" s="59" t="str">
        <f t="shared" si="0"/>
        <v>-</v>
      </c>
      <c r="F69" s="86" t="str">
        <f>IF(Achievement!E69="Growth Adequate",Achievement!G69,"")</f>
        <v/>
      </c>
      <c r="G69" s="43" t="str">
        <f t="shared" si="1"/>
        <v/>
      </c>
      <c r="H69" s="163"/>
      <c r="I69" s="163"/>
      <c r="J69" s="163"/>
    </row>
    <row r="70" spans="1:10" ht="24" customHeight="1" x14ac:dyDescent="0.35">
      <c r="A70" s="96" t="str">
        <f>IF(Achievement!E70="Growth Adequate",Achievement!A70,"-")</f>
        <v>-</v>
      </c>
      <c r="B70" s="96" t="str">
        <f>IF(Achievement!E70="Growth Adequate",Achievement!B70,"-")</f>
        <v>-</v>
      </c>
      <c r="C70" s="97" t="str">
        <f>IF(Achievement!E70="Growth Adequate",Achievement!C70,"-")</f>
        <v>-</v>
      </c>
      <c r="D70" s="98" t="str">
        <f>IF(Achievement!E70="Growth Adequate",Achievement!D70,"")</f>
        <v/>
      </c>
      <c r="E70" s="59" t="str">
        <f t="shared" si="0"/>
        <v>-</v>
      </c>
      <c r="F70" s="86" t="str">
        <f>IF(Achievement!E70="Growth Adequate",Achievement!G70,"")</f>
        <v/>
      </c>
      <c r="G70" s="43" t="str">
        <f t="shared" si="1"/>
        <v/>
      </c>
      <c r="H70" s="163"/>
      <c r="I70" s="163"/>
      <c r="J70" s="163"/>
    </row>
    <row r="71" spans="1:10" ht="24" customHeight="1" x14ac:dyDescent="0.35">
      <c r="A71" s="96" t="str">
        <f>IF(Achievement!E71="Growth Adequate",Achievement!A71,"-")</f>
        <v>-</v>
      </c>
      <c r="B71" s="96" t="str">
        <f>IF(Achievement!E71="Growth Adequate",Achievement!B71,"-")</f>
        <v>-</v>
      </c>
      <c r="C71" s="97" t="str">
        <f>IF(Achievement!E71="Growth Adequate",Achievement!C71,"-")</f>
        <v>-</v>
      </c>
      <c r="D71" s="98" t="str">
        <f>IF(Achievement!E71="Growth Adequate",Achievement!D71,"")</f>
        <v/>
      </c>
      <c r="E71" s="59" t="str">
        <f t="shared" si="0"/>
        <v>-</v>
      </c>
      <c r="F71" s="86" t="str">
        <f>IF(Achievement!E71="Growth Adequate",Achievement!G71,"")</f>
        <v/>
      </c>
      <c r="G71" s="43" t="str">
        <f t="shared" si="1"/>
        <v/>
      </c>
      <c r="H71" s="163"/>
      <c r="I71" s="163"/>
      <c r="J71" s="163"/>
    </row>
    <row r="72" spans="1:10" ht="24" customHeight="1" x14ac:dyDescent="0.35">
      <c r="A72" s="96" t="str">
        <f>IF(Achievement!E72="Growth Adequate",Achievement!A72,"-")</f>
        <v>-</v>
      </c>
      <c r="B72" s="96" t="str">
        <f>IF(Achievement!E72="Growth Adequate",Achievement!B72,"-")</f>
        <v>-</v>
      </c>
      <c r="C72" s="97" t="str">
        <f>IF(Achievement!E72="Growth Adequate",Achievement!C72,"-")</f>
        <v>-</v>
      </c>
      <c r="D72" s="98" t="str">
        <f>IF(Achievement!E72="Growth Adequate",Achievement!D72,"")</f>
        <v/>
      </c>
      <c r="E72" s="59" t="str">
        <f t="shared" si="0"/>
        <v>-</v>
      </c>
      <c r="F72" s="86" t="str">
        <f>IF(Achievement!E72="Growth Adequate",Achievement!G72,"")</f>
        <v/>
      </c>
      <c r="G72" s="43" t="str">
        <f t="shared" si="1"/>
        <v/>
      </c>
      <c r="H72" s="163"/>
      <c r="I72" s="163"/>
      <c r="J72" s="163"/>
    </row>
    <row r="73" spans="1:10" ht="24" customHeight="1" x14ac:dyDescent="0.35">
      <c r="A73" s="96" t="str">
        <f>IF(Achievement!E73="Growth Adequate",Achievement!A73,"-")</f>
        <v>-</v>
      </c>
      <c r="B73" s="96" t="str">
        <f>IF(Achievement!E73="Growth Adequate",Achievement!B73,"-")</f>
        <v>-</v>
      </c>
      <c r="C73" s="97" t="str">
        <f>IF(Achievement!E73="Growth Adequate",Achievement!C73,"-")</f>
        <v>-</v>
      </c>
      <c r="D73" s="98" t="str">
        <f>IF(Achievement!E73="Growth Adequate",Achievement!D73,"")</f>
        <v/>
      </c>
      <c r="E73" s="59" t="str">
        <f t="shared" si="0"/>
        <v>-</v>
      </c>
      <c r="F73" s="86" t="str">
        <f>IF(Achievement!E73="Growth Adequate",Achievement!G73,"")</f>
        <v/>
      </c>
      <c r="G73" s="43" t="str">
        <f t="shared" si="1"/>
        <v/>
      </c>
      <c r="H73" s="163"/>
      <c r="I73" s="163"/>
      <c r="J73" s="163"/>
    </row>
    <row r="74" spans="1:10" ht="24" customHeight="1" x14ac:dyDescent="0.35">
      <c r="A74" s="96" t="str">
        <f>IF(Achievement!E74="Growth Adequate",Achievement!A74,"-")</f>
        <v>-</v>
      </c>
      <c r="B74" s="96" t="str">
        <f>IF(Achievement!E74="Growth Adequate",Achievement!B74,"-")</f>
        <v>-</v>
      </c>
      <c r="C74" s="97" t="str">
        <f>IF(Achievement!E74="Growth Adequate",Achievement!C74,"-")</f>
        <v>-</v>
      </c>
      <c r="D74" s="98" t="str">
        <f>IF(Achievement!E74="Growth Adequate",Achievement!D74,"")</f>
        <v/>
      </c>
      <c r="E74" s="59" t="str">
        <f t="shared" si="0"/>
        <v>-</v>
      </c>
      <c r="F74" s="86" t="str">
        <f>IF(Achievement!E74="Growth Adequate",Achievement!G74,"")</f>
        <v/>
      </c>
      <c r="G74" s="43" t="str">
        <f t="shared" si="1"/>
        <v/>
      </c>
      <c r="H74" s="163"/>
      <c r="I74" s="163"/>
      <c r="J74" s="163"/>
    </row>
    <row r="75" spans="1:10" ht="24" customHeight="1" x14ac:dyDescent="0.35">
      <c r="A75" s="96" t="str">
        <f>IF(Achievement!E75="Growth Adequate",Achievement!A75,"-")</f>
        <v>-</v>
      </c>
      <c r="B75" s="96" t="str">
        <f>IF(Achievement!E75="Growth Adequate",Achievement!B75,"-")</f>
        <v>-</v>
      </c>
      <c r="C75" s="97" t="str">
        <f>IF(Achievement!E75="Growth Adequate",Achievement!C75,"-")</f>
        <v>-</v>
      </c>
      <c r="D75" s="98" t="str">
        <f>IF(Achievement!E75="Growth Adequate",Achievement!D75,"")</f>
        <v/>
      </c>
      <c r="E75" s="59" t="str">
        <f t="shared" si="0"/>
        <v>-</v>
      </c>
      <c r="F75" s="86" t="str">
        <f>IF(Achievement!E75="Growth Adequate",Achievement!G75,"")</f>
        <v/>
      </c>
      <c r="G75" s="43" t="str">
        <f t="shared" si="1"/>
        <v/>
      </c>
      <c r="H75" s="163"/>
      <c r="I75" s="163"/>
      <c r="J75" s="163"/>
    </row>
    <row r="76" spans="1:10" ht="24" customHeight="1" x14ac:dyDescent="0.35">
      <c r="A76" s="96" t="str">
        <f>IF(Achievement!E76="Growth Adequate",Achievement!A76,"-")</f>
        <v>-</v>
      </c>
      <c r="B76" s="96" t="str">
        <f>IF(Achievement!E76="Growth Adequate",Achievement!B76,"-")</f>
        <v>-</v>
      </c>
      <c r="C76" s="97" t="str">
        <f>IF(Achievement!E76="Growth Adequate",Achievement!C76,"-")</f>
        <v>-</v>
      </c>
      <c r="D76" s="98" t="str">
        <f>IF(Achievement!E76="Growth Adequate",Achievement!D76,"")</f>
        <v/>
      </c>
      <c r="E76" s="59" t="str">
        <f t="shared" si="0"/>
        <v>-</v>
      </c>
      <c r="F76" s="86" t="str">
        <f>IF(Achievement!E76="Growth Adequate",Achievement!G76,"")</f>
        <v/>
      </c>
      <c r="G76" s="43" t="str">
        <f t="shared" si="1"/>
        <v/>
      </c>
      <c r="H76" s="163"/>
      <c r="I76" s="163"/>
      <c r="J76" s="163"/>
    </row>
    <row r="77" spans="1:10" ht="24" customHeight="1" x14ac:dyDescent="0.35">
      <c r="A77" s="96" t="str">
        <f>IF(Achievement!E77="Growth Adequate",Achievement!A77,"-")</f>
        <v>-</v>
      </c>
      <c r="B77" s="96" t="str">
        <f>IF(Achievement!E77="Growth Adequate",Achievement!B77,"-")</f>
        <v>-</v>
      </c>
      <c r="C77" s="97" t="str">
        <f>IF(Achievement!E77="Growth Adequate",Achievement!C77,"-")</f>
        <v>-</v>
      </c>
      <c r="D77" s="98" t="str">
        <f>IF(Achievement!E77="Growth Adequate",Achievement!D77,"")</f>
        <v/>
      </c>
      <c r="E77" s="59" t="str">
        <f t="shared" ref="E77:E140" si="2">IFERROR(D77+((24-D77)*0.5),"-")</f>
        <v>-</v>
      </c>
      <c r="F77" s="86" t="str">
        <f>IF(Achievement!E77="Growth Adequate",Achievement!G77,"")</f>
        <v/>
      </c>
      <c r="G77" s="43" t="str">
        <f t="shared" ref="G77:G140" si="3">IF(F77&gt;=E77,"Yes","")</f>
        <v/>
      </c>
      <c r="H77" s="163"/>
      <c r="I77" s="163"/>
      <c r="J77" s="163"/>
    </row>
    <row r="78" spans="1:10" ht="24" customHeight="1" x14ac:dyDescent="0.35">
      <c r="A78" s="96" t="str">
        <f>IF(Achievement!E78="Growth Adequate",Achievement!A78,"-")</f>
        <v>-</v>
      </c>
      <c r="B78" s="96" t="str">
        <f>IF(Achievement!E78="Growth Adequate",Achievement!B78,"-")</f>
        <v>-</v>
      </c>
      <c r="C78" s="97" t="str">
        <f>IF(Achievement!E78="Growth Adequate",Achievement!C78,"-")</f>
        <v>-</v>
      </c>
      <c r="D78" s="98" t="str">
        <f>IF(Achievement!E78="Growth Adequate",Achievement!D78,"")</f>
        <v/>
      </c>
      <c r="E78" s="59" t="str">
        <f t="shared" si="2"/>
        <v>-</v>
      </c>
      <c r="F78" s="86" t="str">
        <f>IF(Achievement!E78="Growth Adequate",Achievement!G78,"")</f>
        <v/>
      </c>
      <c r="G78" s="43" t="str">
        <f t="shared" si="3"/>
        <v/>
      </c>
      <c r="H78" s="163"/>
      <c r="I78" s="163"/>
      <c r="J78" s="163"/>
    </row>
    <row r="79" spans="1:10" ht="24" customHeight="1" x14ac:dyDescent="0.35">
      <c r="A79" s="96" t="str">
        <f>IF(Achievement!E79="Growth Adequate",Achievement!A79,"-")</f>
        <v>-</v>
      </c>
      <c r="B79" s="96" t="str">
        <f>IF(Achievement!E79="Growth Adequate",Achievement!B79,"-")</f>
        <v>-</v>
      </c>
      <c r="C79" s="97" t="str">
        <f>IF(Achievement!E79="Growth Adequate",Achievement!C79,"-")</f>
        <v>-</v>
      </c>
      <c r="D79" s="98" t="str">
        <f>IF(Achievement!E79="Growth Adequate",Achievement!D79,"")</f>
        <v/>
      </c>
      <c r="E79" s="59" t="str">
        <f t="shared" si="2"/>
        <v>-</v>
      </c>
      <c r="F79" s="86" t="str">
        <f>IF(Achievement!E79="Growth Adequate",Achievement!G79,"")</f>
        <v/>
      </c>
      <c r="G79" s="43" t="str">
        <f t="shared" si="3"/>
        <v/>
      </c>
      <c r="H79" s="163"/>
      <c r="I79" s="163"/>
      <c r="J79" s="163"/>
    </row>
    <row r="80" spans="1:10" ht="24" customHeight="1" x14ac:dyDescent="0.35">
      <c r="A80" s="96" t="str">
        <f>IF(Achievement!E80="Growth Adequate",Achievement!A80,"-")</f>
        <v>-</v>
      </c>
      <c r="B80" s="96" t="str">
        <f>IF(Achievement!E80="Growth Adequate",Achievement!B80,"-")</f>
        <v>-</v>
      </c>
      <c r="C80" s="97" t="str">
        <f>IF(Achievement!E80="Growth Adequate",Achievement!C80,"-")</f>
        <v>-</v>
      </c>
      <c r="D80" s="98" t="str">
        <f>IF(Achievement!E80="Growth Adequate",Achievement!D80,"")</f>
        <v/>
      </c>
      <c r="E80" s="59" t="str">
        <f t="shared" si="2"/>
        <v>-</v>
      </c>
      <c r="F80" s="86" t="str">
        <f>IF(Achievement!E80="Growth Adequate",Achievement!G80,"")</f>
        <v/>
      </c>
      <c r="G80" s="43" t="str">
        <f t="shared" si="3"/>
        <v/>
      </c>
      <c r="H80" s="163"/>
      <c r="I80" s="163"/>
      <c r="J80" s="163"/>
    </row>
    <row r="81" spans="1:10" ht="24" customHeight="1" x14ac:dyDescent="0.35">
      <c r="A81" s="96" t="str">
        <f>IF(Achievement!E81="Growth Adequate",Achievement!A81,"-")</f>
        <v>-</v>
      </c>
      <c r="B81" s="96" t="str">
        <f>IF(Achievement!E81="Growth Adequate",Achievement!B81,"-")</f>
        <v>-</v>
      </c>
      <c r="C81" s="97" t="str">
        <f>IF(Achievement!E81="Growth Adequate",Achievement!C81,"-")</f>
        <v>-</v>
      </c>
      <c r="D81" s="98" t="str">
        <f>IF(Achievement!E81="Growth Adequate",Achievement!D81,"")</f>
        <v/>
      </c>
      <c r="E81" s="59" t="str">
        <f t="shared" si="2"/>
        <v>-</v>
      </c>
      <c r="F81" s="86" t="str">
        <f>IF(Achievement!E81="Growth Adequate",Achievement!G81,"")</f>
        <v/>
      </c>
      <c r="G81" s="43" t="str">
        <f t="shared" si="3"/>
        <v/>
      </c>
      <c r="H81" s="163"/>
      <c r="I81" s="163"/>
      <c r="J81" s="163"/>
    </row>
    <row r="82" spans="1:10" ht="24" customHeight="1" x14ac:dyDescent="0.35">
      <c r="A82" s="96" t="str">
        <f>IF(Achievement!E82="Growth Adequate",Achievement!A82,"-")</f>
        <v>-</v>
      </c>
      <c r="B82" s="96" t="str">
        <f>IF(Achievement!E82="Growth Adequate",Achievement!B82,"-")</f>
        <v>-</v>
      </c>
      <c r="C82" s="97" t="str">
        <f>IF(Achievement!E82="Growth Adequate",Achievement!C82,"-")</f>
        <v>-</v>
      </c>
      <c r="D82" s="98" t="str">
        <f>IF(Achievement!E82="Growth Adequate",Achievement!D82,"")</f>
        <v/>
      </c>
      <c r="E82" s="59" t="str">
        <f t="shared" si="2"/>
        <v>-</v>
      </c>
      <c r="F82" s="86" t="str">
        <f>IF(Achievement!E82="Growth Adequate",Achievement!G82,"")</f>
        <v/>
      </c>
      <c r="G82" s="43" t="str">
        <f t="shared" si="3"/>
        <v/>
      </c>
      <c r="H82" s="163"/>
      <c r="I82" s="163"/>
      <c r="J82" s="163"/>
    </row>
    <row r="83" spans="1:10" ht="24" customHeight="1" x14ac:dyDescent="0.35">
      <c r="A83" s="96" t="str">
        <f>IF(Achievement!E83="Growth Adequate",Achievement!A83,"-")</f>
        <v>-</v>
      </c>
      <c r="B83" s="96" t="str">
        <f>IF(Achievement!E83="Growth Adequate",Achievement!B83,"-")</f>
        <v>-</v>
      </c>
      <c r="C83" s="97" t="str">
        <f>IF(Achievement!E83="Growth Adequate",Achievement!C83,"-")</f>
        <v>-</v>
      </c>
      <c r="D83" s="98" t="str">
        <f>IF(Achievement!E83="Growth Adequate",Achievement!D83,"")</f>
        <v/>
      </c>
      <c r="E83" s="59" t="str">
        <f t="shared" si="2"/>
        <v>-</v>
      </c>
      <c r="F83" s="86" t="str">
        <f>IF(Achievement!E83="Growth Adequate",Achievement!G83,"")</f>
        <v/>
      </c>
      <c r="G83" s="43" t="str">
        <f t="shared" si="3"/>
        <v/>
      </c>
      <c r="H83" s="163"/>
      <c r="I83" s="163"/>
      <c r="J83" s="163"/>
    </row>
    <row r="84" spans="1:10" ht="24" customHeight="1" x14ac:dyDescent="0.35">
      <c r="A84" s="96" t="str">
        <f>IF(Achievement!E84="Growth Adequate",Achievement!A84,"-")</f>
        <v>-</v>
      </c>
      <c r="B84" s="96" t="str">
        <f>IF(Achievement!E84="Growth Adequate",Achievement!B84,"-")</f>
        <v>-</v>
      </c>
      <c r="C84" s="97" t="str">
        <f>IF(Achievement!E84="Growth Adequate",Achievement!C84,"-")</f>
        <v>-</v>
      </c>
      <c r="D84" s="98" t="str">
        <f>IF(Achievement!E84="Growth Adequate",Achievement!D84,"")</f>
        <v/>
      </c>
      <c r="E84" s="59" t="str">
        <f t="shared" si="2"/>
        <v>-</v>
      </c>
      <c r="F84" s="86" t="str">
        <f>IF(Achievement!E84="Growth Adequate",Achievement!G84,"")</f>
        <v/>
      </c>
      <c r="G84" s="43" t="str">
        <f t="shared" si="3"/>
        <v/>
      </c>
      <c r="H84" s="163"/>
      <c r="I84" s="163"/>
      <c r="J84" s="163"/>
    </row>
    <row r="85" spans="1:10" ht="24" customHeight="1" x14ac:dyDescent="0.35">
      <c r="A85" s="96" t="str">
        <f>IF(Achievement!E85="Growth Adequate",Achievement!A85,"-")</f>
        <v>-</v>
      </c>
      <c r="B85" s="96" t="str">
        <f>IF(Achievement!E85="Growth Adequate",Achievement!B85,"-")</f>
        <v>-</v>
      </c>
      <c r="C85" s="97" t="str">
        <f>IF(Achievement!E85="Growth Adequate",Achievement!C85,"-")</f>
        <v>-</v>
      </c>
      <c r="D85" s="98" t="str">
        <f>IF(Achievement!E85="Growth Adequate",Achievement!D85,"")</f>
        <v/>
      </c>
      <c r="E85" s="59" t="str">
        <f t="shared" si="2"/>
        <v>-</v>
      </c>
      <c r="F85" s="86" t="str">
        <f>IF(Achievement!E85="Growth Adequate",Achievement!G85,"")</f>
        <v/>
      </c>
      <c r="G85" s="43" t="str">
        <f t="shared" si="3"/>
        <v/>
      </c>
      <c r="H85" s="163"/>
      <c r="I85" s="163"/>
      <c r="J85" s="163"/>
    </row>
    <row r="86" spans="1:10" ht="24" customHeight="1" x14ac:dyDescent="0.35">
      <c r="A86" s="96" t="str">
        <f>IF(Achievement!E86="Growth Adequate",Achievement!A86,"-")</f>
        <v>-</v>
      </c>
      <c r="B86" s="96" t="str">
        <f>IF(Achievement!E86="Growth Adequate",Achievement!B86,"-")</f>
        <v>-</v>
      </c>
      <c r="C86" s="97" t="str">
        <f>IF(Achievement!E86="Growth Adequate",Achievement!C86,"-")</f>
        <v>-</v>
      </c>
      <c r="D86" s="98" t="str">
        <f>IF(Achievement!E86="Growth Adequate",Achievement!D86,"")</f>
        <v/>
      </c>
      <c r="E86" s="59" t="str">
        <f t="shared" si="2"/>
        <v>-</v>
      </c>
      <c r="F86" s="86" t="str">
        <f>IF(Achievement!E86="Growth Adequate",Achievement!G86,"")</f>
        <v/>
      </c>
      <c r="G86" s="43" t="str">
        <f t="shared" si="3"/>
        <v/>
      </c>
      <c r="H86" s="163"/>
      <c r="I86" s="163"/>
      <c r="J86" s="163"/>
    </row>
    <row r="87" spans="1:10" ht="24" customHeight="1" x14ac:dyDescent="0.35">
      <c r="A87" s="96" t="str">
        <f>IF(Achievement!E87="Growth Adequate",Achievement!A87,"-")</f>
        <v>-</v>
      </c>
      <c r="B87" s="96" t="str">
        <f>IF(Achievement!E87="Growth Adequate",Achievement!B87,"-")</f>
        <v>-</v>
      </c>
      <c r="C87" s="97" t="str">
        <f>IF(Achievement!E87="Growth Adequate",Achievement!C87,"-")</f>
        <v>-</v>
      </c>
      <c r="D87" s="98" t="str">
        <f>IF(Achievement!E87="Growth Adequate",Achievement!D87,"")</f>
        <v/>
      </c>
      <c r="E87" s="59" t="str">
        <f t="shared" si="2"/>
        <v>-</v>
      </c>
      <c r="F87" s="86" t="str">
        <f>IF(Achievement!E87="Growth Adequate",Achievement!G87,"")</f>
        <v/>
      </c>
      <c r="G87" s="43" t="str">
        <f t="shared" si="3"/>
        <v/>
      </c>
      <c r="H87" s="163"/>
      <c r="I87" s="163"/>
      <c r="J87" s="163"/>
    </row>
    <row r="88" spans="1:10" ht="24" customHeight="1" x14ac:dyDescent="0.35">
      <c r="A88" s="96" t="str">
        <f>IF(Achievement!E88="Growth Adequate",Achievement!A88,"-")</f>
        <v>-</v>
      </c>
      <c r="B88" s="96" t="str">
        <f>IF(Achievement!E88="Growth Adequate",Achievement!B88,"-")</f>
        <v>-</v>
      </c>
      <c r="C88" s="97" t="str">
        <f>IF(Achievement!E88="Growth Adequate",Achievement!C88,"-")</f>
        <v>-</v>
      </c>
      <c r="D88" s="98" t="str">
        <f>IF(Achievement!E88="Growth Adequate",Achievement!D88,"")</f>
        <v/>
      </c>
      <c r="E88" s="59" t="str">
        <f t="shared" si="2"/>
        <v>-</v>
      </c>
      <c r="F88" s="86" t="str">
        <f>IF(Achievement!E88="Growth Adequate",Achievement!G88,"")</f>
        <v/>
      </c>
      <c r="G88" s="43" t="str">
        <f t="shared" si="3"/>
        <v/>
      </c>
      <c r="H88" s="163"/>
      <c r="I88" s="163"/>
      <c r="J88" s="163"/>
    </row>
    <row r="89" spans="1:10" ht="24" customHeight="1" x14ac:dyDescent="0.35">
      <c r="A89" s="96" t="str">
        <f>IF(Achievement!E89="Growth Adequate",Achievement!A89,"-")</f>
        <v>-</v>
      </c>
      <c r="B89" s="96" t="str">
        <f>IF(Achievement!E89="Growth Adequate",Achievement!B89,"-")</f>
        <v>-</v>
      </c>
      <c r="C89" s="97" t="str">
        <f>IF(Achievement!E89="Growth Adequate",Achievement!C89,"-")</f>
        <v>-</v>
      </c>
      <c r="D89" s="98" t="str">
        <f>IF(Achievement!E89="Growth Adequate",Achievement!D89,"")</f>
        <v/>
      </c>
      <c r="E89" s="59" t="str">
        <f t="shared" si="2"/>
        <v>-</v>
      </c>
      <c r="F89" s="86" t="str">
        <f>IF(Achievement!E89="Growth Adequate",Achievement!G89,"")</f>
        <v/>
      </c>
      <c r="G89" s="43" t="str">
        <f t="shared" si="3"/>
        <v/>
      </c>
      <c r="H89" s="163"/>
      <c r="I89" s="163"/>
      <c r="J89" s="163"/>
    </row>
    <row r="90" spans="1:10" ht="24" customHeight="1" x14ac:dyDescent="0.35">
      <c r="A90" s="96" t="str">
        <f>IF(Achievement!E90="Growth Adequate",Achievement!A90,"-")</f>
        <v>-</v>
      </c>
      <c r="B90" s="96" t="str">
        <f>IF(Achievement!E90="Growth Adequate",Achievement!B90,"-")</f>
        <v>-</v>
      </c>
      <c r="C90" s="97" t="str">
        <f>IF(Achievement!E90="Growth Adequate",Achievement!C90,"-")</f>
        <v>-</v>
      </c>
      <c r="D90" s="98" t="str">
        <f>IF(Achievement!E90="Growth Adequate",Achievement!D90,"")</f>
        <v/>
      </c>
      <c r="E90" s="59" t="str">
        <f t="shared" si="2"/>
        <v>-</v>
      </c>
      <c r="F90" s="86" t="str">
        <f>IF(Achievement!E90="Growth Adequate",Achievement!G90,"")</f>
        <v/>
      </c>
      <c r="G90" s="43" t="str">
        <f t="shared" si="3"/>
        <v/>
      </c>
      <c r="H90" s="163"/>
      <c r="I90" s="163"/>
      <c r="J90" s="163"/>
    </row>
    <row r="91" spans="1:10" ht="24" customHeight="1" x14ac:dyDescent="0.35">
      <c r="A91" s="96" t="str">
        <f>IF(Achievement!E91="Growth Adequate",Achievement!A91,"-")</f>
        <v>-</v>
      </c>
      <c r="B91" s="96" t="str">
        <f>IF(Achievement!E91="Growth Adequate",Achievement!B91,"-")</f>
        <v>-</v>
      </c>
      <c r="C91" s="97" t="str">
        <f>IF(Achievement!E91="Growth Adequate",Achievement!C91,"-")</f>
        <v>-</v>
      </c>
      <c r="D91" s="98" t="str">
        <f>IF(Achievement!E91="Growth Adequate",Achievement!D91,"")</f>
        <v/>
      </c>
      <c r="E91" s="59" t="str">
        <f t="shared" si="2"/>
        <v>-</v>
      </c>
      <c r="F91" s="86" t="str">
        <f>IF(Achievement!E91="Growth Adequate",Achievement!G91,"")</f>
        <v/>
      </c>
      <c r="G91" s="43" t="str">
        <f t="shared" si="3"/>
        <v/>
      </c>
      <c r="H91" s="163"/>
      <c r="I91" s="163"/>
      <c r="J91" s="163"/>
    </row>
    <row r="92" spans="1:10" ht="24" customHeight="1" x14ac:dyDescent="0.35">
      <c r="A92" s="96" t="str">
        <f>IF(Achievement!E92="Growth Adequate",Achievement!A92,"-")</f>
        <v>-</v>
      </c>
      <c r="B92" s="96" t="str">
        <f>IF(Achievement!E92="Growth Adequate",Achievement!B92,"-")</f>
        <v>-</v>
      </c>
      <c r="C92" s="97" t="str">
        <f>IF(Achievement!E92="Growth Adequate",Achievement!C92,"-")</f>
        <v>-</v>
      </c>
      <c r="D92" s="98" t="str">
        <f>IF(Achievement!E92="Growth Adequate",Achievement!D92,"")</f>
        <v/>
      </c>
      <c r="E92" s="59" t="str">
        <f t="shared" si="2"/>
        <v>-</v>
      </c>
      <c r="F92" s="86" t="str">
        <f>IF(Achievement!E92="Growth Adequate",Achievement!G92,"")</f>
        <v/>
      </c>
      <c r="G92" s="43" t="str">
        <f t="shared" si="3"/>
        <v/>
      </c>
      <c r="H92" s="163"/>
      <c r="I92" s="163"/>
      <c r="J92" s="163"/>
    </row>
    <row r="93" spans="1:10" ht="24" customHeight="1" x14ac:dyDescent="0.35">
      <c r="A93" s="96" t="str">
        <f>IF(Achievement!E93="Growth Adequate",Achievement!A93,"-")</f>
        <v>-</v>
      </c>
      <c r="B93" s="96" t="str">
        <f>IF(Achievement!E93="Growth Adequate",Achievement!B93,"-")</f>
        <v>-</v>
      </c>
      <c r="C93" s="97" t="str">
        <f>IF(Achievement!E93="Growth Adequate",Achievement!C93,"-")</f>
        <v>-</v>
      </c>
      <c r="D93" s="98" t="str">
        <f>IF(Achievement!E93="Growth Adequate",Achievement!D93,"")</f>
        <v/>
      </c>
      <c r="E93" s="59" t="str">
        <f t="shared" si="2"/>
        <v>-</v>
      </c>
      <c r="F93" s="86" t="str">
        <f>IF(Achievement!E93="Growth Adequate",Achievement!G93,"")</f>
        <v/>
      </c>
      <c r="G93" s="43" t="str">
        <f t="shared" si="3"/>
        <v/>
      </c>
      <c r="H93" s="163"/>
      <c r="I93" s="163"/>
      <c r="J93" s="163"/>
    </row>
    <row r="94" spans="1:10" ht="24" customHeight="1" x14ac:dyDescent="0.35">
      <c r="A94" s="96" t="str">
        <f>IF(Achievement!E94="Growth Adequate",Achievement!A94,"-")</f>
        <v>-</v>
      </c>
      <c r="B94" s="96" t="str">
        <f>IF(Achievement!E94="Growth Adequate",Achievement!B94,"-")</f>
        <v>-</v>
      </c>
      <c r="C94" s="97" t="str">
        <f>IF(Achievement!E94="Growth Adequate",Achievement!C94,"-")</f>
        <v>-</v>
      </c>
      <c r="D94" s="98" t="str">
        <f>IF(Achievement!E94="Growth Adequate",Achievement!D94,"")</f>
        <v/>
      </c>
      <c r="E94" s="59" t="str">
        <f t="shared" si="2"/>
        <v>-</v>
      </c>
      <c r="F94" s="86" t="str">
        <f>IF(Achievement!E94="Growth Adequate",Achievement!G94,"")</f>
        <v/>
      </c>
      <c r="G94" s="43" t="str">
        <f t="shared" si="3"/>
        <v/>
      </c>
      <c r="H94" s="163"/>
      <c r="I94" s="163"/>
      <c r="J94" s="163"/>
    </row>
    <row r="95" spans="1:10" ht="24" customHeight="1" x14ac:dyDescent="0.35">
      <c r="A95" s="96" t="str">
        <f>IF(Achievement!E95="Growth Adequate",Achievement!A95,"-")</f>
        <v>-</v>
      </c>
      <c r="B95" s="96" t="str">
        <f>IF(Achievement!E95="Growth Adequate",Achievement!B95,"-")</f>
        <v>-</v>
      </c>
      <c r="C95" s="97" t="str">
        <f>IF(Achievement!E95="Growth Adequate",Achievement!C95,"-")</f>
        <v>-</v>
      </c>
      <c r="D95" s="98" t="str">
        <f>IF(Achievement!E95="Growth Adequate",Achievement!D95,"")</f>
        <v/>
      </c>
      <c r="E95" s="59" t="str">
        <f t="shared" si="2"/>
        <v>-</v>
      </c>
      <c r="F95" s="86" t="str">
        <f>IF(Achievement!E95="Growth Adequate",Achievement!G95,"")</f>
        <v/>
      </c>
      <c r="G95" s="43" t="str">
        <f t="shared" si="3"/>
        <v/>
      </c>
      <c r="H95" s="163"/>
      <c r="I95" s="163"/>
      <c r="J95" s="163"/>
    </row>
    <row r="96" spans="1:10" ht="24" customHeight="1" x14ac:dyDescent="0.35">
      <c r="A96" s="96" t="str">
        <f>IF(Achievement!E96="Growth Adequate",Achievement!A96,"-")</f>
        <v>-</v>
      </c>
      <c r="B96" s="96" t="str">
        <f>IF(Achievement!E96="Growth Adequate",Achievement!B96,"-")</f>
        <v>-</v>
      </c>
      <c r="C96" s="97" t="str">
        <f>IF(Achievement!E96="Growth Adequate",Achievement!C96,"-")</f>
        <v>-</v>
      </c>
      <c r="D96" s="98" t="str">
        <f>IF(Achievement!E96="Growth Adequate",Achievement!D96,"")</f>
        <v/>
      </c>
      <c r="E96" s="59" t="str">
        <f t="shared" si="2"/>
        <v>-</v>
      </c>
      <c r="F96" s="86" t="str">
        <f>IF(Achievement!E96="Growth Adequate",Achievement!G96,"")</f>
        <v/>
      </c>
      <c r="G96" s="43" t="str">
        <f t="shared" si="3"/>
        <v/>
      </c>
      <c r="H96" s="163"/>
      <c r="I96" s="163"/>
      <c r="J96" s="163"/>
    </row>
    <row r="97" spans="1:10" ht="24" customHeight="1" x14ac:dyDescent="0.35">
      <c r="A97" s="96" t="str">
        <f>IF(Achievement!E97="Growth Adequate",Achievement!A97,"-")</f>
        <v>-</v>
      </c>
      <c r="B97" s="96" t="str">
        <f>IF(Achievement!E97="Growth Adequate",Achievement!B97,"-")</f>
        <v>-</v>
      </c>
      <c r="C97" s="97" t="str">
        <f>IF(Achievement!E97="Growth Adequate",Achievement!C97,"-")</f>
        <v>-</v>
      </c>
      <c r="D97" s="98" t="str">
        <f>IF(Achievement!E97="Growth Adequate",Achievement!D97,"")</f>
        <v/>
      </c>
      <c r="E97" s="59" t="str">
        <f t="shared" si="2"/>
        <v>-</v>
      </c>
      <c r="F97" s="86" t="str">
        <f>IF(Achievement!E97="Growth Adequate",Achievement!G97,"")</f>
        <v/>
      </c>
      <c r="G97" s="43" t="str">
        <f t="shared" si="3"/>
        <v/>
      </c>
      <c r="H97" s="163"/>
      <c r="I97" s="163"/>
      <c r="J97" s="163"/>
    </row>
    <row r="98" spans="1:10" ht="24" customHeight="1" x14ac:dyDescent="0.35">
      <c r="A98" s="96" t="str">
        <f>IF(Achievement!E98="Growth Adequate",Achievement!A98,"-")</f>
        <v>-</v>
      </c>
      <c r="B98" s="96" t="str">
        <f>IF(Achievement!E98="Growth Adequate",Achievement!B98,"-")</f>
        <v>-</v>
      </c>
      <c r="C98" s="97" t="str">
        <f>IF(Achievement!E98="Growth Adequate",Achievement!C98,"-")</f>
        <v>-</v>
      </c>
      <c r="D98" s="98" t="str">
        <f>IF(Achievement!E98="Growth Adequate",Achievement!D98,"")</f>
        <v/>
      </c>
      <c r="E98" s="59" t="str">
        <f t="shared" si="2"/>
        <v>-</v>
      </c>
      <c r="F98" s="86" t="str">
        <f>IF(Achievement!E98="Growth Adequate",Achievement!G98,"")</f>
        <v/>
      </c>
      <c r="G98" s="43" t="str">
        <f t="shared" si="3"/>
        <v/>
      </c>
      <c r="H98" s="163"/>
      <c r="I98" s="163"/>
      <c r="J98" s="163"/>
    </row>
    <row r="99" spans="1:10" ht="24" customHeight="1" x14ac:dyDescent="0.35">
      <c r="A99" s="96" t="str">
        <f>IF(Achievement!E99="Growth Adequate",Achievement!A99,"-")</f>
        <v>-</v>
      </c>
      <c r="B99" s="96" t="str">
        <f>IF(Achievement!E99="Growth Adequate",Achievement!B99,"-")</f>
        <v>-</v>
      </c>
      <c r="C99" s="97" t="str">
        <f>IF(Achievement!E99="Growth Adequate",Achievement!C99,"-")</f>
        <v>-</v>
      </c>
      <c r="D99" s="98" t="str">
        <f>IF(Achievement!E99="Growth Adequate",Achievement!D99,"")</f>
        <v/>
      </c>
      <c r="E99" s="59" t="str">
        <f t="shared" si="2"/>
        <v>-</v>
      </c>
      <c r="F99" s="86" t="str">
        <f>IF(Achievement!E99="Growth Adequate",Achievement!G99,"")</f>
        <v/>
      </c>
      <c r="G99" s="43" t="str">
        <f t="shared" si="3"/>
        <v/>
      </c>
      <c r="H99" s="163"/>
      <c r="I99" s="163"/>
      <c r="J99" s="163"/>
    </row>
    <row r="100" spans="1:10" ht="24" customHeight="1" x14ac:dyDescent="0.35">
      <c r="A100" s="96" t="str">
        <f>IF(Achievement!E100="Growth Adequate",Achievement!A100,"-")</f>
        <v>-</v>
      </c>
      <c r="B100" s="96" t="str">
        <f>IF(Achievement!E100="Growth Adequate",Achievement!B100,"-")</f>
        <v>-</v>
      </c>
      <c r="C100" s="97" t="str">
        <f>IF(Achievement!E100="Growth Adequate",Achievement!C100,"-")</f>
        <v>-</v>
      </c>
      <c r="D100" s="98" t="str">
        <f>IF(Achievement!E100="Growth Adequate",Achievement!D100,"")</f>
        <v/>
      </c>
      <c r="E100" s="59" t="str">
        <f t="shared" si="2"/>
        <v>-</v>
      </c>
      <c r="F100" s="86" t="str">
        <f>IF(Achievement!E100="Growth Adequate",Achievement!G100,"")</f>
        <v/>
      </c>
      <c r="G100" s="43" t="str">
        <f t="shared" si="3"/>
        <v/>
      </c>
      <c r="H100" s="163"/>
      <c r="I100" s="163"/>
      <c r="J100" s="163"/>
    </row>
    <row r="101" spans="1:10" ht="24" customHeight="1" x14ac:dyDescent="0.35">
      <c r="A101" s="96" t="str">
        <f>IF(Achievement!E101="Growth Adequate",Achievement!A101,"-")</f>
        <v>-</v>
      </c>
      <c r="B101" s="96" t="str">
        <f>IF(Achievement!E101="Growth Adequate",Achievement!B101,"-")</f>
        <v>-</v>
      </c>
      <c r="C101" s="97" t="str">
        <f>IF(Achievement!E101="Growth Adequate",Achievement!C101,"-")</f>
        <v>-</v>
      </c>
      <c r="D101" s="98" t="str">
        <f>IF(Achievement!E101="Growth Adequate",Achievement!D101,"")</f>
        <v/>
      </c>
      <c r="E101" s="59" t="str">
        <f t="shared" si="2"/>
        <v>-</v>
      </c>
      <c r="F101" s="86" t="str">
        <f>IF(Achievement!E101="Growth Adequate",Achievement!G101,"")</f>
        <v/>
      </c>
      <c r="G101" s="43" t="str">
        <f t="shared" si="3"/>
        <v/>
      </c>
      <c r="H101" s="163"/>
      <c r="I101" s="163"/>
      <c r="J101" s="163"/>
    </row>
    <row r="102" spans="1:10" ht="24" customHeight="1" x14ac:dyDescent="0.35">
      <c r="A102" s="96" t="str">
        <f>IF(Achievement!E102="Growth Adequate",Achievement!A102,"-")</f>
        <v>-</v>
      </c>
      <c r="B102" s="96" t="str">
        <f>IF(Achievement!E102="Growth Adequate",Achievement!B102,"-")</f>
        <v>-</v>
      </c>
      <c r="C102" s="97" t="str">
        <f>IF(Achievement!E102="Growth Adequate",Achievement!C102,"-")</f>
        <v>-</v>
      </c>
      <c r="D102" s="98" t="str">
        <f>IF(Achievement!E102="Growth Adequate",Achievement!D102,"")</f>
        <v/>
      </c>
      <c r="E102" s="59" t="str">
        <f t="shared" si="2"/>
        <v>-</v>
      </c>
      <c r="F102" s="86" t="str">
        <f>IF(Achievement!E102="Growth Adequate",Achievement!G102,"")</f>
        <v/>
      </c>
      <c r="G102" s="43" t="str">
        <f t="shared" si="3"/>
        <v/>
      </c>
      <c r="H102" s="163"/>
      <c r="I102" s="163"/>
      <c r="J102" s="163"/>
    </row>
    <row r="103" spans="1:10" ht="24" customHeight="1" x14ac:dyDescent="0.35">
      <c r="A103" s="96" t="str">
        <f>IF(Achievement!E103="Growth Adequate",Achievement!A103,"-")</f>
        <v>-</v>
      </c>
      <c r="B103" s="96" t="str">
        <f>IF(Achievement!E103="Growth Adequate",Achievement!B103,"-")</f>
        <v>-</v>
      </c>
      <c r="C103" s="97" t="str">
        <f>IF(Achievement!E103="Growth Adequate",Achievement!C103,"-")</f>
        <v>-</v>
      </c>
      <c r="D103" s="98" t="str">
        <f>IF(Achievement!E103="Growth Adequate",Achievement!D103,"")</f>
        <v/>
      </c>
      <c r="E103" s="59" t="str">
        <f t="shared" si="2"/>
        <v>-</v>
      </c>
      <c r="F103" s="86" t="str">
        <f>IF(Achievement!E103="Growth Adequate",Achievement!G103,"")</f>
        <v/>
      </c>
      <c r="G103" s="43" t="str">
        <f t="shared" si="3"/>
        <v/>
      </c>
      <c r="H103" s="163"/>
      <c r="I103" s="163"/>
      <c r="J103" s="163"/>
    </row>
    <row r="104" spans="1:10" ht="24" customHeight="1" x14ac:dyDescent="0.35">
      <c r="A104" s="96" t="str">
        <f>IF(Achievement!E104="Growth Adequate",Achievement!A104,"-")</f>
        <v>-</v>
      </c>
      <c r="B104" s="96" t="str">
        <f>IF(Achievement!E104="Growth Adequate",Achievement!B104,"-")</f>
        <v>-</v>
      </c>
      <c r="C104" s="97" t="str">
        <f>IF(Achievement!E104="Growth Adequate",Achievement!C104,"-")</f>
        <v>-</v>
      </c>
      <c r="D104" s="98" t="str">
        <f>IF(Achievement!E104="Growth Adequate",Achievement!D104,"")</f>
        <v/>
      </c>
      <c r="E104" s="59" t="str">
        <f t="shared" si="2"/>
        <v>-</v>
      </c>
      <c r="F104" s="86" t="str">
        <f>IF(Achievement!E104="Growth Adequate",Achievement!G104,"")</f>
        <v/>
      </c>
      <c r="G104" s="43" t="str">
        <f t="shared" si="3"/>
        <v/>
      </c>
      <c r="H104" s="163"/>
      <c r="I104" s="163"/>
      <c r="J104" s="163"/>
    </row>
    <row r="105" spans="1:10" ht="24" customHeight="1" x14ac:dyDescent="0.35">
      <c r="A105" s="96" t="str">
        <f>IF(Achievement!E105="Growth Adequate",Achievement!A105,"-")</f>
        <v>-</v>
      </c>
      <c r="B105" s="96" t="str">
        <f>IF(Achievement!E105="Growth Adequate",Achievement!B105,"-")</f>
        <v>-</v>
      </c>
      <c r="C105" s="97" t="str">
        <f>IF(Achievement!E105="Growth Adequate",Achievement!C105,"-")</f>
        <v>-</v>
      </c>
      <c r="D105" s="98" t="str">
        <f>IF(Achievement!E105="Growth Adequate",Achievement!D105,"")</f>
        <v/>
      </c>
      <c r="E105" s="59" t="str">
        <f t="shared" si="2"/>
        <v>-</v>
      </c>
      <c r="F105" s="86" t="str">
        <f>IF(Achievement!E105="Growth Adequate",Achievement!G105,"")</f>
        <v/>
      </c>
      <c r="G105" s="43" t="str">
        <f t="shared" si="3"/>
        <v/>
      </c>
      <c r="H105" s="163"/>
      <c r="I105" s="163"/>
      <c r="J105" s="163"/>
    </row>
    <row r="106" spans="1:10" ht="24" customHeight="1" x14ac:dyDescent="0.35">
      <c r="A106" s="96" t="str">
        <f>IF(Achievement!E106="Growth Adequate",Achievement!A106,"-")</f>
        <v>-</v>
      </c>
      <c r="B106" s="96" t="str">
        <f>IF(Achievement!E106="Growth Adequate",Achievement!B106,"-")</f>
        <v>-</v>
      </c>
      <c r="C106" s="97" t="str">
        <f>IF(Achievement!E106="Growth Adequate",Achievement!C106,"-")</f>
        <v>-</v>
      </c>
      <c r="D106" s="98" t="str">
        <f>IF(Achievement!E106="Growth Adequate",Achievement!D106,"")</f>
        <v/>
      </c>
      <c r="E106" s="59" t="str">
        <f t="shared" si="2"/>
        <v>-</v>
      </c>
      <c r="F106" s="86" t="str">
        <f>IF(Achievement!E106="Growth Adequate",Achievement!G106,"")</f>
        <v/>
      </c>
      <c r="G106" s="43" t="str">
        <f t="shared" si="3"/>
        <v/>
      </c>
      <c r="H106" s="163"/>
      <c r="I106" s="163"/>
      <c r="J106" s="163"/>
    </row>
    <row r="107" spans="1:10" ht="24" customHeight="1" x14ac:dyDescent="0.35">
      <c r="A107" s="96" t="str">
        <f>IF(Achievement!E107="Growth Adequate",Achievement!A107,"-")</f>
        <v>-</v>
      </c>
      <c r="B107" s="96" t="str">
        <f>IF(Achievement!E107="Growth Adequate",Achievement!B107,"-")</f>
        <v>-</v>
      </c>
      <c r="C107" s="97" t="str">
        <f>IF(Achievement!E107="Growth Adequate",Achievement!C107,"-")</f>
        <v>-</v>
      </c>
      <c r="D107" s="98" t="str">
        <f>IF(Achievement!E107="Growth Adequate",Achievement!D107,"")</f>
        <v/>
      </c>
      <c r="E107" s="59" t="str">
        <f t="shared" si="2"/>
        <v>-</v>
      </c>
      <c r="F107" s="86" t="str">
        <f>IF(Achievement!E107="Growth Adequate",Achievement!G107,"")</f>
        <v/>
      </c>
      <c r="G107" s="43" t="str">
        <f t="shared" si="3"/>
        <v/>
      </c>
      <c r="H107" s="163"/>
      <c r="I107" s="163"/>
      <c r="J107" s="163"/>
    </row>
    <row r="108" spans="1:10" ht="24" customHeight="1" x14ac:dyDescent="0.35">
      <c r="A108" s="96" t="str">
        <f>IF(Achievement!E108="Growth Adequate",Achievement!A108,"-")</f>
        <v>-</v>
      </c>
      <c r="B108" s="96" t="str">
        <f>IF(Achievement!E108="Growth Adequate",Achievement!B108,"-")</f>
        <v>-</v>
      </c>
      <c r="C108" s="97" t="str">
        <f>IF(Achievement!E108="Growth Adequate",Achievement!C108,"-")</f>
        <v>-</v>
      </c>
      <c r="D108" s="98" t="str">
        <f>IF(Achievement!E108="Growth Adequate",Achievement!D108,"")</f>
        <v/>
      </c>
      <c r="E108" s="59" t="str">
        <f t="shared" si="2"/>
        <v>-</v>
      </c>
      <c r="F108" s="86" t="str">
        <f>IF(Achievement!E108="Growth Adequate",Achievement!G108,"")</f>
        <v/>
      </c>
      <c r="G108" s="43" t="str">
        <f t="shared" si="3"/>
        <v/>
      </c>
      <c r="H108" s="163"/>
      <c r="I108" s="163"/>
      <c r="J108" s="163"/>
    </row>
    <row r="109" spans="1:10" ht="24" customHeight="1" x14ac:dyDescent="0.35">
      <c r="A109" s="96" t="str">
        <f>IF(Achievement!E109="Growth Adequate",Achievement!A109,"-")</f>
        <v>-</v>
      </c>
      <c r="B109" s="96" t="str">
        <f>IF(Achievement!E109="Growth Adequate",Achievement!B109,"-")</f>
        <v>-</v>
      </c>
      <c r="C109" s="97" t="str">
        <f>IF(Achievement!E109="Growth Adequate",Achievement!C109,"-")</f>
        <v>-</v>
      </c>
      <c r="D109" s="98" t="str">
        <f>IF(Achievement!E109="Growth Adequate",Achievement!D109,"")</f>
        <v/>
      </c>
      <c r="E109" s="59" t="str">
        <f t="shared" si="2"/>
        <v>-</v>
      </c>
      <c r="F109" s="86" t="str">
        <f>IF(Achievement!E109="Growth Adequate",Achievement!G109,"")</f>
        <v/>
      </c>
      <c r="G109" s="43" t="str">
        <f t="shared" si="3"/>
        <v/>
      </c>
      <c r="H109" s="163"/>
      <c r="I109" s="163"/>
      <c r="J109" s="163"/>
    </row>
    <row r="110" spans="1:10" ht="24" customHeight="1" x14ac:dyDescent="0.35">
      <c r="A110" s="96" t="str">
        <f>IF(Achievement!E110="Growth Adequate",Achievement!A110,"-")</f>
        <v>-</v>
      </c>
      <c r="B110" s="96" t="str">
        <f>IF(Achievement!E110="Growth Adequate",Achievement!B110,"-")</f>
        <v>-</v>
      </c>
      <c r="C110" s="97" t="str">
        <f>IF(Achievement!E110="Growth Adequate",Achievement!C110,"-")</f>
        <v>-</v>
      </c>
      <c r="D110" s="98" t="str">
        <f>IF(Achievement!E110="Growth Adequate",Achievement!D110,"")</f>
        <v/>
      </c>
      <c r="E110" s="59" t="str">
        <f t="shared" si="2"/>
        <v>-</v>
      </c>
      <c r="F110" s="86" t="str">
        <f>IF(Achievement!E110="Growth Adequate",Achievement!G110,"")</f>
        <v/>
      </c>
      <c r="G110" s="43" t="str">
        <f t="shared" si="3"/>
        <v/>
      </c>
      <c r="H110" s="163"/>
      <c r="I110" s="163"/>
      <c r="J110" s="163"/>
    </row>
    <row r="111" spans="1:10" ht="24" customHeight="1" x14ac:dyDescent="0.35">
      <c r="A111" s="96" t="str">
        <f>IF(Achievement!E111="Growth Adequate",Achievement!A111,"-")</f>
        <v>-</v>
      </c>
      <c r="B111" s="96" t="str">
        <f>IF(Achievement!E111="Growth Adequate",Achievement!B111,"-")</f>
        <v>-</v>
      </c>
      <c r="C111" s="97" t="str">
        <f>IF(Achievement!E111="Growth Adequate",Achievement!C111,"-")</f>
        <v>-</v>
      </c>
      <c r="D111" s="98" t="str">
        <f>IF(Achievement!E111="Growth Adequate",Achievement!D111,"")</f>
        <v/>
      </c>
      <c r="E111" s="59" t="str">
        <f t="shared" si="2"/>
        <v>-</v>
      </c>
      <c r="F111" s="86" t="str">
        <f>IF(Achievement!E111="Growth Adequate",Achievement!G111,"")</f>
        <v/>
      </c>
      <c r="G111" s="43" t="str">
        <f t="shared" si="3"/>
        <v/>
      </c>
      <c r="H111" s="163"/>
      <c r="I111" s="163"/>
      <c r="J111" s="163"/>
    </row>
    <row r="112" spans="1:10" ht="24" customHeight="1" x14ac:dyDescent="0.35">
      <c r="A112" s="96" t="str">
        <f>IF(Achievement!E112="Growth Adequate",Achievement!A112,"-")</f>
        <v>-</v>
      </c>
      <c r="B112" s="96" t="str">
        <f>IF(Achievement!E112="Growth Adequate",Achievement!B112,"-")</f>
        <v>-</v>
      </c>
      <c r="C112" s="97" t="str">
        <f>IF(Achievement!E112="Growth Adequate",Achievement!C112,"-")</f>
        <v>-</v>
      </c>
      <c r="D112" s="98" t="str">
        <f>IF(Achievement!E112="Growth Adequate",Achievement!D112,"")</f>
        <v/>
      </c>
      <c r="E112" s="59" t="str">
        <f t="shared" si="2"/>
        <v>-</v>
      </c>
      <c r="F112" s="86" t="str">
        <f>IF(Achievement!E112="Growth Adequate",Achievement!G112,"")</f>
        <v/>
      </c>
      <c r="G112" s="43" t="str">
        <f t="shared" si="3"/>
        <v/>
      </c>
      <c r="H112" s="163"/>
      <c r="I112" s="163"/>
      <c r="J112" s="163"/>
    </row>
    <row r="113" spans="1:10" ht="24" customHeight="1" x14ac:dyDescent="0.35">
      <c r="A113" s="96" t="str">
        <f>IF(Achievement!E113="Growth Adequate",Achievement!A113,"-")</f>
        <v>-</v>
      </c>
      <c r="B113" s="96" t="str">
        <f>IF(Achievement!E113="Growth Adequate",Achievement!B113,"-")</f>
        <v>-</v>
      </c>
      <c r="C113" s="97" t="str">
        <f>IF(Achievement!E113="Growth Adequate",Achievement!C113,"-")</f>
        <v>-</v>
      </c>
      <c r="D113" s="98" t="str">
        <f>IF(Achievement!E113="Growth Adequate",Achievement!D113,"")</f>
        <v/>
      </c>
      <c r="E113" s="59" t="str">
        <f t="shared" si="2"/>
        <v>-</v>
      </c>
      <c r="F113" s="86" t="str">
        <f>IF(Achievement!E113="Growth Adequate",Achievement!G113,"")</f>
        <v/>
      </c>
      <c r="G113" s="43" t="str">
        <f t="shared" si="3"/>
        <v/>
      </c>
      <c r="H113" s="163"/>
      <c r="I113" s="163"/>
      <c r="J113" s="163"/>
    </row>
    <row r="114" spans="1:10" ht="24" customHeight="1" x14ac:dyDescent="0.35">
      <c r="A114" s="96" t="str">
        <f>IF(Achievement!E114="Growth Adequate",Achievement!A114,"-")</f>
        <v>-</v>
      </c>
      <c r="B114" s="96" t="str">
        <f>IF(Achievement!E114="Growth Adequate",Achievement!B114,"-")</f>
        <v>-</v>
      </c>
      <c r="C114" s="97" t="str">
        <f>IF(Achievement!E114="Growth Adequate",Achievement!C114,"-")</f>
        <v>-</v>
      </c>
      <c r="D114" s="98" t="str">
        <f>IF(Achievement!E114="Growth Adequate",Achievement!D114,"")</f>
        <v/>
      </c>
      <c r="E114" s="59" t="str">
        <f t="shared" si="2"/>
        <v>-</v>
      </c>
      <c r="F114" s="86" t="str">
        <f>IF(Achievement!E114="Growth Adequate",Achievement!G114,"")</f>
        <v/>
      </c>
      <c r="G114" s="43" t="str">
        <f t="shared" si="3"/>
        <v/>
      </c>
      <c r="H114" s="163"/>
      <c r="I114" s="163"/>
      <c r="J114" s="163"/>
    </row>
    <row r="115" spans="1:10" ht="24" customHeight="1" x14ac:dyDescent="0.35">
      <c r="A115" s="96" t="str">
        <f>IF(Achievement!E115="Growth Adequate",Achievement!A115,"-")</f>
        <v>-</v>
      </c>
      <c r="B115" s="96" t="str">
        <f>IF(Achievement!E115="Growth Adequate",Achievement!B115,"-")</f>
        <v>-</v>
      </c>
      <c r="C115" s="97" t="str">
        <f>IF(Achievement!E115="Growth Adequate",Achievement!C115,"-")</f>
        <v>-</v>
      </c>
      <c r="D115" s="98" t="str">
        <f>IF(Achievement!E115="Growth Adequate",Achievement!D115,"")</f>
        <v/>
      </c>
      <c r="E115" s="59" t="str">
        <f t="shared" si="2"/>
        <v>-</v>
      </c>
      <c r="F115" s="86" t="str">
        <f>IF(Achievement!E115="Growth Adequate",Achievement!G115,"")</f>
        <v/>
      </c>
      <c r="G115" s="43" t="str">
        <f t="shared" si="3"/>
        <v/>
      </c>
      <c r="H115" s="163"/>
      <c r="I115" s="163"/>
      <c r="J115" s="163"/>
    </row>
    <row r="116" spans="1:10" ht="24" customHeight="1" x14ac:dyDescent="0.35">
      <c r="A116" s="96" t="str">
        <f>IF(Achievement!E116="Growth Adequate",Achievement!A116,"-")</f>
        <v>-</v>
      </c>
      <c r="B116" s="96" t="str">
        <f>IF(Achievement!E116="Growth Adequate",Achievement!B116,"-")</f>
        <v>-</v>
      </c>
      <c r="C116" s="97" t="str">
        <f>IF(Achievement!E116="Growth Adequate",Achievement!C116,"-")</f>
        <v>-</v>
      </c>
      <c r="D116" s="98" t="str">
        <f>IF(Achievement!E116="Growth Adequate",Achievement!D116,"")</f>
        <v/>
      </c>
      <c r="E116" s="59" t="str">
        <f t="shared" si="2"/>
        <v>-</v>
      </c>
      <c r="F116" s="86" t="str">
        <f>IF(Achievement!E116="Growth Adequate",Achievement!G116,"")</f>
        <v/>
      </c>
      <c r="G116" s="43" t="str">
        <f t="shared" si="3"/>
        <v/>
      </c>
      <c r="H116" s="163"/>
      <c r="I116" s="163"/>
      <c r="J116" s="163"/>
    </row>
    <row r="117" spans="1:10" ht="24" customHeight="1" x14ac:dyDescent="0.35">
      <c r="A117" s="96" t="str">
        <f>IF(Achievement!E117="Growth Adequate",Achievement!A117,"-")</f>
        <v>-</v>
      </c>
      <c r="B117" s="96" t="str">
        <f>IF(Achievement!E117="Growth Adequate",Achievement!B117,"-")</f>
        <v>-</v>
      </c>
      <c r="C117" s="97" t="str">
        <f>IF(Achievement!E117="Growth Adequate",Achievement!C117,"-")</f>
        <v>-</v>
      </c>
      <c r="D117" s="98" t="str">
        <f>IF(Achievement!E117="Growth Adequate",Achievement!D117,"")</f>
        <v/>
      </c>
      <c r="E117" s="59" t="str">
        <f t="shared" si="2"/>
        <v>-</v>
      </c>
      <c r="F117" s="86" t="str">
        <f>IF(Achievement!E117="Growth Adequate",Achievement!G117,"")</f>
        <v/>
      </c>
      <c r="G117" s="43" t="str">
        <f t="shared" si="3"/>
        <v/>
      </c>
      <c r="H117" s="163"/>
      <c r="I117" s="163"/>
      <c r="J117" s="163"/>
    </row>
    <row r="118" spans="1:10" ht="24" customHeight="1" x14ac:dyDescent="0.35">
      <c r="A118" s="96" t="str">
        <f>IF(Achievement!E118="Growth Adequate",Achievement!A118,"-")</f>
        <v>-</v>
      </c>
      <c r="B118" s="96" t="str">
        <f>IF(Achievement!E118="Growth Adequate",Achievement!B118,"-")</f>
        <v>-</v>
      </c>
      <c r="C118" s="97" t="str">
        <f>IF(Achievement!E118="Growth Adequate",Achievement!C118,"-")</f>
        <v>-</v>
      </c>
      <c r="D118" s="98" t="str">
        <f>IF(Achievement!E118="Growth Adequate",Achievement!D118,"")</f>
        <v/>
      </c>
      <c r="E118" s="59" t="str">
        <f t="shared" si="2"/>
        <v>-</v>
      </c>
      <c r="F118" s="86" t="str">
        <f>IF(Achievement!E118="Growth Adequate",Achievement!G118,"")</f>
        <v/>
      </c>
      <c r="G118" s="43" t="str">
        <f t="shared" si="3"/>
        <v/>
      </c>
      <c r="H118" s="163"/>
      <c r="I118" s="163"/>
      <c r="J118" s="163"/>
    </row>
    <row r="119" spans="1:10" ht="24" customHeight="1" x14ac:dyDescent="0.35">
      <c r="A119" s="96" t="str">
        <f>IF(Achievement!E119="Growth Adequate",Achievement!A119,"-")</f>
        <v>-</v>
      </c>
      <c r="B119" s="96" t="str">
        <f>IF(Achievement!E119="Growth Adequate",Achievement!B119,"-")</f>
        <v>-</v>
      </c>
      <c r="C119" s="97" t="str">
        <f>IF(Achievement!E119="Growth Adequate",Achievement!C119,"-")</f>
        <v>-</v>
      </c>
      <c r="D119" s="98" t="str">
        <f>IF(Achievement!E119="Growth Adequate",Achievement!D119,"")</f>
        <v/>
      </c>
      <c r="E119" s="59" t="str">
        <f t="shared" si="2"/>
        <v>-</v>
      </c>
      <c r="F119" s="86" t="str">
        <f>IF(Achievement!E119="Growth Adequate",Achievement!G119,"")</f>
        <v/>
      </c>
      <c r="G119" s="43" t="str">
        <f t="shared" si="3"/>
        <v/>
      </c>
      <c r="H119" s="163"/>
      <c r="I119" s="163"/>
      <c r="J119" s="163"/>
    </row>
    <row r="120" spans="1:10" ht="24" customHeight="1" x14ac:dyDescent="0.35">
      <c r="A120" s="96" t="str">
        <f>IF(Achievement!E120="Growth Adequate",Achievement!A120,"-")</f>
        <v>-</v>
      </c>
      <c r="B120" s="96" t="str">
        <f>IF(Achievement!E120="Growth Adequate",Achievement!B120,"-")</f>
        <v>-</v>
      </c>
      <c r="C120" s="97" t="str">
        <f>IF(Achievement!E120="Growth Adequate",Achievement!C120,"-")</f>
        <v>-</v>
      </c>
      <c r="D120" s="98" t="str">
        <f>IF(Achievement!E120="Growth Adequate",Achievement!D120,"")</f>
        <v/>
      </c>
      <c r="E120" s="59" t="str">
        <f t="shared" si="2"/>
        <v>-</v>
      </c>
      <c r="F120" s="86" t="str">
        <f>IF(Achievement!E120="Growth Adequate",Achievement!G120,"")</f>
        <v/>
      </c>
      <c r="G120" s="43" t="str">
        <f t="shared" si="3"/>
        <v/>
      </c>
      <c r="H120" s="163"/>
      <c r="I120" s="163"/>
      <c r="J120" s="163"/>
    </row>
    <row r="121" spans="1:10" ht="24" customHeight="1" x14ac:dyDescent="0.35">
      <c r="A121" s="96" t="str">
        <f>IF(Achievement!E121="Growth Adequate",Achievement!A121,"-")</f>
        <v>-</v>
      </c>
      <c r="B121" s="96" t="str">
        <f>IF(Achievement!E121="Growth Adequate",Achievement!B121,"-")</f>
        <v>-</v>
      </c>
      <c r="C121" s="97" t="str">
        <f>IF(Achievement!E121="Growth Adequate",Achievement!C121,"-")</f>
        <v>-</v>
      </c>
      <c r="D121" s="98" t="str">
        <f>IF(Achievement!E121="Growth Adequate",Achievement!D121,"")</f>
        <v/>
      </c>
      <c r="E121" s="59" t="str">
        <f t="shared" si="2"/>
        <v>-</v>
      </c>
      <c r="F121" s="86" t="str">
        <f>IF(Achievement!E121="Growth Adequate",Achievement!G121,"")</f>
        <v/>
      </c>
      <c r="G121" s="43" t="str">
        <f t="shared" si="3"/>
        <v/>
      </c>
      <c r="H121" s="163"/>
      <c r="I121" s="163"/>
      <c r="J121" s="163"/>
    </row>
    <row r="122" spans="1:10" ht="24" customHeight="1" x14ac:dyDescent="0.35">
      <c r="A122" s="96" t="str">
        <f>IF(Achievement!E122="Growth Adequate",Achievement!A122,"-")</f>
        <v>-</v>
      </c>
      <c r="B122" s="96" t="str">
        <f>IF(Achievement!E122="Growth Adequate",Achievement!B122,"-")</f>
        <v>-</v>
      </c>
      <c r="C122" s="97" t="str">
        <f>IF(Achievement!E122="Growth Adequate",Achievement!C122,"-")</f>
        <v>-</v>
      </c>
      <c r="D122" s="98" t="str">
        <f>IF(Achievement!E122="Growth Adequate",Achievement!D122,"")</f>
        <v/>
      </c>
      <c r="E122" s="59" t="str">
        <f t="shared" si="2"/>
        <v>-</v>
      </c>
      <c r="F122" s="86" t="str">
        <f>IF(Achievement!E122="Growth Adequate",Achievement!G122,"")</f>
        <v/>
      </c>
      <c r="G122" s="43" t="str">
        <f t="shared" si="3"/>
        <v/>
      </c>
      <c r="H122" s="163"/>
      <c r="I122" s="163"/>
      <c r="J122" s="163"/>
    </row>
    <row r="123" spans="1:10" ht="24" customHeight="1" x14ac:dyDescent="0.35">
      <c r="A123" s="96" t="str">
        <f>IF(Achievement!E123="Growth Adequate",Achievement!A123,"-")</f>
        <v>-</v>
      </c>
      <c r="B123" s="96" t="str">
        <f>IF(Achievement!E123="Growth Adequate",Achievement!B123,"-")</f>
        <v>-</v>
      </c>
      <c r="C123" s="97" t="str">
        <f>IF(Achievement!E123="Growth Adequate",Achievement!C123,"-")</f>
        <v>-</v>
      </c>
      <c r="D123" s="98" t="str">
        <f>IF(Achievement!E123="Growth Adequate",Achievement!D123,"")</f>
        <v/>
      </c>
      <c r="E123" s="59" t="str">
        <f t="shared" si="2"/>
        <v>-</v>
      </c>
      <c r="F123" s="86" t="str">
        <f>IF(Achievement!E123="Growth Adequate",Achievement!G123,"")</f>
        <v/>
      </c>
      <c r="G123" s="43" t="str">
        <f t="shared" si="3"/>
        <v/>
      </c>
      <c r="H123" s="163"/>
      <c r="I123" s="163"/>
      <c r="J123" s="163"/>
    </row>
    <row r="124" spans="1:10" ht="24" customHeight="1" x14ac:dyDescent="0.35">
      <c r="A124" s="96" t="str">
        <f>IF(Achievement!E124="Growth Adequate",Achievement!A124,"-")</f>
        <v>-</v>
      </c>
      <c r="B124" s="96" t="str">
        <f>IF(Achievement!E124="Growth Adequate",Achievement!B124,"-")</f>
        <v>-</v>
      </c>
      <c r="C124" s="97" t="str">
        <f>IF(Achievement!E124="Growth Adequate",Achievement!C124,"-")</f>
        <v>-</v>
      </c>
      <c r="D124" s="98" t="str">
        <f>IF(Achievement!E124="Growth Adequate",Achievement!D124,"")</f>
        <v/>
      </c>
      <c r="E124" s="59" t="str">
        <f t="shared" si="2"/>
        <v>-</v>
      </c>
      <c r="F124" s="86" t="str">
        <f>IF(Achievement!E124="Growth Adequate",Achievement!G124,"")</f>
        <v/>
      </c>
      <c r="G124" s="43" t="str">
        <f t="shared" si="3"/>
        <v/>
      </c>
      <c r="H124" s="163"/>
      <c r="I124" s="163"/>
      <c r="J124" s="163"/>
    </row>
    <row r="125" spans="1:10" ht="24" customHeight="1" x14ac:dyDescent="0.35">
      <c r="A125" s="96" t="str">
        <f>IF(Achievement!E125="Growth Adequate",Achievement!A125,"-")</f>
        <v>-</v>
      </c>
      <c r="B125" s="96" t="str">
        <f>IF(Achievement!E125="Growth Adequate",Achievement!B125,"-")</f>
        <v>-</v>
      </c>
      <c r="C125" s="97" t="str">
        <f>IF(Achievement!E125="Growth Adequate",Achievement!C125,"-")</f>
        <v>-</v>
      </c>
      <c r="D125" s="98" t="str">
        <f>IF(Achievement!E125="Growth Adequate",Achievement!D125,"")</f>
        <v/>
      </c>
      <c r="E125" s="59" t="str">
        <f t="shared" si="2"/>
        <v>-</v>
      </c>
      <c r="F125" s="86" t="str">
        <f>IF(Achievement!E125="Growth Adequate",Achievement!G125,"")</f>
        <v/>
      </c>
      <c r="G125" s="43" t="str">
        <f t="shared" si="3"/>
        <v/>
      </c>
      <c r="H125" s="163"/>
      <c r="I125" s="163"/>
      <c r="J125" s="163"/>
    </row>
    <row r="126" spans="1:10" ht="24" customHeight="1" x14ac:dyDescent="0.35">
      <c r="A126" s="96" t="str">
        <f>IF(Achievement!E126="Growth Adequate",Achievement!A126,"-")</f>
        <v>-</v>
      </c>
      <c r="B126" s="96" t="str">
        <f>IF(Achievement!E126="Growth Adequate",Achievement!B126,"-")</f>
        <v>-</v>
      </c>
      <c r="C126" s="97" t="str">
        <f>IF(Achievement!E126="Growth Adequate",Achievement!C126,"-")</f>
        <v>-</v>
      </c>
      <c r="D126" s="98" t="str">
        <f>IF(Achievement!E126="Growth Adequate",Achievement!D126,"")</f>
        <v/>
      </c>
      <c r="E126" s="59" t="str">
        <f t="shared" si="2"/>
        <v>-</v>
      </c>
      <c r="F126" s="86" t="str">
        <f>IF(Achievement!E126="Growth Adequate",Achievement!G126,"")</f>
        <v/>
      </c>
      <c r="G126" s="43" t="str">
        <f t="shared" si="3"/>
        <v/>
      </c>
      <c r="H126" s="163"/>
      <c r="I126" s="163"/>
      <c r="J126" s="163"/>
    </row>
    <row r="127" spans="1:10" ht="24" customHeight="1" x14ac:dyDescent="0.35">
      <c r="A127" s="96" t="str">
        <f>IF(Achievement!E127="Growth Adequate",Achievement!A127,"-")</f>
        <v>-</v>
      </c>
      <c r="B127" s="96" t="str">
        <f>IF(Achievement!E127="Growth Adequate",Achievement!B127,"-")</f>
        <v>-</v>
      </c>
      <c r="C127" s="97" t="str">
        <f>IF(Achievement!E127="Growth Adequate",Achievement!C127,"-")</f>
        <v>-</v>
      </c>
      <c r="D127" s="98" t="str">
        <f>IF(Achievement!E127="Growth Adequate",Achievement!D127,"")</f>
        <v/>
      </c>
      <c r="E127" s="59" t="str">
        <f t="shared" si="2"/>
        <v>-</v>
      </c>
      <c r="F127" s="86" t="str">
        <f>IF(Achievement!E127="Growth Adequate",Achievement!G127,"")</f>
        <v/>
      </c>
      <c r="G127" s="43" t="str">
        <f t="shared" si="3"/>
        <v/>
      </c>
      <c r="H127" s="163"/>
      <c r="I127" s="163"/>
      <c r="J127" s="163"/>
    </row>
    <row r="128" spans="1:10" ht="24" customHeight="1" x14ac:dyDescent="0.35">
      <c r="A128" s="96" t="str">
        <f>IF(Achievement!E128="Growth Adequate",Achievement!A128,"-")</f>
        <v>-</v>
      </c>
      <c r="B128" s="96" t="str">
        <f>IF(Achievement!E128="Growth Adequate",Achievement!B128,"-")</f>
        <v>-</v>
      </c>
      <c r="C128" s="97" t="str">
        <f>IF(Achievement!E128="Growth Adequate",Achievement!C128,"-")</f>
        <v>-</v>
      </c>
      <c r="D128" s="98" t="str">
        <f>IF(Achievement!E128="Growth Adequate",Achievement!D128,"")</f>
        <v/>
      </c>
      <c r="E128" s="59" t="str">
        <f t="shared" si="2"/>
        <v>-</v>
      </c>
      <c r="F128" s="86" t="str">
        <f>IF(Achievement!E128="Growth Adequate",Achievement!G128,"")</f>
        <v/>
      </c>
      <c r="G128" s="43" t="str">
        <f t="shared" si="3"/>
        <v/>
      </c>
      <c r="H128" s="163"/>
      <c r="I128" s="163"/>
      <c r="J128" s="163"/>
    </row>
    <row r="129" spans="1:10" ht="24" customHeight="1" x14ac:dyDescent="0.35">
      <c r="A129" s="96" t="str">
        <f>IF(Achievement!E129="Growth Adequate",Achievement!A129,"-")</f>
        <v>-</v>
      </c>
      <c r="B129" s="96" t="str">
        <f>IF(Achievement!E129="Growth Adequate",Achievement!B129,"-")</f>
        <v>-</v>
      </c>
      <c r="C129" s="97" t="str">
        <f>IF(Achievement!E129="Growth Adequate",Achievement!C129,"-")</f>
        <v>-</v>
      </c>
      <c r="D129" s="98" t="str">
        <f>IF(Achievement!E129="Growth Adequate",Achievement!D129,"")</f>
        <v/>
      </c>
      <c r="E129" s="59" t="str">
        <f t="shared" si="2"/>
        <v>-</v>
      </c>
      <c r="F129" s="86" t="str">
        <f>IF(Achievement!E129="Growth Adequate",Achievement!G129,"")</f>
        <v/>
      </c>
      <c r="G129" s="43" t="str">
        <f t="shared" si="3"/>
        <v/>
      </c>
      <c r="H129" s="163"/>
      <c r="I129" s="163"/>
      <c r="J129" s="163"/>
    </row>
    <row r="130" spans="1:10" ht="24" customHeight="1" x14ac:dyDescent="0.35">
      <c r="A130" s="96" t="str">
        <f>IF(Achievement!E130="Growth Adequate",Achievement!A130,"-")</f>
        <v>-</v>
      </c>
      <c r="B130" s="96" t="str">
        <f>IF(Achievement!E130="Growth Adequate",Achievement!B130,"-")</f>
        <v>-</v>
      </c>
      <c r="C130" s="97" t="str">
        <f>IF(Achievement!E130="Growth Adequate",Achievement!C130,"-")</f>
        <v>-</v>
      </c>
      <c r="D130" s="98" t="str">
        <f>IF(Achievement!E130="Growth Adequate",Achievement!D130,"")</f>
        <v/>
      </c>
      <c r="E130" s="59" t="str">
        <f t="shared" si="2"/>
        <v>-</v>
      </c>
      <c r="F130" s="86" t="str">
        <f>IF(Achievement!E130="Growth Adequate",Achievement!G130,"")</f>
        <v/>
      </c>
      <c r="G130" s="43" t="str">
        <f t="shared" si="3"/>
        <v/>
      </c>
      <c r="H130" s="163"/>
      <c r="I130" s="163"/>
      <c r="J130" s="163"/>
    </row>
    <row r="131" spans="1:10" ht="24" customHeight="1" x14ac:dyDescent="0.35">
      <c r="A131" s="96" t="str">
        <f>IF(Achievement!E131="Growth Adequate",Achievement!A131,"-")</f>
        <v>-</v>
      </c>
      <c r="B131" s="96" t="str">
        <f>IF(Achievement!E131="Growth Adequate",Achievement!B131,"-")</f>
        <v>-</v>
      </c>
      <c r="C131" s="97" t="str">
        <f>IF(Achievement!E131="Growth Adequate",Achievement!C131,"-")</f>
        <v>-</v>
      </c>
      <c r="D131" s="98" t="str">
        <f>IF(Achievement!E131="Growth Adequate",Achievement!D131,"")</f>
        <v/>
      </c>
      <c r="E131" s="59" t="str">
        <f t="shared" si="2"/>
        <v>-</v>
      </c>
      <c r="F131" s="86" t="str">
        <f>IF(Achievement!E131="Growth Adequate",Achievement!G131,"")</f>
        <v/>
      </c>
      <c r="G131" s="43" t="str">
        <f t="shared" si="3"/>
        <v/>
      </c>
      <c r="H131" s="163"/>
      <c r="I131" s="163"/>
      <c r="J131" s="163"/>
    </row>
    <row r="132" spans="1:10" ht="24" customHeight="1" x14ac:dyDescent="0.35">
      <c r="A132" s="96" t="str">
        <f>IF(Achievement!E132="Growth Adequate",Achievement!A132,"-")</f>
        <v>-</v>
      </c>
      <c r="B132" s="96" t="str">
        <f>IF(Achievement!E132="Growth Adequate",Achievement!B132,"-")</f>
        <v>-</v>
      </c>
      <c r="C132" s="97" t="str">
        <f>IF(Achievement!E132="Growth Adequate",Achievement!C132,"-")</f>
        <v>-</v>
      </c>
      <c r="D132" s="98" t="str">
        <f>IF(Achievement!E132="Growth Adequate",Achievement!D132,"")</f>
        <v/>
      </c>
      <c r="E132" s="59" t="str">
        <f t="shared" si="2"/>
        <v>-</v>
      </c>
      <c r="F132" s="86" t="str">
        <f>IF(Achievement!E132="Growth Adequate",Achievement!G132,"")</f>
        <v/>
      </c>
      <c r="G132" s="43" t="str">
        <f t="shared" si="3"/>
        <v/>
      </c>
      <c r="H132" s="163"/>
      <c r="I132" s="163"/>
      <c r="J132" s="163"/>
    </row>
    <row r="133" spans="1:10" ht="24" customHeight="1" x14ac:dyDescent="0.35">
      <c r="A133" s="96" t="str">
        <f>IF(Achievement!E133="Growth Adequate",Achievement!A133,"-")</f>
        <v>-</v>
      </c>
      <c r="B133" s="96" t="str">
        <f>IF(Achievement!E133="Growth Adequate",Achievement!B133,"-")</f>
        <v>-</v>
      </c>
      <c r="C133" s="97" t="str">
        <f>IF(Achievement!E133="Growth Adequate",Achievement!C133,"-")</f>
        <v>-</v>
      </c>
      <c r="D133" s="98" t="str">
        <f>IF(Achievement!E133="Growth Adequate",Achievement!D133,"")</f>
        <v/>
      </c>
      <c r="E133" s="59" t="str">
        <f t="shared" si="2"/>
        <v>-</v>
      </c>
      <c r="F133" s="86" t="str">
        <f>IF(Achievement!E133="Growth Adequate",Achievement!G133,"")</f>
        <v/>
      </c>
      <c r="G133" s="43" t="str">
        <f t="shared" si="3"/>
        <v/>
      </c>
      <c r="H133" s="163"/>
      <c r="I133" s="163"/>
      <c r="J133" s="163"/>
    </row>
    <row r="134" spans="1:10" ht="24" customHeight="1" x14ac:dyDescent="0.35">
      <c r="A134" s="96" t="str">
        <f>IF(Achievement!E134="Growth Adequate",Achievement!A134,"-")</f>
        <v>-</v>
      </c>
      <c r="B134" s="96" t="str">
        <f>IF(Achievement!E134="Growth Adequate",Achievement!B134,"-")</f>
        <v>-</v>
      </c>
      <c r="C134" s="97" t="str">
        <f>IF(Achievement!E134="Growth Adequate",Achievement!C134,"-")</f>
        <v>-</v>
      </c>
      <c r="D134" s="98" t="str">
        <f>IF(Achievement!E134="Growth Adequate",Achievement!D134,"")</f>
        <v/>
      </c>
      <c r="E134" s="59" t="str">
        <f t="shared" si="2"/>
        <v>-</v>
      </c>
      <c r="F134" s="86" t="str">
        <f>IF(Achievement!E134="Growth Adequate",Achievement!G134,"")</f>
        <v/>
      </c>
      <c r="G134" s="43" t="str">
        <f t="shared" si="3"/>
        <v/>
      </c>
      <c r="H134" s="163"/>
      <c r="I134" s="163"/>
      <c r="J134" s="163"/>
    </row>
    <row r="135" spans="1:10" ht="24" customHeight="1" x14ac:dyDescent="0.35">
      <c r="A135" s="96" t="str">
        <f>IF(Achievement!E135="Growth Adequate",Achievement!A135,"-")</f>
        <v>-</v>
      </c>
      <c r="B135" s="96" t="str">
        <f>IF(Achievement!E135="Growth Adequate",Achievement!B135,"-")</f>
        <v>-</v>
      </c>
      <c r="C135" s="97" t="str">
        <f>IF(Achievement!E135="Growth Adequate",Achievement!C135,"-")</f>
        <v>-</v>
      </c>
      <c r="D135" s="98" t="str">
        <f>IF(Achievement!E135="Growth Adequate",Achievement!D135,"")</f>
        <v/>
      </c>
      <c r="E135" s="59" t="str">
        <f t="shared" si="2"/>
        <v>-</v>
      </c>
      <c r="F135" s="86" t="str">
        <f>IF(Achievement!E135="Growth Adequate",Achievement!G135,"")</f>
        <v/>
      </c>
      <c r="G135" s="43" t="str">
        <f t="shared" si="3"/>
        <v/>
      </c>
      <c r="H135" s="163"/>
      <c r="I135" s="163"/>
      <c r="J135" s="163"/>
    </row>
    <row r="136" spans="1:10" ht="24" customHeight="1" x14ac:dyDescent="0.35">
      <c r="A136" s="96" t="str">
        <f>IF(Achievement!E136="Growth Adequate",Achievement!A136,"-")</f>
        <v>-</v>
      </c>
      <c r="B136" s="96" t="str">
        <f>IF(Achievement!E136="Growth Adequate",Achievement!B136,"-")</f>
        <v>-</v>
      </c>
      <c r="C136" s="97" t="str">
        <f>IF(Achievement!E136="Growth Adequate",Achievement!C136,"-")</f>
        <v>-</v>
      </c>
      <c r="D136" s="98" t="str">
        <f>IF(Achievement!E136="Growth Adequate",Achievement!D136,"")</f>
        <v/>
      </c>
      <c r="E136" s="59" t="str">
        <f t="shared" si="2"/>
        <v>-</v>
      </c>
      <c r="F136" s="86" t="str">
        <f>IF(Achievement!E136="Growth Adequate",Achievement!G136,"")</f>
        <v/>
      </c>
      <c r="G136" s="43" t="str">
        <f t="shared" si="3"/>
        <v/>
      </c>
      <c r="H136" s="163"/>
      <c r="I136" s="163"/>
      <c r="J136" s="163"/>
    </row>
    <row r="137" spans="1:10" ht="24" customHeight="1" x14ac:dyDescent="0.35">
      <c r="A137" s="96" t="str">
        <f>IF(Achievement!E137="Growth Adequate",Achievement!A137,"-")</f>
        <v>-</v>
      </c>
      <c r="B137" s="96" t="str">
        <f>IF(Achievement!E137="Growth Adequate",Achievement!B137,"-")</f>
        <v>-</v>
      </c>
      <c r="C137" s="97" t="str">
        <f>IF(Achievement!E137="Growth Adequate",Achievement!C137,"-")</f>
        <v>-</v>
      </c>
      <c r="D137" s="98" t="str">
        <f>IF(Achievement!E137="Growth Adequate",Achievement!D137,"")</f>
        <v/>
      </c>
      <c r="E137" s="59" t="str">
        <f t="shared" si="2"/>
        <v>-</v>
      </c>
      <c r="F137" s="86" t="str">
        <f>IF(Achievement!E137="Growth Adequate",Achievement!G137,"")</f>
        <v/>
      </c>
      <c r="G137" s="43" t="str">
        <f t="shared" si="3"/>
        <v/>
      </c>
      <c r="H137" s="163"/>
      <c r="I137" s="163"/>
      <c r="J137" s="163"/>
    </row>
    <row r="138" spans="1:10" ht="24" customHeight="1" x14ac:dyDescent="0.35">
      <c r="A138" s="96" t="str">
        <f>IF(Achievement!E138="Growth Adequate",Achievement!A138,"-")</f>
        <v>-</v>
      </c>
      <c r="B138" s="96" t="str">
        <f>IF(Achievement!E138="Growth Adequate",Achievement!B138,"-")</f>
        <v>-</v>
      </c>
      <c r="C138" s="97" t="str">
        <f>IF(Achievement!E138="Growth Adequate",Achievement!C138,"-")</f>
        <v>-</v>
      </c>
      <c r="D138" s="98" t="str">
        <f>IF(Achievement!E138="Growth Adequate",Achievement!D138,"")</f>
        <v/>
      </c>
      <c r="E138" s="59" t="str">
        <f t="shared" si="2"/>
        <v>-</v>
      </c>
      <c r="F138" s="86" t="str">
        <f>IF(Achievement!E138="Growth Adequate",Achievement!G138,"")</f>
        <v/>
      </c>
      <c r="G138" s="43" t="str">
        <f t="shared" si="3"/>
        <v/>
      </c>
      <c r="H138" s="163"/>
      <c r="I138" s="163"/>
      <c r="J138" s="163"/>
    </row>
    <row r="139" spans="1:10" ht="24" customHeight="1" x14ac:dyDescent="0.35">
      <c r="A139" s="96" t="str">
        <f>IF(Achievement!E139="Growth Adequate",Achievement!A139,"-")</f>
        <v>-</v>
      </c>
      <c r="B139" s="96" t="str">
        <f>IF(Achievement!E139="Growth Adequate",Achievement!B139,"-")</f>
        <v>-</v>
      </c>
      <c r="C139" s="97" t="str">
        <f>IF(Achievement!E139="Growth Adequate",Achievement!C139,"-")</f>
        <v>-</v>
      </c>
      <c r="D139" s="98" t="str">
        <f>IF(Achievement!E139="Growth Adequate",Achievement!D139,"")</f>
        <v/>
      </c>
      <c r="E139" s="59" t="str">
        <f t="shared" si="2"/>
        <v>-</v>
      </c>
      <c r="F139" s="86" t="str">
        <f>IF(Achievement!E139="Growth Adequate",Achievement!G139,"")</f>
        <v/>
      </c>
      <c r="G139" s="43" t="str">
        <f t="shared" si="3"/>
        <v/>
      </c>
      <c r="H139" s="163"/>
      <c r="I139" s="163"/>
      <c r="J139" s="163"/>
    </row>
    <row r="140" spans="1:10" ht="24" customHeight="1" x14ac:dyDescent="0.35">
      <c r="A140" s="96" t="str">
        <f>IF(Achievement!E140="Growth Adequate",Achievement!A140,"-")</f>
        <v>-</v>
      </c>
      <c r="B140" s="96" t="str">
        <f>IF(Achievement!E140="Growth Adequate",Achievement!B140,"-")</f>
        <v>-</v>
      </c>
      <c r="C140" s="97" t="str">
        <f>IF(Achievement!E140="Growth Adequate",Achievement!C140,"-")</f>
        <v>-</v>
      </c>
      <c r="D140" s="98" t="str">
        <f>IF(Achievement!E140="Growth Adequate",Achievement!D140,"")</f>
        <v/>
      </c>
      <c r="E140" s="59" t="str">
        <f t="shared" si="2"/>
        <v>-</v>
      </c>
      <c r="F140" s="86" t="str">
        <f>IF(Achievement!E140="Growth Adequate",Achievement!G140,"")</f>
        <v/>
      </c>
      <c r="G140" s="43" t="str">
        <f t="shared" si="3"/>
        <v/>
      </c>
      <c r="H140" s="163"/>
      <c r="I140" s="163"/>
      <c r="J140" s="163"/>
    </row>
    <row r="141" spans="1:10" ht="24" customHeight="1" x14ac:dyDescent="0.35">
      <c r="A141" s="96" t="str">
        <f>IF(Achievement!E141="Growth Adequate",Achievement!A141,"-")</f>
        <v>-</v>
      </c>
      <c r="B141" s="96" t="str">
        <f>IF(Achievement!E141="Growth Adequate",Achievement!B141,"-")</f>
        <v>-</v>
      </c>
      <c r="C141" s="97" t="str">
        <f>IF(Achievement!E141="Growth Adequate",Achievement!C141,"-")</f>
        <v>-</v>
      </c>
      <c r="D141" s="98" t="str">
        <f>IF(Achievement!E141="Growth Adequate",Achievement!D141,"")</f>
        <v/>
      </c>
      <c r="E141" s="59" t="str">
        <f t="shared" ref="E141:E192" si="4">IFERROR(D141+((24-D141)*0.5),"-")</f>
        <v>-</v>
      </c>
      <c r="F141" s="86" t="str">
        <f>IF(Achievement!E141="Growth Adequate",Achievement!G141,"")</f>
        <v/>
      </c>
      <c r="G141" s="43" t="str">
        <f t="shared" ref="G141:G192" si="5">IF(F141&gt;=E141,"Yes","")</f>
        <v/>
      </c>
      <c r="H141" s="163"/>
      <c r="I141" s="163"/>
      <c r="J141" s="163"/>
    </row>
    <row r="142" spans="1:10" ht="24" customHeight="1" x14ac:dyDescent="0.35">
      <c r="A142" s="96" t="str">
        <f>IF(Achievement!E142="Growth Adequate",Achievement!A142,"-")</f>
        <v>-</v>
      </c>
      <c r="B142" s="96" t="str">
        <f>IF(Achievement!E142="Growth Adequate",Achievement!B142,"-")</f>
        <v>-</v>
      </c>
      <c r="C142" s="97" t="str">
        <f>IF(Achievement!E142="Growth Adequate",Achievement!C142,"-")</f>
        <v>-</v>
      </c>
      <c r="D142" s="98" t="str">
        <f>IF(Achievement!E142="Growth Adequate",Achievement!D142,"")</f>
        <v/>
      </c>
      <c r="E142" s="59" t="str">
        <f t="shared" si="4"/>
        <v>-</v>
      </c>
      <c r="F142" s="86" t="str">
        <f>IF(Achievement!E142="Growth Adequate",Achievement!G142,"")</f>
        <v/>
      </c>
      <c r="G142" s="43" t="str">
        <f t="shared" si="5"/>
        <v/>
      </c>
      <c r="H142" s="163"/>
      <c r="I142" s="163"/>
      <c r="J142" s="163"/>
    </row>
    <row r="143" spans="1:10" ht="24" customHeight="1" x14ac:dyDescent="0.35">
      <c r="A143" s="96" t="str">
        <f>IF(Achievement!E143="Growth Adequate",Achievement!A143,"-")</f>
        <v>-</v>
      </c>
      <c r="B143" s="96" t="str">
        <f>IF(Achievement!E143="Growth Adequate",Achievement!B143,"-")</f>
        <v>-</v>
      </c>
      <c r="C143" s="97" t="str">
        <f>IF(Achievement!E143="Growth Adequate",Achievement!C143,"-")</f>
        <v>-</v>
      </c>
      <c r="D143" s="98" t="str">
        <f>IF(Achievement!E143="Growth Adequate",Achievement!D143,"")</f>
        <v/>
      </c>
      <c r="E143" s="59" t="str">
        <f t="shared" si="4"/>
        <v>-</v>
      </c>
      <c r="F143" s="86" t="str">
        <f>IF(Achievement!E143="Growth Adequate",Achievement!G143,"")</f>
        <v/>
      </c>
      <c r="G143" s="43" t="str">
        <f t="shared" si="5"/>
        <v/>
      </c>
      <c r="H143" s="163"/>
      <c r="I143" s="163"/>
      <c r="J143" s="163"/>
    </row>
    <row r="144" spans="1:10" ht="24" customHeight="1" x14ac:dyDescent="0.35">
      <c r="A144" s="96" t="str">
        <f>IF(Achievement!E144="Growth Adequate",Achievement!A144,"-")</f>
        <v>-</v>
      </c>
      <c r="B144" s="96" t="str">
        <f>IF(Achievement!E144="Growth Adequate",Achievement!B144,"-")</f>
        <v>-</v>
      </c>
      <c r="C144" s="97" t="str">
        <f>IF(Achievement!E144="Growth Adequate",Achievement!C144,"-")</f>
        <v>-</v>
      </c>
      <c r="D144" s="98" t="str">
        <f>IF(Achievement!E144="Growth Adequate",Achievement!D144,"")</f>
        <v/>
      </c>
      <c r="E144" s="59" t="str">
        <f t="shared" si="4"/>
        <v>-</v>
      </c>
      <c r="F144" s="86" t="str">
        <f>IF(Achievement!E144="Growth Adequate",Achievement!G144,"")</f>
        <v/>
      </c>
      <c r="G144" s="43" t="str">
        <f t="shared" si="5"/>
        <v/>
      </c>
      <c r="H144" s="163"/>
      <c r="I144" s="163"/>
      <c r="J144" s="163"/>
    </row>
    <row r="145" spans="1:10" ht="24" customHeight="1" x14ac:dyDescent="0.35">
      <c r="A145" s="96" t="str">
        <f>IF(Achievement!E145="Growth Adequate",Achievement!A145,"-")</f>
        <v>-</v>
      </c>
      <c r="B145" s="96" t="str">
        <f>IF(Achievement!E145="Growth Adequate",Achievement!B145,"-")</f>
        <v>-</v>
      </c>
      <c r="C145" s="97" t="str">
        <f>IF(Achievement!E145="Growth Adequate",Achievement!C145,"-")</f>
        <v>-</v>
      </c>
      <c r="D145" s="98" t="str">
        <f>IF(Achievement!E145="Growth Adequate",Achievement!D145,"")</f>
        <v/>
      </c>
      <c r="E145" s="59" t="str">
        <f t="shared" si="4"/>
        <v>-</v>
      </c>
      <c r="F145" s="86" t="str">
        <f>IF(Achievement!E145="Growth Adequate",Achievement!G145,"")</f>
        <v/>
      </c>
      <c r="G145" s="43" t="str">
        <f t="shared" si="5"/>
        <v/>
      </c>
      <c r="H145" s="163"/>
      <c r="I145" s="163"/>
      <c r="J145" s="163"/>
    </row>
    <row r="146" spans="1:10" ht="24" customHeight="1" x14ac:dyDescent="0.35">
      <c r="A146" s="96" t="str">
        <f>IF(Achievement!E146="Growth Adequate",Achievement!A146,"-")</f>
        <v>-</v>
      </c>
      <c r="B146" s="96" t="str">
        <f>IF(Achievement!E146="Growth Adequate",Achievement!B146,"-")</f>
        <v>-</v>
      </c>
      <c r="C146" s="97" t="str">
        <f>IF(Achievement!E146="Growth Adequate",Achievement!C146,"-")</f>
        <v>-</v>
      </c>
      <c r="D146" s="98" t="str">
        <f>IF(Achievement!E146="Growth Adequate",Achievement!D146,"")</f>
        <v/>
      </c>
      <c r="E146" s="59" t="str">
        <f t="shared" si="4"/>
        <v>-</v>
      </c>
      <c r="F146" s="86" t="str">
        <f>IF(Achievement!E146="Growth Adequate",Achievement!G146,"")</f>
        <v/>
      </c>
      <c r="G146" s="43" t="str">
        <f t="shared" si="5"/>
        <v/>
      </c>
      <c r="H146" s="163"/>
      <c r="I146" s="163"/>
      <c r="J146" s="163"/>
    </row>
    <row r="147" spans="1:10" ht="24" customHeight="1" x14ac:dyDescent="0.35">
      <c r="A147" s="96" t="str">
        <f>IF(Achievement!E147="Growth Adequate",Achievement!A147,"-")</f>
        <v>-</v>
      </c>
      <c r="B147" s="96" t="str">
        <f>IF(Achievement!E147="Growth Adequate",Achievement!B147,"-")</f>
        <v>-</v>
      </c>
      <c r="C147" s="97" t="str">
        <f>IF(Achievement!E147="Growth Adequate",Achievement!C147,"-")</f>
        <v>-</v>
      </c>
      <c r="D147" s="98" t="str">
        <f>IF(Achievement!E147="Growth Adequate",Achievement!D147,"")</f>
        <v/>
      </c>
      <c r="E147" s="59" t="str">
        <f t="shared" si="4"/>
        <v>-</v>
      </c>
      <c r="F147" s="86" t="str">
        <f>IF(Achievement!E147="Growth Adequate",Achievement!G147,"")</f>
        <v/>
      </c>
      <c r="G147" s="43" t="str">
        <f t="shared" si="5"/>
        <v/>
      </c>
      <c r="H147" s="163"/>
      <c r="I147" s="163"/>
      <c r="J147" s="163"/>
    </row>
    <row r="148" spans="1:10" ht="24" customHeight="1" x14ac:dyDescent="0.35">
      <c r="A148" s="96" t="str">
        <f>IF(Achievement!E148="Growth Adequate",Achievement!A148,"-")</f>
        <v>-</v>
      </c>
      <c r="B148" s="96" t="str">
        <f>IF(Achievement!E148="Growth Adequate",Achievement!B148,"-")</f>
        <v>-</v>
      </c>
      <c r="C148" s="97" t="str">
        <f>IF(Achievement!E148="Growth Adequate",Achievement!C148,"-")</f>
        <v>-</v>
      </c>
      <c r="D148" s="98" t="str">
        <f>IF(Achievement!E148="Growth Adequate",Achievement!D148,"")</f>
        <v/>
      </c>
      <c r="E148" s="59" t="str">
        <f t="shared" si="4"/>
        <v>-</v>
      </c>
      <c r="F148" s="86" t="str">
        <f>IF(Achievement!E148="Growth Adequate",Achievement!G148,"")</f>
        <v/>
      </c>
      <c r="G148" s="43" t="str">
        <f t="shared" si="5"/>
        <v/>
      </c>
      <c r="H148" s="163"/>
      <c r="I148" s="163"/>
      <c r="J148" s="163"/>
    </row>
    <row r="149" spans="1:10" ht="24" customHeight="1" x14ac:dyDescent="0.35">
      <c r="A149" s="96" t="str">
        <f>IF(Achievement!E149="Growth Adequate",Achievement!A149,"-")</f>
        <v>-</v>
      </c>
      <c r="B149" s="96" t="str">
        <f>IF(Achievement!E149="Growth Adequate",Achievement!B149,"-")</f>
        <v>-</v>
      </c>
      <c r="C149" s="97" t="str">
        <f>IF(Achievement!E149="Growth Adequate",Achievement!C149,"-")</f>
        <v>-</v>
      </c>
      <c r="D149" s="98" t="str">
        <f>IF(Achievement!E149="Growth Adequate",Achievement!D149,"")</f>
        <v/>
      </c>
      <c r="E149" s="59" t="str">
        <f t="shared" si="4"/>
        <v>-</v>
      </c>
      <c r="F149" s="86" t="str">
        <f>IF(Achievement!E149="Growth Adequate",Achievement!G149,"")</f>
        <v/>
      </c>
      <c r="G149" s="43" t="str">
        <f t="shared" si="5"/>
        <v/>
      </c>
      <c r="H149" s="163"/>
      <c r="I149" s="163"/>
      <c r="J149" s="163"/>
    </row>
    <row r="150" spans="1:10" ht="24" customHeight="1" x14ac:dyDescent="0.35">
      <c r="A150" s="96" t="str">
        <f>IF(Achievement!E150="Growth Adequate",Achievement!A150,"-")</f>
        <v>-</v>
      </c>
      <c r="B150" s="96" t="str">
        <f>IF(Achievement!E150="Growth Adequate",Achievement!B150,"-")</f>
        <v>-</v>
      </c>
      <c r="C150" s="97" t="str">
        <f>IF(Achievement!E150="Growth Adequate",Achievement!C150,"-")</f>
        <v>-</v>
      </c>
      <c r="D150" s="98" t="str">
        <f>IF(Achievement!E150="Growth Adequate",Achievement!D150,"")</f>
        <v/>
      </c>
      <c r="E150" s="59" t="str">
        <f t="shared" si="4"/>
        <v>-</v>
      </c>
      <c r="F150" s="86" t="str">
        <f>IF(Achievement!E150="Growth Adequate",Achievement!G150,"")</f>
        <v/>
      </c>
      <c r="G150" s="43" t="str">
        <f t="shared" si="5"/>
        <v/>
      </c>
      <c r="H150" s="163"/>
      <c r="I150" s="163"/>
      <c r="J150" s="163"/>
    </row>
    <row r="151" spans="1:10" ht="24" customHeight="1" x14ac:dyDescent="0.35">
      <c r="A151" s="96" t="str">
        <f>IF(Achievement!E151="Growth Adequate",Achievement!A151,"-")</f>
        <v>-</v>
      </c>
      <c r="B151" s="96" t="str">
        <f>IF(Achievement!E151="Growth Adequate",Achievement!B151,"-")</f>
        <v>-</v>
      </c>
      <c r="C151" s="97" t="str">
        <f>IF(Achievement!E151="Growth Adequate",Achievement!C151,"-")</f>
        <v>-</v>
      </c>
      <c r="D151" s="98" t="str">
        <f>IF(Achievement!E151="Growth Adequate",Achievement!D151,"")</f>
        <v/>
      </c>
      <c r="E151" s="59" t="str">
        <f t="shared" si="4"/>
        <v>-</v>
      </c>
      <c r="F151" s="86" t="str">
        <f>IF(Achievement!E151="Growth Adequate",Achievement!G151,"")</f>
        <v/>
      </c>
      <c r="G151" s="43" t="str">
        <f t="shared" si="5"/>
        <v/>
      </c>
      <c r="H151" s="163"/>
      <c r="I151" s="163"/>
      <c r="J151" s="163"/>
    </row>
    <row r="152" spans="1:10" ht="24" customHeight="1" x14ac:dyDescent="0.35">
      <c r="A152" s="96" t="str">
        <f>IF(Achievement!E152="Growth Adequate",Achievement!A152,"-")</f>
        <v>-</v>
      </c>
      <c r="B152" s="96" t="str">
        <f>IF(Achievement!E152="Growth Adequate",Achievement!B152,"-")</f>
        <v>-</v>
      </c>
      <c r="C152" s="97" t="str">
        <f>IF(Achievement!E152="Growth Adequate",Achievement!C152,"-")</f>
        <v>-</v>
      </c>
      <c r="D152" s="98" t="str">
        <f>IF(Achievement!E152="Growth Adequate",Achievement!D152,"")</f>
        <v/>
      </c>
      <c r="E152" s="59" t="str">
        <f t="shared" si="4"/>
        <v>-</v>
      </c>
      <c r="F152" s="86" t="str">
        <f>IF(Achievement!E152="Growth Adequate",Achievement!G152,"")</f>
        <v/>
      </c>
      <c r="G152" s="43" t="str">
        <f t="shared" si="5"/>
        <v/>
      </c>
      <c r="H152" s="163"/>
      <c r="I152" s="163"/>
      <c r="J152" s="163"/>
    </row>
    <row r="153" spans="1:10" ht="24" customHeight="1" x14ac:dyDescent="0.35">
      <c r="A153" s="96" t="str">
        <f>IF(Achievement!E153="Growth Adequate",Achievement!A153,"-")</f>
        <v>-</v>
      </c>
      <c r="B153" s="96" t="str">
        <f>IF(Achievement!E153="Growth Adequate",Achievement!B153,"-")</f>
        <v>-</v>
      </c>
      <c r="C153" s="97" t="str">
        <f>IF(Achievement!E153="Growth Adequate",Achievement!C153,"-")</f>
        <v>-</v>
      </c>
      <c r="D153" s="98" t="str">
        <f>IF(Achievement!E153="Growth Adequate",Achievement!D153,"")</f>
        <v/>
      </c>
      <c r="E153" s="59" t="str">
        <f t="shared" si="4"/>
        <v>-</v>
      </c>
      <c r="F153" s="86" t="str">
        <f>IF(Achievement!E153="Growth Adequate",Achievement!G153,"")</f>
        <v/>
      </c>
      <c r="G153" s="43" t="str">
        <f t="shared" si="5"/>
        <v/>
      </c>
      <c r="H153" s="163"/>
      <c r="I153" s="163"/>
      <c r="J153" s="163"/>
    </row>
    <row r="154" spans="1:10" ht="24" customHeight="1" x14ac:dyDescent="0.35">
      <c r="A154" s="96" t="str">
        <f>IF(Achievement!E154="Growth Adequate",Achievement!A154,"-")</f>
        <v>-</v>
      </c>
      <c r="B154" s="96" t="str">
        <f>IF(Achievement!E154="Growth Adequate",Achievement!B154,"-")</f>
        <v>-</v>
      </c>
      <c r="C154" s="97" t="str">
        <f>IF(Achievement!E154="Growth Adequate",Achievement!C154,"-")</f>
        <v>-</v>
      </c>
      <c r="D154" s="98" t="str">
        <f>IF(Achievement!E154="Growth Adequate",Achievement!D154,"")</f>
        <v/>
      </c>
      <c r="E154" s="59" t="str">
        <f t="shared" si="4"/>
        <v>-</v>
      </c>
      <c r="F154" s="86" t="str">
        <f>IF(Achievement!E154="Growth Adequate",Achievement!G154,"")</f>
        <v/>
      </c>
      <c r="G154" s="43" t="str">
        <f t="shared" si="5"/>
        <v/>
      </c>
      <c r="H154" s="163"/>
      <c r="I154" s="163"/>
      <c r="J154" s="163"/>
    </row>
    <row r="155" spans="1:10" ht="24" customHeight="1" x14ac:dyDescent="0.35">
      <c r="A155" s="96" t="str">
        <f>IF(Achievement!E155="Growth Adequate",Achievement!A155,"-")</f>
        <v>-</v>
      </c>
      <c r="B155" s="96" t="str">
        <f>IF(Achievement!E155="Growth Adequate",Achievement!B155,"-")</f>
        <v>-</v>
      </c>
      <c r="C155" s="97" t="str">
        <f>IF(Achievement!E155="Growth Adequate",Achievement!C155,"-")</f>
        <v>-</v>
      </c>
      <c r="D155" s="98" t="str">
        <f>IF(Achievement!E155="Growth Adequate",Achievement!D155,"")</f>
        <v/>
      </c>
      <c r="E155" s="59" t="str">
        <f t="shared" si="4"/>
        <v>-</v>
      </c>
      <c r="F155" s="86" t="str">
        <f>IF(Achievement!E155="Growth Adequate",Achievement!G155,"")</f>
        <v/>
      </c>
      <c r="G155" s="43" t="str">
        <f t="shared" si="5"/>
        <v/>
      </c>
      <c r="H155" s="163"/>
      <c r="I155" s="163"/>
      <c r="J155" s="163"/>
    </row>
    <row r="156" spans="1:10" ht="24" customHeight="1" x14ac:dyDescent="0.35">
      <c r="A156" s="96" t="str">
        <f>IF(Achievement!E156="Growth Adequate",Achievement!A156,"-")</f>
        <v>-</v>
      </c>
      <c r="B156" s="96" t="str">
        <f>IF(Achievement!E156="Growth Adequate",Achievement!B156,"-")</f>
        <v>-</v>
      </c>
      <c r="C156" s="97" t="str">
        <f>IF(Achievement!E156="Growth Adequate",Achievement!C156,"-")</f>
        <v>-</v>
      </c>
      <c r="D156" s="98" t="str">
        <f>IF(Achievement!E156="Growth Adequate",Achievement!D156,"")</f>
        <v/>
      </c>
      <c r="E156" s="59" t="str">
        <f t="shared" si="4"/>
        <v>-</v>
      </c>
      <c r="F156" s="86" t="str">
        <f>IF(Achievement!E156="Growth Adequate",Achievement!G156,"")</f>
        <v/>
      </c>
      <c r="G156" s="43" t="str">
        <f t="shared" si="5"/>
        <v/>
      </c>
      <c r="H156" s="163"/>
      <c r="I156" s="163"/>
      <c r="J156" s="163"/>
    </row>
    <row r="157" spans="1:10" ht="24" customHeight="1" x14ac:dyDescent="0.35">
      <c r="A157" s="96" t="str">
        <f>IF(Achievement!E157="Growth Adequate",Achievement!A157,"-")</f>
        <v>-</v>
      </c>
      <c r="B157" s="96" t="str">
        <f>IF(Achievement!E157="Growth Adequate",Achievement!B157,"-")</f>
        <v>-</v>
      </c>
      <c r="C157" s="97" t="str">
        <f>IF(Achievement!E157="Growth Adequate",Achievement!C157,"-")</f>
        <v>-</v>
      </c>
      <c r="D157" s="98" t="str">
        <f>IF(Achievement!E157="Growth Adequate",Achievement!D157,"")</f>
        <v/>
      </c>
      <c r="E157" s="59" t="str">
        <f t="shared" si="4"/>
        <v>-</v>
      </c>
      <c r="F157" s="86" t="str">
        <f>IF(Achievement!E157="Growth Adequate",Achievement!G157,"")</f>
        <v/>
      </c>
      <c r="G157" s="43" t="str">
        <f t="shared" si="5"/>
        <v/>
      </c>
      <c r="H157" s="163"/>
      <c r="I157" s="163"/>
      <c r="J157" s="163"/>
    </row>
    <row r="158" spans="1:10" ht="24" customHeight="1" x14ac:dyDescent="0.35">
      <c r="A158" s="96" t="str">
        <f>IF(Achievement!E158="Growth Adequate",Achievement!A158,"-")</f>
        <v>-</v>
      </c>
      <c r="B158" s="96" t="str">
        <f>IF(Achievement!E158="Growth Adequate",Achievement!B158,"-")</f>
        <v>-</v>
      </c>
      <c r="C158" s="97" t="str">
        <f>IF(Achievement!E158="Growth Adequate",Achievement!C158,"-")</f>
        <v>-</v>
      </c>
      <c r="D158" s="98" t="str">
        <f>IF(Achievement!E158="Growth Adequate",Achievement!D158,"")</f>
        <v/>
      </c>
      <c r="E158" s="59" t="str">
        <f t="shared" si="4"/>
        <v>-</v>
      </c>
      <c r="F158" s="86" t="str">
        <f>IF(Achievement!E158="Growth Adequate",Achievement!G158,"")</f>
        <v/>
      </c>
      <c r="G158" s="43" t="str">
        <f t="shared" si="5"/>
        <v/>
      </c>
      <c r="H158" s="163"/>
      <c r="I158" s="163"/>
      <c r="J158" s="163"/>
    </row>
    <row r="159" spans="1:10" ht="24" customHeight="1" x14ac:dyDescent="0.35">
      <c r="A159" s="96" t="str">
        <f>IF(Achievement!E159="Growth Adequate",Achievement!A159,"-")</f>
        <v>-</v>
      </c>
      <c r="B159" s="96" t="str">
        <f>IF(Achievement!E159="Growth Adequate",Achievement!B159,"-")</f>
        <v>-</v>
      </c>
      <c r="C159" s="97" t="str">
        <f>IF(Achievement!E159="Growth Adequate",Achievement!C159,"-")</f>
        <v>-</v>
      </c>
      <c r="D159" s="98" t="str">
        <f>IF(Achievement!E159="Growth Adequate",Achievement!D159,"")</f>
        <v/>
      </c>
      <c r="E159" s="59" t="str">
        <f t="shared" si="4"/>
        <v>-</v>
      </c>
      <c r="F159" s="86" t="str">
        <f>IF(Achievement!E159="Growth Adequate",Achievement!G159,"")</f>
        <v/>
      </c>
      <c r="G159" s="43" t="str">
        <f t="shared" si="5"/>
        <v/>
      </c>
      <c r="H159" s="163"/>
      <c r="I159" s="163"/>
      <c r="J159" s="163"/>
    </row>
    <row r="160" spans="1:10" ht="24" customHeight="1" x14ac:dyDescent="0.35">
      <c r="A160" s="96" t="str">
        <f>IF(Achievement!E160="Growth Adequate",Achievement!A160,"-")</f>
        <v>-</v>
      </c>
      <c r="B160" s="96" t="str">
        <f>IF(Achievement!E160="Growth Adequate",Achievement!B160,"-")</f>
        <v>-</v>
      </c>
      <c r="C160" s="97" t="str">
        <f>IF(Achievement!E160="Growth Adequate",Achievement!C160,"-")</f>
        <v>-</v>
      </c>
      <c r="D160" s="98" t="str">
        <f>IF(Achievement!E160="Growth Adequate",Achievement!D160,"")</f>
        <v/>
      </c>
      <c r="E160" s="59" t="str">
        <f t="shared" si="4"/>
        <v>-</v>
      </c>
      <c r="F160" s="86" t="str">
        <f>IF(Achievement!E160="Growth Adequate",Achievement!G160,"")</f>
        <v/>
      </c>
      <c r="G160" s="43" t="str">
        <f t="shared" si="5"/>
        <v/>
      </c>
      <c r="H160" s="163"/>
      <c r="I160" s="163"/>
      <c r="J160" s="163"/>
    </row>
    <row r="161" spans="1:10" ht="24" customHeight="1" x14ac:dyDescent="0.35">
      <c r="A161" s="96" t="str">
        <f>IF(Achievement!E161="Growth Adequate",Achievement!A161,"-")</f>
        <v>-</v>
      </c>
      <c r="B161" s="96" t="str">
        <f>IF(Achievement!E161="Growth Adequate",Achievement!B161,"-")</f>
        <v>-</v>
      </c>
      <c r="C161" s="97" t="str">
        <f>IF(Achievement!E161="Growth Adequate",Achievement!C161,"-")</f>
        <v>-</v>
      </c>
      <c r="D161" s="98" t="str">
        <f>IF(Achievement!E161="Growth Adequate",Achievement!D161,"")</f>
        <v/>
      </c>
      <c r="E161" s="59" t="str">
        <f t="shared" si="4"/>
        <v>-</v>
      </c>
      <c r="F161" s="86" t="str">
        <f>IF(Achievement!E161="Growth Adequate",Achievement!G161,"")</f>
        <v/>
      </c>
      <c r="G161" s="43" t="str">
        <f t="shared" si="5"/>
        <v/>
      </c>
      <c r="H161" s="163"/>
      <c r="I161" s="163"/>
      <c r="J161" s="163"/>
    </row>
    <row r="162" spans="1:10" ht="24" customHeight="1" x14ac:dyDescent="0.35">
      <c r="A162" s="96" t="str">
        <f>IF(Achievement!E162="Growth Adequate",Achievement!A162,"-")</f>
        <v>-</v>
      </c>
      <c r="B162" s="96" t="str">
        <f>IF(Achievement!E162="Growth Adequate",Achievement!B162,"-")</f>
        <v>-</v>
      </c>
      <c r="C162" s="97" t="str">
        <f>IF(Achievement!E162="Growth Adequate",Achievement!C162,"-")</f>
        <v>-</v>
      </c>
      <c r="D162" s="98" t="str">
        <f>IF(Achievement!E162="Growth Adequate",Achievement!D162,"")</f>
        <v/>
      </c>
      <c r="E162" s="59" t="str">
        <f t="shared" si="4"/>
        <v>-</v>
      </c>
      <c r="F162" s="86" t="str">
        <f>IF(Achievement!E162="Growth Adequate",Achievement!G162,"")</f>
        <v/>
      </c>
      <c r="G162" s="43" t="str">
        <f t="shared" si="5"/>
        <v/>
      </c>
      <c r="H162" s="163"/>
      <c r="I162" s="163"/>
      <c r="J162" s="163"/>
    </row>
    <row r="163" spans="1:10" ht="24" customHeight="1" x14ac:dyDescent="0.35">
      <c r="A163" s="96" t="str">
        <f>IF(Achievement!E163="Growth Adequate",Achievement!A163,"-")</f>
        <v>-</v>
      </c>
      <c r="B163" s="96" t="str">
        <f>IF(Achievement!E163="Growth Adequate",Achievement!B163,"-")</f>
        <v>-</v>
      </c>
      <c r="C163" s="97" t="str">
        <f>IF(Achievement!E163="Growth Adequate",Achievement!C163,"-")</f>
        <v>-</v>
      </c>
      <c r="D163" s="98" t="str">
        <f>IF(Achievement!E163="Growth Adequate",Achievement!D163,"")</f>
        <v/>
      </c>
      <c r="E163" s="59" t="str">
        <f t="shared" si="4"/>
        <v>-</v>
      </c>
      <c r="F163" s="86" t="str">
        <f>IF(Achievement!E163="Growth Adequate",Achievement!G163,"")</f>
        <v/>
      </c>
      <c r="G163" s="43" t="str">
        <f t="shared" si="5"/>
        <v/>
      </c>
      <c r="H163" s="163"/>
      <c r="I163" s="163"/>
      <c r="J163" s="163"/>
    </row>
    <row r="164" spans="1:10" ht="24" customHeight="1" x14ac:dyDescent="0.35">
      <c r="A164" s="96" t="str">
        <f>IF(Achievement!E164="Growth Adequate",Achievement!A164,"-")</f>
        <v>-</v>
      </c>
      <c r="B164" s="96" t="str">
        <f>IF(Achievement!E164="Growth Adequate",Achievement!B164,"-")</f>
        <v>-</v>
      </c>
      <c r="C164" s="97" t="str">
        <f>IF(Achievement!E164="Growth Adequate",Achievement!C164,"-")</f>
        <v>-</v>
      </c>
      <c r="D164" s="98" t="str">
        <f>IF(Achievement!E164="Growth Adequate",Achievement!D164,"")</f>
        <v/>
      </c>
      <c r="E164" s="59" t="str">
        <f t="shared" si="4"/>
        <v>-</v>
      </c>
      <c r="F164" s="86" t="str">
        <f>IF(Achievement!E164="Growth Adequate",Achievement!G164,"")</f>
        <v/>
      </c>
      <c r="G164" s="43" t="str">
        <f t="shared" si="5"/>
        <v/>
      </c>
      <c r="H164" s="163"/>
      <c r="I164" s="163"/>
      <c r="J164" s="163"/>
    </row>
    <row r="165" spans="1:10" ht="24" customHeight="1" x14ac:dyDescent="0.35">
      <c r="A165" s="96" t="str">
        <f>IF(Achievement!E165="Growth Adequate",Achievement!A165,"-")</f>
        <v>-</v>
      </c>
      <c r="B165" s="96" t="str">
        <f>IF(Achievement!E165="Growth Adequate",Achievement!B165,"-")</f>
        <v>-</v>
      </c>
      <c r="C165" s="97" t="str">
        <f>IF(Achievement!E165="Growth Adequate",Achievement!C165,"-")</f>
        <v>-</v>
      </c>
      <c r="D165" s="98" t="str">
        <f>IF(Achievement!E165="Growth Adequate",Achievement!D165,"")</f>
        <v/>
      </c>
      <c r="E165" s="59" t="str">
        <f t="shared" si="4"/>
        <v>-</v>
      </c>
      <c r="F165" s="86" t="str">
        <f>IF(Achievement!E165="Growth Adequate",Achievement!G165,"")</f>
        <v/>
      </c>
      <c r="G165" s="43" t="str">
        <f t="shared" si="5"/>
        <v/>
      </c>
      <c r="H165" s="163"/>
      <c r="I165" s="163"/>
      <c r="J165" s="163"/>
    </row>
    <row r="166" spans="1:10" ht="24" customHeight="1" x14ac:dyDescent="0.35">
      <c r="A166" s="96" t="str">
        <f>IF(Achievement!E166="Growth Adequate",Achievement!A166,"-")</f>
        <v>-</v>
      </c>
      <c r="B166" s="96" t="str">
        <f>IF(Achievement!E166="Growth Adequate",Achievement!B166,"-")</f>
        <v>-</v>
      </c>
      <c r="C166" s="97" t="str">
        <f>IF(Achievement!E166="Growth Adequate",Achievement!C166,"-")</f>
        <v>-</v>
      </c>
      <c r="D166" s="98" t="str">
        <f>IF(Achievement!E166="Growth Adequate",Achievement!D166,"")</f>
        <v/>
      </c>
      <c r="E166" s="59" t="str">
        <f t="shared" si="4"/>
        <v>-</v>
      </c>
      <c r="F166" s="86" t="str">
        <f>IF(Achievement!E166="Growth Adequate",Achievement!G166,"")</f>
        <v/>
      </c>
      <c r="G166" s="43" t="str">
        <f t="shared" si="5"/>
        <v/>
      </c>
      <c r="H166" s="163"/>
      <c r="I166" s="163"/>
      <c r="J166" s="163"/>
    </row>
    <row r="167" spans="1:10" ht="24" customHeight="1" x14ac:dyDescent="0.35">
      <c r="A167" s="96" t="str">
        <f>IF(Achievement!E167="Growth Adequate",Achievement!A167,"-")</f>
        <v>-</v>
      </c>
      <c r="B167" s="96" t="str">
        <f>IF(Achievement!E167="Growth Adequate",Achievement!B167,"-")</f>
        <v>-</v>
      </c>
      <c r="C167" s="97" t="str">
        <f>IF(Achievement!E167="Growth Adequate",Achievement!C167,"-")</f>
        <v>-</v>
      </c>
      <c r="D167" s="98" t="str">
        <f>IF(Achievement!E167="Growth Adequate",Achievement!D167,"")</f>
        <v/>
      </c>
      <c r="E167" s="59" t="str">
        <f t="shared" si="4"/>
        <v>-</v>
      </c>
      <c r="F167" s="86" t="str">
        <f>IF(Achievement!E167="Growth Adequate",Achievement!G167,"")</f>
        <v/>
      </c>
      <c r="G167" s="43" t="str">
        <f t="shared" si="5"/>
        <v/>
      </c>
      <c r="H167" s="163"/>
      <c r="I167" s="163"/>
      <c r="J167" s="163"/>
    </row>
    <row r="168" spans="1:10" ht="24" customHeight="1" x14ac:dyDescent="0.35">
      <c r="A168" s="96" t="str">
        <f>IF(Achievement!E168="Growth Adequate",Achievement!A168,"-")</f>
        <v>-</v>
      </c>
      <c r="B168" s="96" t="str">
        <f>IF(Achievement!E168="Growth Adequate",Achievement!B168,"-")</f>
        <v>-</v>
      </c>
      <c r="C168" s="97" t="str">
        <f>IF(Achievement!E168="Growth Adequate",Achievement!C168,"-")</f>
        <v>-</v>
      </c>
      <c r="D168" s="98" t="str">
        <f>IF(Achievement!E168="Growth Adequate",Achievement!D168,"")</f>
        <v/>
      </c>
      <c r="E168" s="59" t="str">
        <f t="shared" si="4"/>
        <v>-</v>
      </c>
      <c r="F168" s="86" t="str">
        <f>IF(Achievement!E168="Growth Adequate",Achievement!G168,"")</f>
        <v/>
      </c>
      <c r="G168" s="43" t="str">
        <f t="shared" si="5"/>
        <v/>
      </c>
      <c r="H168" s="163"/>
      <c r="I168" s="163"/>
      <c r="J168" s="163"/>
    </row>
    <row r="169" spans="1:10" ht="24" customHeight="1" x14ac:dyDescent="0.35">
      <c r="A169" s="96" t="str">
        <f>IF(Achievement!E169="Growth Adequate",Achievement!A169,"-")</f>
        <v>-</v>
      </c>
      <c r="B169" s="96" t="str">
        <f>IF(Achievement!E169="Growth Adequate",Achievement!B169,"-")</f>
        <v>-</v>
      </c>
      <c r="C169" s="97" t="str">
        <f>IF(Achievement!E169="Growth Adequate",Achievement!C169,"-")</f>
        <v>-</v>
      </c>
      <c r="D169" s="98" t="str">
        <f>IF(Achievement!E169="Growth Adequate",Achievement!D169,"")</f>
        <v/>
      </c>
      <c r="E169" s="59" t="str">
        <f t="shared" si="4"/>
        <v>-</v>
      </c>
      <c r="F169" s="86" t="str">
        <f>IF(Achievement!E169="Growth Adequate",Achievement!G169,"")</f>
        <v/>
      </c>
      <c r="G169" s="43" t="str">
        <f t="shared" si="5"/>
        <v/>
      </c>
      <c r="H169" s="163"/>
      <c r="I169" s="163"/>
      <c r="J169" s="163"/>
    </row>
    <row r="170" spans="1:10" ht="24" customHeight="1" x14ac:dyDescent="0.35">
      <c r="A170" s="96" t="str">
        <f>IF(Achievement!E170="Growth Adequate",Achievement!A170,"-")</f>
        <v>-</v>
      </c>
      <c r="B170" s="96" t="str">
        <f>IF(Achievement!E170="Growth Adequate",Achievement!B170,"-")</f>
        <v>-</v>
      </c>
      <c r="C170" s="97" t="str">
        <f>IF(Achievement!E170="Growth Adequate",Achievement!C170,"-")</f>
        <v>-</v>
      </c>
      <c r="D170" s="98" t="str">
        <f>IF(Achievement!E170="Growth Adequate",Achievement!D170,"")</f>
        <v/>
      </c>
      <c r="E170" s="59" t="str">
        <f t="shared" si="4"/>
        <v>-</v>
      </c>
      <c r="F170" s="86" t="str">
        <f>IF(Achievement!E170="Growth Adequate",Achievement!G170,"")</f>
        <v/>
      </c>
      <c r="G170" s="43" t="str">
        <f t="shared" si="5"/>
        <v/>
      </c>
      <c r="H170" s="163"/>
      <c r="I170" s="163"/>
      <c r="J170" s="163"/>
    </row>
    <row r="171" spans="1:10" ht="24" customHeight="1" x14ac:dyDescent="0.35">
      <c r="A171" s="96" t="str">
        <f>IF(Achievement!E171="Growth Adequate",Achievement!A171,"-")</f>
        <v>-</v>
      </c>
      <c r="B171" s="96" t="str">
        <f>IF(Achievement!E171="Growth Adequate",Achievement!B171,"-")</f>
        <v>-</v>
      </c>
      <c r="C171" s="97" t="str">
        <f>IF(Achievement!E171="Growth Adequate",Achievement!C171,"-")</f>
        <v>-</v>
      </c>
      <c r="D171" s="98" t="str">
        <f>IF(Achievement!E171="Growth Adequate",Achievement!D171,"")</f>
        <v/>
      </c>
      <c r="E171" s="59" t="str">
        <f t="shared" si="4"/>
        <v>-</v>
      </c>
      <c r="F171" s="86" t="str">
        <f>IF(Achievement!E171="Growth Adequate",Achievement!G171,"")</f>
        <v/>
      </c>
      <c r="G171" s="43" t="str">
        <f t="shared" si="5"/>
        <v/>
      </c>
      <c r="H171" s="163"/>
      <c r="I171" s="163"/>
      <c r="J171" s="163"/>
    </row>
    <row r="172" spans="1:10" ht="24" customHeight="1" x14ac:dyDescent="0.35">
      <c r="A172" s="96" t="str">
        <f>IF(Achievement!E172="Growth Adequate",Achievement!A172,"-")</f>
        <v>-</v>
      </c>
      <c r="B172" s="96" t="str">
        <f>IF(Achievement!E172="Growth Adequate",Achievement!B172,"-")</f>
        <v>-</v>
      </c>
      <c r="C172" s="97" t="str">
        <f>IF(Achievement!E172="Growth Adequate",Achievement!C172,"-")</f>
        <v>-</v>
      </c>
      <c r="D172" s="98" t="str">
        <f>IF(Achievement!E172="Growth Adequate",Achievement!D172,"")</f>
        <v/>
      </c>
      <c r="E172" s="59" t="str">
        <f t="shared" si="4"/>
        <v>-</v>
      </c>
      <c r="F172" s="86" t="str">
        <f>IF(Achievement!E172="Growth Adequate",Achievement!G172,"")</f>
        <v/>
      </c>
      <c r="G172" s="43" t="str">
        <f t="shared" si="5"/>
        <v/>
      </c>
      <c r="H172" s="163"/>
      <c r="I172" s="163"/>
      <c r="J172" s="163"/>
    </row>
    <row r="173" spans="1:10" ht="24" customHeight="1" x14ac:dyDescent="0.35">
      <c r="A173" s="96" t="str">
        <f>IF(Achievement!E173="Growth Adequate",Achievement!A173,"-")</f>
        <v>-</v>
      </c>
      <c r="B173" s="96" t="str">
        <f>IF(Achievement!E173="Growth Adequate",Achievement!B173,"-")</f>
        <v>-</v>
      </c>
      <c r="C173" s="97" t="str">
        <f>IF(Achievement!E173="Growth Adequate",Achievement!C173,"-")</f>
        <v>-</v>
      </c>
      <c r="D173" s="98" t="str">
        <f>IF(Achievement!E173="Growth Adequate",Achievement!D173,"")</f>
        <v/>
      </c>
      <c r="E173" s="59" t="str">
        <f t="shared" si="4"/>
        <v>-</v>
      </c>
      <c r="F173" s="86" t="str">
        <f>IF(Achievement!E173="Growth Adequate",Achievement!G173,"")</f>
        <v/>
      </c>
      <c r="G173" s="43" t="str">
        <f t="shared" si="5"/>
        <v/>
      </c>
      <c r="H173" s="163"/>
      <c r="I173" s="163"/>
      <c r="J173" s="163"/>
    </row>
    <row r="174" spans="1:10" ht="24" customHeight="1" x14ac:dyDescent="0.35">
      <c r="A174" s="96" t="str">
        <f>IF(Achievement!E174="Growth Adequate",Achievement!A174,"-")</f>
        <v>-</v>
      </c>
      <c r="B174" s="96" t="str">
        <f>IF(Achievement!E174="Growth Adequate",Achievement!B174,"-")</f>
        <v>-</v>
      </c>
      <c r="C174" s="97" t="str">
        <f>IF(Achievement!E174="Growth Adequate",Achievement!C174,"-")</f>
        <v>-</v>
      </c>
      <c r="D174" s="98" t="str">
        <f>IF(Achievement!E174="Growth Adequate",Achievement!D174,"")</f>
        <v/>
      </c>
      <c r="E174" s="59" t="str">
        <f t="shared" si="4"/>
        <v>-</v>
      </c>
      <c r="F174" s="86" t="str">
        <f>IF(Achievement!E174="Growth Adequate",Achievement!G174,"")</f>
        <v/>
      </c>
      <c r="G174" s="43" t="str">
        <f t="shared" si="5"/>
        <v/>
      </c>
      <c r="H174" s="163"/>
      <c r="I174" s="163"/>
      <c r="J174" s="163"/>
    </row>
    <row r="175" spans="1:10" ht="24" customHeight="1" x14ac:dyDescent="0.35">
      <c r="A175" s="96" t="str">
        <f>IF(Achievement!E175="Growth Adequate",Achievement!A175,"-")</f>
        <v>-</v>
      </c>
      <c r="B175" s="96" t="str">
        <f>IF(Achievement!E175="Growth Adequate",Achievement!B175,"-")</f>
        <v>-</v>
      </c>
      <c r="C175" s="97" t="str">
        <f>IF(Achievement!E175="Growth Adequate",Achievement!C175,"-")</f>
        <v>-</v>
      </c>
      <c r="D175" s="98" t="str">
        <f>IF(Achievement!E175="Growth Adequate",Achievement!D175,"")</f>
        <v/>
      </c>
      <c r="E175" s="59" t="str">
        <f t="shared" si="4"/>
        <v>-</v>
      </c>
      <c r="F175" s="86" t="str">
        <f>IF(Achievement!E175="Growth Adequate",Achievement!G175,"")</f>
        <v/>
      </c>
      <c r="G175" s="43" t="str">
        <f t="shared" si="5"/>
        <v/>
      </c>
      <c r="H175" s="163"/>
      <c r="I175" s="163"/>
      <c r="J175" s="163"/>
    </row>
    <row r="176" spans="1:10" ht="24" customHeight="1" x14ac:dyDescent="0.35">
      <c r="A176" s="96" t="str">
        <f>IF(Achievement!E176="Growth Adequate",Achievement!A176,"-")</f>
        <v>-</v>
      </c>
      <c r="B176" s="96" t="str">
        <f>IF(Achievement!E176="Growth Adequate",Achievement!B176,"-")</f>
        <v>-</v>
      </c>
      <c r="C176" s="97" t="str">
        <f>IF(Achievement!E176="Growth Adequate",Achievement!C176,"-")</f>
        <v>-</v>
      </c>
      <c r="D176" s="98" t="str">
        <f>IF(Achievement!E176="Growth Adequate",Achievement!D176,"")</f>
        <v/>
      </c>
      <c r="E176" s="59" t="str">
        <f t="shared" si="4"/>
        <v>-</v>
      </c>
      <c r="F176" s="86" t="str">
        <f>IF(Achievement!E176="Growth Adequate",Achievement!G176,"")</f>
        <v/>
      </c>
      <c r="G176" s="43" t="str">
        <f t="shared" si="5"/>
        <v/>
      </c>
      <c r="H176" s="163"/>
      <c r="I176" s="163"/>
      <c r="J176" s="163"/>
    </row>
    <row r="177" spans="1:10" ht="24" customHeight="1" x14ac:dyDescent="0.35">
      <c r="A177" s="96" t="str">
        <f>IF(Achievement!E177="Growth Adequate",Achievement!A177,"-")</f>
        <v>-</v>
      </c>
      <c r="B177" s="96" t="str">
        <f>IF(Achievement!E177="Growth Adequate",Achievement!B177,"-")</f>
        <v>-</v>
      </c>
      <c r="C177" s="97" t="str">
        <f>IF(Achievement!E177="Growth Adequate",Achievement!C177,"-")</f>
        <v>-</v>
      </c>
      <c r="D177" s="98" t="str">
        <f>IF(Achievement!E177="Growth Adequate",Achievement!D177,"")</f>
        <v/>
      </c>
      <c r="E177" s="59" t="str">
        <f t="shared" si="4"/>
        <v>-</v>
      </c>
      <c r="F177" s="86" t="str">
        <f>IF(Achievement!E177="Growth Adequate",Achievement!G177,"")</f>
        <v/>
      </c>
      <c r="G177" s="43" t="str">
        <f t="shared" si="5"/>
        <v/>
      </c>
      <c r="H177" s="163"/>
      <c r="I177" s="163"/>
      <c r="J177" s="163"/>
    </row>
    <row r="178" spans="1:10" ht="24" customHeight="1" x14ac:dyDescent="0.35">
      <c r="A178" s="96" t="str">
        <f>IF(Achievement!E178="Growth Adequate",Achievement!A178,"-")</f>
        <v>-</v>
      </c>
      <c r="B178" s="96" t="str">
        <f>IF(Achievement!E178="Growth Adequate",Achievement!B178,"-")</f>
        <v>-</v>
      </c>
      <c r="C178" s="97" t="str">
        <f>IF(Achievement!E178="Growth Adequate",Achievement!C178,"-")</f>
        <v>-</v>
      </c>
      <c r="D178" s="98" t="str">
        <f>IF(Achievement!E178="Growth Adequate",Achievement!D178,"")</f>
        <v/>
      </c>
      <c r="E178" s="59" t="str">
        <f t="shared" si="4"/>
        <v>-</v>
      </c>
      <c r="F178" s="86" t="str">
        <f>IF(Achievement!E178="Growth Adequate",Achievement!G178,"")</f>
        <v/>
      </c>
      <c r="G178" s="43" t="str">
        <f t="shared" si="5"/>
        <v/>
      </c>
      <c r="H178" s="163"/>
      <c r="I178" s="163"/>
      <c r="J178" s="163"/>
    </row>
    <row r="179" spans="1:10" ht="24" customHeight="1" x14ac:dyDescent="0.35">
      <c r="A179" s="96" t="str">
        <f>IF(Achievement!E179="Growth Adequate",Achievement!A179,"-")</f>
        <v>-</v>
      </c>
      <c r="B179" s="96" t="str">
        <f>IF(Achievement!E179="Growth Adequate",Achievement!B179,"-")</f>
        <v>-</v>
      </c>
      <c r="C179" s="97" t="str">
        <f>IF(Achievement!E179="Growth Adequate",Achievement!C179,"-")</f>
        <v>-</v>
      </c>
      <c r="D179" s="98" t="str">
        <f>IF(Achievement!E179="Growth Adequate",Achievement!D179,"")</f>
        <v/>
      </c>
      <c r="E179" s="59" t="str">
        <f t="shared" si="4"/>
        <v>-</v>
      </c>
      <c r="F179" s="86" t="str">
        <f>IF(Achievement!E179="Growth Adequate",Achievement!G179,"")</f>
        <v/>
      </c>
      <c r="G179" s="43" t="str">
        <f t="shared" si="5"/>
        <v/>
      </c>
      <c r="H179" s="163"/>
      <c r="I179" s="163"/>
      <c r="J179" s="163"/>
    </row>
    <row r="180" spans="1:10" ht="24" customHeight="1" x14ac:dyDescent="0.35">
      <c r="A180" s="96" t="str">
        <f>IF(Achievement!E180="Growth Adequate",Achievement!A180,"-")</f>
        <v>-</v>
      </c>
      <c r="B180" s="96" t="str">
        <f>IF(Achievement!E180="Growth Adequate",Achievement!B180,"-")</f>
        <v>-</v>
      </c>
      <c r="C180" s="97" t="str">
        <f>IF(Achievement!E180="Growth Adequate",Achievement!C180,"-")</f>
        <v>-</v>
      </c>
      <c r="D180" s="98" t="str">
        <f>IF(Achievement!E180="Growth Adequate",Achievement!D180,"")</f>
        <v/>
      </c>
      <c r="E180" s="59" t="str">
        <f t="shared" si="4"/>
        <v>-</v>
      </c>
      <c r="F180" s="86" t="str">
        <f>IF(Achievement!E180="Growth Adequate",Achievement!G180,"")</f>
        <v/>
      </c>
      <c r="G180" s="43" t="str">
        <f t="shared" si="5"/>
        <v/>
      </c>
      <c r="H180" s="163"/>
      <c r="I180" s="163"/>
      <c r="J180" s="163"/>
    </row>
    <row r="181" spans="1:10" ht="24" customHeight="1" x14ac:dyDescent="0.35">
      <c r="A181" s="96" t="str">
        <f>IF(Achievement!E181="Growth Adequate",Achievement!A181,"-")</f>
        <v>-</v>
      </c>
      <c r="B181" s="96" t="str">
        <f>IF(Achievement!E181="Growth Adequate",Achievement!B181,"-")</f>
        <v>-</v>
      </c>
      <c r="C181" s="97" t="str">
        <f>IF(Achievement!E181="Growth Adequate",Achievement!C181,"-")</f>
        <v>-</v>
      </c>
      <c r="D181" s="98" t="str">
        <f>IF(Achievement!E181="Growth Adequate",Achievement!D181,"")</f>
        <v/>
      </c>
      <c r="E181" s="59" t="str">
        <f t="shared" si="4"/>
        <v>-</v>
      </c>
      <c r="F181" s="86" t="str">
        <f>IF(Achievement!E181="Growth Adequate",Achievement!G181,"")</f>
        <v/>
      </c>
      <c r="G181" s="43" t="str">
        <f t="shared" si="5"/>
        <v/>
      </c>
      <c r="H181" s="163"/>
      <c r="I181" s="163"/>
      <c r="J181" s="163"/>
    </row>
    <row r="182" spans="1:10" ht="24" customHeight="1" x14ac:dyDescent="0.35">
      <c r="A182" s="96" t="str">
        <f>IF(Achievement!E182="Growth Adequate",Achievement!A182,"-")</f>
        <v>-</v>
      </c>
      <c r="B182" s="96" t="str">
        <f>IF(Achievement!E182="Growth Adequate",Achievement!B182,"-")</f>
        <v>-</v>
      </c>
      <c r="C182" s="97" t="str">
        <f>IF(Achievement!E182="Growth Adequate",Achievement!C182,"-")</f>
        <v>-</v>
      </c>
      <c r="D182" s="98" t="str">
        <f>IF(Achievement!E182="Growth Adequate",Achievement!D182,"")</f>
        <v/>
      </c>
      <c r="E182" s="59" t="str">
        <f t="shared" si="4"/>
        <v>-</v>
      </c>
      <c r="F182" s="86" t="str">
        <f>IF(Achievement!E182="Growth Adequate",Achievement!G182,"")</f>
        <v/>
      </c>
      <c r="G182" s="43" t="str">
        <f t="shared" si="5"/>
        <v/>
      </c>
      <c r="H182" s="163"/>
      <c r="I182" s="163"/>
      <c r="J182" s="163"/>
    </row>
    <row r="183" spans="1:10" ht="24" customHeight="1" x14ac:dyDescent="0.35">
      <c r="A183" s="96" t="str">
        <f>IF(Achievement!E183="Growth Adequate",Achievement!A183,"-")</f>
        <v>-</v>
      </c>
      <c r="B183" s="96" t="str">
        <f>IF(Achievement!E183="Growth Adequate",Achievement!B183,"-")</f>
        <v>-</v>
      </c>
      <c r="C183" s="97" t="str">
        <f>IF(Achievement!E183="Growth Adequate",Achievement!C183,"-")</f>
        <v>-</v>
      </c>
      <c r="D183" s="98" t="str">
        <f>IF(Achievement!E183="Growth Adequate",Achievement!D183,"")</f>
        <v/>
      </c>
      <c r="E183" s="59" t="str">
        <f t="shared" si="4"/>
        <v>-</v>
      </c>
      <c r="F183" s="86" t="str">
        <f>IF(Achievement!E183="Growth Adequate",Achievement!G183,"")</f>
        <v/>
      </c>
      <c r="G183" s="43" t="str">
        <f t="shared" si="5"/>
        <v/>
      </c>
      <c r="H183" s="163"/>
      <c r="I183" s="163"/>
      <c r="J183" s="163"/>
    </row>
    <row r="184" spans="1:10" ht="24" customHeight="1" x14ac:dyDescent="0.35">
      <c r="A184" s="96" t="str">
        <f>IF(Achievement!E184="Growth Adequate",Achievement!A184,"-")</f>
        <v>-</v>
      </c>
      <c r="B184" s="96" t="str">
        <f>IF(Achievement!E184="Growth Adequate",Achievement!B184,"-")</f>
        <v>-</v>
      </c>
      <c r="C184" s="97" t="str">
        <f>IF(Achievement!E184="Growth Adequate",Achievement!C184,"-")</f>
        <v>-</v>
      </c>
      <c r="D184" s="98" t="str">
        <f>IF(Achievement!E184="Growth Adequate",Achievement!D184,"")</f>
        <v/>
      </c>
      <c r="E184" s="59" t="str">
        <f t="shared" si="4"/>
        <v>-</v>
      </c>
      <c r="F184" s="86" t="str">
        <f>IF(Achievement!E184="Growth Adequate",Achievement!G184,"")</f>
        <v/>
      </c>
      <c r="G184" s="43" t="str">
        <f t="shared" si="5"/>
        <v/>
      </c>
      <c r="H184" s="163"/>
      <c r="I184" s="163"/>
      <c r="J184" s="163"/>
    </row>
    <row r="185" spans="1:10" ht="24" customHeight="1" x14ac:dyDescent="0.35">
      <c r="A185" s="96" t="str">
        <f>IF(Achievement!E185="Growth Adequate",Achievement!A185,"-")</f>
        <v>-</v>
      </c>
      <c r="B185" s="96" t="str">
        <f>IF(Achievement!E185="Growth Adequate",Achievement!B185,"-")</f>
        <v>-</v>
      </c>
      <c r="C185" s="97" t="str">
        <f>IF(Achievement!E185="Growth Adequate",Achievement!C185,"-")</f>
        <v>-</v>
      </c>
      <c r="D185" s="98" t="str">
        <f>IF(Achievement!E185="Growth Adequate",Achievement!D185,"")</f>
        <v/>
      </c>
      <c r="E185" s="59" t="str">
        <f t="shared" si="4"/>
        <v>-</v>
      </c>
      <c r="F185" s="86" t="str">
        <f>IF(Achievement!E185="Growth Adequate",Achievement!G185,"")</f>
        <v/>
      </c>
      <c r="G185" s="43" t="str">
        <f t="shared" si="5"/>
        <v/>
      </c>
      <c r="H185" s="163"/>
      <c r="I185" s="163"/>
      <c r="J185" s="163"/>
    </row>
    <row r="186" spans="1:10" ht="24" customHeight="1" x14ac:dyDescent="0.35">
      <c r="A186" s="96" t="str">
        <f>IF(Achievement!E186="Growth Adequate",Achievement!A186,"-")</f>
        <v>-</v>
      </c>
      <c r="B186" s="96" t="str">
        <f>IF(Achievement!E186="Growth Adequate",Achievement!B186,"-")</f>
        <v>-</v>
      </c>
      <c r="C186" s="97" t="str">
        <f>IF(Achievement!E186="Growth Adequate",Achievement!C186,"-")</f>
        <v>-</v>
      </c>
      <c r="D186" s="98" t="str">
        <f>IF(Achievement!E186="Growth Adequate",Achievement!D186,"")</f>
        <v/>
      </c>
      <c r="E186" s="59" t="str">
        <f t="shared" si="4"/>
        <v>-</v>
      </c>
      <c r="F186" s="86" t="str">
        <f>IF(Achievement!E186="Growth Adequate",Achievement!G186,"")</f>
        <v/>
      </c>
      <c r="G186" s="43" t="str">
        <f t="shared" si="5"/>
        <v/>
      </c>
      <c r="H186" s="163"/>
      <c r="I186" s="163"/>
      <c r="J186" s="163"/>
    </row>
    <row r="187" spans="1:10" ht="24" customHeight="1" x14ac:dyDescent="0.35">
      <c r="A187" s="96" t="str">
        <f>IF(Achievement!E187="Growth Adequate",Achievement!A187,"-")</f>
        <v>-</v>
      </c>
      <c r="B187" s="96" t="str">
        <f>IF(Achievement!E187="Growth Adequate",Achievement!B187,"-")</f>
        <v>-</v>
      </c>
      <c r="C187" s="97" t="str">
        <f>IF(Achievement!E187="Growth Adequate",Achievement!C187,"-")</f>
        <v>-</v>
      </c>
      <c r="D187" s="98" t="str">
        <f>IF(Achievement!E187="Growth Adequate",Achievement!D187,"")</f>
        <v/>
      </c>
      <c r="E187" s="59" t="str">
        <f t="shared" si="4"/>
        <v>-</v>
      </c>
      <c r="F187" s="86" t="str">
        <f>IF(Achievement!E187="Growth Adequate",Achievement!G187,"")</f>
        <v/>
      </c>
      <c r="G187" s="43" t="str">
        <f t="shared" si="5"/>
        <v/>
      </c>
      <c r="H187" s="163"/>
      <c r="I187" s="163"/>
      <c r="J187" s="163"/>
    </row>
    <row r="188" spans="1:10" ht="24" customHeight="1" x14ac:dyDescent="0.35">
      <c r="A188" s="96" t="str">
        <f>IF(Achievement!E188="Growth Adequate",Achievement!A188,"-")</f>
        <v>-</v>
      </c>
      <c r="B188" s="96" t="str">
        <f>IF(Achievement!E188="Growth Adequate",Achievement!B188,"-")</f>
        <v>-</v>
      </c>
      <c r="C188" s="97" t="str">
        <f>IF(Achievement!E188="Growth Adequate",Achievement!C188,"-")</f>
        <v>-</v>
      </c>
      <c r="D188" s="98" t="str">
        <f>IF(Achievement!E188="Growth Adequate",Achievement!D188,"")</f>
        <v/>
      </c>
      <c r="E188" s="59" t="str">
        <f t="shared" si="4"/>
        <v>-</v>
      </c>
      <c r="F188" s="86" t="str">
        <f>IF(Achievement!E188="Growth Adequate",Achievement!G188,"")</f>
        <v/>
      </c>
      <c r="G188" s="43" t="str">
        <f t="shared" si="5"/>
        <v/>
      </c>
      <c r="H188" s="163"/>
      <c r="I188" s="163"/>
      <c r="J188" s="163"/>
    </row>
    <row r="189" spans="1:10" ht="24" customHeight="1" x14ac:dyDescent="0.35">
      <c r="A189" s="96" t="str">
        <f>IF(Achievement!E189="Growth Adequate",Achievement!A189,"-")</f>
        <v>-</v>
      </c>
      <c r="B189" s="96" t="str">
        <f>IF(Achievement!E189="Growth Adequate",Achievement!B189,"-")</f>
        <v>-</v>
      </c>
      <c r="C189" s="97" t="str">
        <f>IF(Achievement!E189="Growth Adequate",Achievement!C189,"-")</f>
        <v>-</v>
      </c>
      <c r="D189" s="98" t="str">
        <f>IF(Achievement!E189="Growth Adequate",Achievement!D189,"")</f>
        <v/>
      </c>
      <c r="E189" s="59" t="str">
        <f t="shared" si="4"/>
        <v>-</v>
      </c>
      <c r="F189" s="86" t="str">
        <f>IF(Achievement!E189="Growth Adequate",Achievement!G189,"")</f>
        <v/>
      </c>
      <c r="G189" s="43" t="str">
        <f t="shared" si="5"/>
        <v/>
      </c>
      <c r="H189" s="163"/>
      <c r="I189" s="163"/>
      <c r="J189" s="163"/>
    </row>
    <row r="190" spans="1:10" ht="24" customHeight="1" x14ac:dyDescent="0.35">
      <c r="A190" s="96" t="str">
        <f>IF(Achievement!E190="Growth Adequate",Achievement!A190,"-")</f>
        <v>-</v>
      </c>
      <c r="B190" s="96" t="str">
        <f>IF(Achievement!E190="Growth Adequate",Achievement!B190,"-")</f>
        <v>-</v>
      </c>
      <c r="C190" s="97" t="str">
        <f>IF(Achievement!E190="Growth Adequate",Achievement!C190,"-")</f>
        <v>-</v>
      </c>
      <c r="D190" s="98" t="str">
        <f>IF(Achievement!E190="Growth Adequate",Achievement!D190,"")</f>
        <v/>
      </c>
      <c r="E190" s="59" t="str">
        <f t="shared" si="4"/>
        <v>-</v>
      </c>
      <c r="F190" s="86" t="str">
        <f>IF(Achievement!E190="Growth Adequate",Achievement!G190,"")</f>
        <v/>
      </c>
      <c r="G190" s="43" t="str">
        <f t="shared" si="5"/>
        <v/>
      </c>
      <c r="H190" s="163"/>
      <c r="I190" s="163"/>
      <c r="J190" s="163"/>
    </row>
    <row r="191" spans="1:10" ht="24" customHeight="1" x14ac:dyDescent="0.35">
      <c r="A191" s="96" t="str">
        <f>IF(Achievement!E191="Growth Adequate",Achievement!A191,"-")</f>
        <v>-</v>
      </c>
      <c r="B191" s="96" t="str">
        <f>IF(Achievement!E191="Growth Adequate",Achievement!B191,"-")</f>
        <v>-</v>
      </c>
      <c r="C191" s="97" t="str">
        <f>IF(Achievement!E191="Growth Adequate",Achievement!C191,"-")</f>
        <v>-</v>
      </c>
      <c r="D191" s="98" t="str">
        <f>IF(Achievement!E191="Growth Adequate",Achievement!D191,"")</f>
        <v/>
      </c>
      <c r="E191" s="59" t="str">
        <f t="shared" si="4"/>
        <v>-</v>
      </c>
      <c r="F191" s="86" t="str">
        <f>IF(Achievement!E191="Growth Adequate",Achievement!G191,"")</f>
        <v/>
      </c>
      <c r="G191" s="43" t="str">
        <f t="shared" si="5"/>
        <v/>
      </c>
      <c r="H191" s="163"/>
      <c r="I191" s="163"/>
      <c r="J191" s="163"/>
    </row>
    <row r="192" spans="1:10" ht="24" customHeight="1" x14ac:dyDescent="0.35">
      <c r="A192" s="96" t="str">
        <f>IF(Achievement!E192="Growth Adequate",Achievement!A192,"-")</f>
        <v>-</v>
      </c>
      <c r="B192" s="96" t="str">
        <f>IF(Achievement!E192="Growth Adequate",Achievement!B192,"-")</f>
        <v>-</v>
      </c>
      <c r="C192" s="97" t="str">
        <f>IF(Achievement!E192="Growth Adequate",Achievement!C192,"-")</f>
        <v>-</v>
      </c>
      <c r="D192" s="98" t="str">
        <f>IF(Achievement!E192="Growth Adequate",Achievement!D192,"")</f>
        <v/>
      </c>
      <c r="E192" s="59" t="str">
        <f t="shared" si="4"/>
        <v>-</v>
      </c>
      <c r="F192" s="86" t="str">
        <f>IF(Achievement!E192="Growth Adequate",Achievement!G192,"")</f>
        <v/>
      </c>
      <c r="G192" s="43" t="str">
        <f t="shared" si="5"/>
        <v/>
      </c>
      <c r="H192" s="163"/>
      <c r="I192" s="163"/>
      <c r="J192" s="163"/>
    </row>
  </sheetData>
  <sheetProtection sheet="1" selectLockedCells="1"/>
  <mergeCells count="22">
    <mergeCell ref="H11:J192"/>
    <mergeCell ref="K8:N8"/>
    <mergeCell ref="A9:A10"/>
    <mergeCell ref="B9:B10"/>
    <mergeCell ref="C9:C10"/>
    <mergeCell ref="D9:D10"/>
    <mergeCell ref="E9:E10"/>
    <mergeCell ref="F9:F10"/>
    <mergeCell ref="G9:G10"/>
    <mergeCell ref="B5:J5"/>
    <mergeCell ref="C6:J6"/>
    <mergeCell ref="A7:E7"/>
    <mergeCell ref="F7:J7"/>
    <mergeCell ref="A8:E8"/>
    <mergeCell ref="F8:J8"/>
    <mergeCell ref="B4:F4"/>
    <mergeCell ref="H4:J4"/>
    <mergeCell ref="A1:J1"/>
    <mergeCell ref="B2:F2"/>
    <mergeCell ref="H2:J2"/>
    <mergeCell ref="B3:F3"/>
    <mergeCell ref="H3:J3"/>
  </mergeCells>
  <pageMargins left="0.7" right="0.7" top="0.75" bottom="0.75" header="0.3" footer="0.3"/>
  <pageSetup scale="26" fitToHeight="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A310F-697F-4835-898C-30EF6BD2B5A6}">
  <sheetPr>
    <pageSetUpPr fitToPage="1"/>
  </sheetPr>
  <dimension ref="A1:P206"/>
  <sheetViews>
    <sheetView topLeftCell="A4" zoomScale="60" zoomScaleNormal="60" workbookViewId="0">
      <selection activeCell="B6" sqref="B6"/>
    </sheetView>
  </sheetViews>
  <sheetFormatPr defaultRowHeight="15" x14ac:dyDescent="0.25"/>
  <cols>
    <col min="1" max="8" width="26.7109375" customWidth="1"/>
    <col min="9" max="10" width="36.7109375" customWidth="1"/>
    <col min="11" max="11" width="18.7109375" customWidth="1"/>
    <col min="12" max="12" width="18.42578125" customWidth="1"/>
    <col min="13" max="13" width="22.5703125" customWidth="1"/>
    <col min="14" max="14" width="17" customWidth="1"/>
    <col min="15" max="15" width="96.140625" customWidth="1"/>
    <col min="16" max="16" width="18" customWidth="1"/>
    <col min="17" max="17" width="97.28515625" customWidth="1"/>
  </cols>
  <sheetData>
    <row r="1" spans="1:16" ht="99.95" customHeight="1" x14ac:dyDescent="0.25">
      <c r="A1" s="191" t="s">
        <v>76</v>
      </c>
      <c r="B1" s="192"/>
      <c r="C1" s="192"/>
      <c r="D1" s="192"/>
      <c r="E1" s="192"/>
      <c r="F1" s="192"/>
      <c r="G1" s="192"/>
      <c r="H1" s="192"/>
      <c r="I1" s="192"/>
      <c r="J1" s="192"/>
      <c r="K1" s="24"/>
      <c r="L1" s="24"/>
    </row>
    <row r="2" spans="1:16" ht="99.95" customHeight="1" x14ac:dyDescent="0.25">
      <c r="A2" s="53" t="s">
        <v>1</v>
      </c>
      <c r="B2" s="193" t="str">
        <f>Achievement!B2</f>
        <v>Enter Teacher Name</v>
      </c>
      <c r="C2" s="194"/>
      <c r="D2" s="194"/>
      <c r="E2" s="194"/>
      <c r="F2" s="194"/>
      <c r="G2" s="53" t="s">
        <v>0</v>
      </c>
      <c r="H2" s="195" t="str">
        <f>Achievement!H2</f>
        <v>Example: Dance I</v>
      </c>
      <c r="I2" s="196"/>
      <c r="J2" s="197"/>
    </row>
    <row r="3" spans="1:16" ht="99.95" customHeight="1" x14ac:dyDescent="0.25">
      <c r="A3" s="53" t="s">
        <v>3</v>
      </c>
      <c r="B3" s="198" t="str">
        <f>Achievement!B3</f>
        <v>Example: Proficient Dance I Baseline Assessment</v>
      </c>
      <c r="C3" s="199"/>
      <c r="D3" s="199"/>
      <c r="E3" s="199"/>
      <c r="F3" s="199"/>
      <c r="G3" s="53" t="s">
        <v>5</v>
      </c>
      <c r="H3" s="195" t="str">
        <f>Achievement!H3</f>
        <v>Example: 9 through 12</v>
      </c>
      <c r="I3" s="196"/>
      <c r="J3" s="197"/>
    </row>
    <row r="4" spans="1:16" ht="99.95" customHeight="1" x14ac:dyDescent="0.25">
      <c r="A4" s="87" t="s">
        <v>4</v>
      </c>
      <c r="B4" s="186" t="str">
        <f>Achievement!B4</f>
        <v>Example: Proficient Dance I Summative Assessment</v>
      </c>
      <c r="C4" s="187"/>
      <c r="D4" s="187"/>
      <c r="E4" s="187"/>
      <c r="F4" s="187"/>
      <c r="G4" s="87" t="s">
        <v>94</v>
      </c>
      <c r="H4" s="188" t="str">
        <f>Achievement!H4</f>
        <v>Example: Academic Year</v>
      </c>
      <c r="I4" s="189"/>
      <c r="J4" s="190"/>
    </row>
    <row r="5" spans="1:16" ht="99.95" customHeight="1" x14ac:dyDescent="0.25">
      <c r="A5" s="53" t="s">
        <v>95</v>
      </c>
      <c r="B5" s="200" t="s">
        <v>60</v>
      </c>
      <c r="C5" s="200"/>
      <c r="D5" s="200"/>
      <c r="E5" s="200"/>
      <c r="F5" s="200"/>
      <c r="G5" s="200"/>
      <c r="H5" s="200"/>
      <c r="I5" s="200"/>
      <c r="J5" s="200"/>
      <c r="K5" s="19"/>
      <c r="L5" s="19"/>
    </row>
    <row r="6" spans="1:16" ht="146.44999999999999" customHeight="1" x14ac:dyDescent="0.25">
      <c r="A6" s="53" t="s">
        <v>62</v>
      </c>
      <c r="B6" s="2"/>
      <c r="C6" s="201" t="s">
        <v>77</v>
      </c>
      <c r="D6" s="201"/>
      <c r="E6" s="201"/>
      <c r="F6" s="201"/>
      <c r="G6" s="201"/>
      <c r="H6" s="201"/>
      <c r="I6" s="201"/>
      <c r="J6" s="201"/>
      <c r="K6" s="20"/>
      <c r="L6" s="20"/>
    </row>
    <row r="7" spans="1:16" ht="168" customHeight="1" thickBot="1" x14ac:dyDescent="0.3">
      <c r="A7" s="202" t="s">
        <v>78</v>
      </c>
      <c r="B7" s="202"/>
      <c r="C7" s="202"/>
      <c r="D7" s="202"/>
      <c r="E7" s="203"/>
      <c r="F7" s="204"/>
      <c r="G7" s="205"/>
      <c r="H7" s="205"/>
      <c r="I7" s="205"/>
      <c r="J7" s="206"/>
      <c r="K7" s="26"/>
      <c r="L7" s="26"/>
      <c r="M7" s="27"/>
    </row>
    <row r="8" spans="1:16" ht="172.5" customHeight="1" thickBot="1" x14ac:dyDescent="0.45">
      <c r="A8" s="207" t="s">
        <v>79</v>
      </c>
      <c r="B8" s="207"/>
      <c r="C8" s="207"/>
      <c r="D8" s="207"/>
      <c r="E8" s="208"/>
      <c r="F8" s="151"/>
      <c r="G8" s="152"/>
      <c r="H8" s="152"/>
      <c r="I8" s="152"/>
      <c r="J8" s="153"/>
      <c r="K8" s="154" t="s">
        <v>45</v>
      </c>
      <c r="L8" s="155"/>
      <c r="M8" s="155"/>
      <c r="N8" s="155"/>
      <c r="O8" s="29"/>
      <c r="P8" s="28"/>
    </row>
    <row r="9" spans="1:16" ht="321.60000000000002" customHeight="1" x14ac:dyDescent="0.4">
      <c r="A9" s="209" t="s">
        <v>6</v>
      </c>
      <c r="B9" s="209" t="s">
        <v>7</v>
      </c>
      <c r="C9" s="209" t="s">
        <v>8</v>
      </c>
      <c r="D9" s="211" t="s">
        <v>104</v>
      </c>
      <c r="E9" s="209" t="s">
        <v>105</v>
      </c>
      <c r="F9" s="214" t="s">
        <v>106</v>
      </c>
      <c r="G9" s="215" t="s">
        <v>107</v>
      </c>
      <c r="H9" s="88" t="s">
        <v>111</v>
      </c>
      <c r="I9" s="88" t="s">
        <v>112</v>
      </c>
      <c r="J9" s="89" t="s">
        <v>113</v>
      </c>
      <c r="K9" s="3" t="s">
        <v>28</v>
      </c>
      <c r="L9" s="3" t="s">
        <v>27</v>
      </c>
      <c r="M9" s="3" t="s">
        <v>23</v>
      </c>
      <c r="N9" s="39" t="s">
        <v>12</v>
      </c>
      <c r="O9" s="30" t="s">
        <v>34</v>
      </c>
      <c r="P9" s="28"/>
    </row>
    <row r="10" spans="1:16" ht="56.45" customHeight="1" x14ac:dyDescent="0.4">
      <c r="A10" s="210"/>
      <c r="B10" s="210"/>
      <c r="C10" s="210"/>
      <c r="D10" s="212"/>
      <c r="E10" s="213"/>
      <c r="F10" s="212"/>
      <c r="G10" s="213"/>
      <c r="H10" s="47">
        <f>IFERROR(COUNT(D11:D192),"")</f>
        <v>2</v>
      </c>
      <c r="I10" s="47">
        <f>COUNTIF(G11:G192,"Yes")</f>
        <v>2</v>
      </c>
      <c r="J10" s="48">
        <f>IFERROR(I10/H10,"")</f>
        <v>1</v>
      </c>
      <c r="K10" s="4"/>
      <c r="L10" s="4"/>
      <c r="M10" s="4"/>
      <c r="N10" s="4"/>
      <c r="O10" s="37" t="s">
        <v>41</v>
      </c>
      <c r="P10" s="33"/>
    </row>
    <row r="11" spans="1:16" ht="24" customHeight="1" x14ac:dyDescent="0.35">
      <c r="A11" s="96" t="str">
        <f>IF(Achievement!E11="Growth High",Achievement!A11,"-")</f>
        <v>000000000</v>
      </c>
      <c r="B11" s="96" t="str">
        <f>IF(Achievement!E11="Growth High",Achievement!B11,"-")</f>
        <v>Last Name</v>
      </c>
      <c r="C11" s="97" t="str">
        <f>IF(Achievement!E11="Growth High",Achievement!C11,"-")</f>
        <v>First Name</v>
      </c>
      <c r="D11" s="98">
        <f>IF(Achievement!E11="Growth High",Achievement!D11,"")</f>
        <v>18</v>
      </c>
      <c r="E11" s="55">
        <f>IFERROR(D11+((24-D11)*0.5),"-")</f>
        <v>21</v>
      </c>
      <c r="F11" s="90">
        <f>IF(Achievement!E11="Growth High",Achievement!G11,"")</f>
        <v>22</v>
      </c>
      <c r="G11" s="46" t="str">
        <f>IF(F11&gt;=E11,"Yes"," ")</f>
        <v>Yes</v>
      </c>
      <c r="H11" s="163"/>
      <c r="I11" s="163"/>
      <c r="J11" s="164"/>
      <c r="K11" s="5">
        <v>24</v>
      </c>
      <c r="L11" s="5">
        <v>24</v>
      </c>
      <c r="M11" s="7">
        <f>24/24</f>
        <v>1</v>
      </c>
      <c r="N11" s="23" t="s">
        <v>13</v>
      </c>
      <c r="O11" s="38"/>
      <c r="P11" s="35"/>
    </row>
    <row r="12" spans="1:16" ht="24" customHeight="1" x14ac:dyDescent="0.35">
      <c r="A12" s="96" t="str">
        <f>IF(Achievement!E12="Growth High",Achievement!A12,"-")</f>
        <v>-</v>
      </c>
      <c r="B12" s="96" t="str">
        <f>IF(Achievement!E12="Growth High",Achievement!B12,"-")</f>
        <v>-</v>
      </c>
      <c r="C12" s="97" t="str">
        <f>IF(Achievement!E12="Growth High",Achievement!C12,"-")</f>
        <v>-</v>
      </c>
      <c r="D12" s="98" t="str">
        <f>IF(Achievement!E12="Growth High",Achievement!D12,"")</f>
        <v/>
      </c>
      <c r="E12" s="55" t="str">
        <f>IFERROR(D12+((24-D12)*0.5),"-")</f>
        <v>-</v>
      </c>
      <c r="F12" s="90" t="str">
        <f>IF(Achievement!E12="Growth High",Achievement!G12,"")</f>
        <v/>
      </c>
      <c r="G12" s="46" t="str">
        <f t="shared" ref="G12:G75" si="0">IF(F12&gt;=E12,"Yes"," ")</f>
        <v xml:space="preserve"> </v>
      </c>
      <c r="H12" s="163"/>
      <c r="I12" s="163"/>
      <c r="J12" s="164"/>
      <c r="K12" s="5">
        <v>23</v>
      </c>
      <c r="L12" s="5">
        <v>24</v>
      </c>
      <c r="M12" s="7">
        <f>23/24</f>
        <v>0.95833333333333337</v>
      </c>
      <c r="N12" s="23" t="s">
        <v>13</v>
      </c>
      <c r="O12" s="6" t="s">
        <v>35</v>
      </c>
      <c r="P12" s="36"/>
    </row>
    <row r="13" spans="1:16" ht="24" customHeight="1" x14ac:dyDescent="0.35">
      <c r="A13" s="96" t="str">
        <f>IF(Achievement!E13="Growth High",Achievement!A13,"-")</f>
        <v>-</v>
      </c>
      <c r="B13" s="96" t="str">
        <f>IF(Achievement!E13="Growth High",Achievement!B13,"-")</f>
        <v>-</v>
      </c>
      <c r="C13" s="97" t="str">
        <f>IF(Achievement!E13="Growth High",Achievement!C13,"-")</f>
        <v>-</v>
      </c>
      <c r="D13" s="98" t="str">
        <f>IF(Achievement!E13="Growth High",Achievement!D13,"")</f>
        <v/>
      </c>
      <c r="E13" s="55" t="str">
        <f t="shared" ref="E13:E76" si="1">IFERROR(D13+((24-D13)*0.5),"-")</f>
        <v>-</v>
      </c>
      <c r="F13" s="90" t="str">
        <f>IF(Achievement!E13="Growth High",Achievement!G13,"")</f>
        <v/>
      </c>
      <c r="G13" s="46" t="str">
        <f t="shared" si="0"/>
        <v xml:space="preserve"> </v>
      </c>
      <c r="H13" s="163"/>
      <c r="I13" s="163"/>
      <c r="J13" s="164"/>
      <c r="K13" s="5">
        <v>22</v>
      </c>
      <c r="L13" s="5">
        <v>24</v>
      </c>
      <c r="M13" s="7">
        <f>22/24</f>
        <v>0.91666666666666663</v>
      </c>
      <c r="N13" s="23" t="s">
        <v>13</v>
      </c>
      <c r="O13" s="6" t="s">
        <v>36</v>
      </c>
      <c r="P13" s="36"/>
    </row>
    <row r="14" spans="1:16" ht="24" customHeight="1" x14ac:dyDescent="0.35">
      <c r="A14" s="96" t="str">
        <f>IF(Achievement!E14="Growth High",Achievement!A14,"-")</f>
        <v>000000000</v>
      </c>
      <c r="B14" s="96" t="str">
        <f>IF(Achievement!E14="Growth High",Achievement!B14,"-")</f>
        <v>Last Name</v>
      </c>
      <c r="C14" s="97" t="str">
        <f>IF(Achievement!E14="Growth High",Achievement!C14,"-")</f>
        <v>First Name</v>
      </c>
      <c r="D14" s="98">
        <f>IF(Achievement!E14="Growth High",Achievement!D14,"")</f>
        <v>18</v>
      </c>
      <c r="E14" s="55">
        <f t="shared" si="1"/>
        <v>21</v>
      </c>
      <c r="F14" s="90">
        <f>IF(Achievement!E14="Growth High",Achievement!G14,"")</f>
        <v>22</v>
      </c>
      <c r="G14" s="46" t="str">
        <f t="shared" si="0"/>
        <v>Yes</v>
      </c>
      <c r="H14" s="163"/>
      <c r="I14" s="163"/>
      <c r="J14" s="164"/>
      <c r="K14" s="5">
        <v>21</v>
      </c>
      <c r="L14" s="5">
        <v>24</v>
      </c>
      <c r="M14" s="7">
        <f>21/24</f>
        <v>0.875</v>
      </c>
      <c r="N14" s="23" t="s">
        <v>14</v>
      </c>
      <c r="O14" s="6" t="s">
        <v>37</v>
      </c>
      <c r="P14" s="36"/>
    </row>
    <row r="15" spans="1:16" ht="24" customHeight="1" x14ac:dyDescent="0.35">
      <c r="A15" s="96" t="str">
        <f>IF(Achievement!E15="Growth High",Achievement!A15,"-")</f>
        <v>-</v>
      </c>
      <c r="B15" s="96" t="str">
        <f>IF(Achievement!E15="Growth High",Achievement!B15,"-")</f>
        <v>-</v>
      </c>
      <c r="C15" s="97" t="str">
        <f>IF(Achievement!E15="Growth High",Achievement!C15,"-")</f>
        <v>-</v>
      </c>
      <c r="D15" s="98" t="str">
        <f>IF(Achievement!E15="Growth High",Achievement!D15,"")</f>
        <v/>
      </c>
      <c r="E15" s="55" t="str">
        <f t="shared" si="1"/>
        <v>-</v>
      </c>
      <c r="F15" s="90" t="str">
        <f>IF(Achievement!E15="Growth High",Achievement!G15,"")</f>
        <v/>
      </c>
      <c r="G15" s="46" t="str">
        <f t="shared" si="0"/>
        <v xml:space="preserve"> </v>
      </c>
      <c r="H15" s="163"/>
      <c r="I15" s="163"/>
      <c r="J15" s="164"/>
      <c r="K15" s="5">
        <v>20</v>
      </c>
      <c r="L15" s="5">
        <v>24</v>
      </c>
      <c r="M15" s="7">
        <f>20/24</f>
        <v>0.83333333333333337</v>
      </c>
      <c r="N15" s="23" t="s">
        <v>14</v>
      </c>
      <c r="O15" s="6" t="s">
        <v>38</v>
      </c>
      <c r="P15" s="36"/>
    </row>
    <row r="16" spans="1:16" ht="24" customHeight="1" x14ac:dyDescent="0.35">
      <c r="A16" s="96" t="str">
        <f>IF(Achievement!E16="Growth High",Achievement!A16,"-")</f>
        <v>-</v>
      </c>
      <c r="B16" s="96" t="str">
        <f>IF(Achievement!E16="Growth High",Achievement!B16,"-")</f>
        <v>-</v>
      </c>
      <c r="C16" s="97" t="str">
        <f>IF(Achievement!E16="Growth High",Achievement!C16,"-")</f>
        <v>-</v>
      </c>
      <c r="D16" s="98" t="str">
        <f>IF(Achievement!E16="Growth High",Achievement!D16,"")</f>
        <v/>
      </c>
      <c r="E16" s="55" t="str">
        <f t="shared" si="1"/>
        <v>-</v>
      </c>
      <c r="F16" s="90" t="str">
        <f>IF(Achievement!E16="Growth High",Achievement!G16,"")</f>
        <v/>
      </c>
      <c r="G16" s="46" t="str">
        <f t="shared" si="0"/>
        <v xml:space="preserve"> </v>
      </c>
      <c r="H16" s="163"/>
      <c r="I16" s="163"/>
      <c r="J16" s="164"/>
      <c r="K16" s="5">
        <v>19</v>
      </c>
      <c r="L16" s="5">
        <v>24</v>
      </c>
      <c r="M16" s="7">
        <f>19/24</f>
        <v>0.79166666666666663</v>
      </c>
      <c r="N16" s="23" t="s">
        <v>44</v>
      </c>
      <c r="O16" s="40" t="s">
        <v>39</v>
      </c>
      <c r="P16" s="36"/>
    </row>
    <row r="17" spans="1:16" ht="24" customHeight="1" x14ac:dyDescent="0.35">
      <c r="A17" s="96" t="str">
        <f>IF(Achievement!E17="Growth High",Achievement!A17,"-")</f>
        <v>-</v>
      </c>
      <c r="B17" s="96" t="str">
        <f>IF(Achievement!E17="Growth High",Achievement!B17,"-")</f>
        <v>-</v>
      </c>
      <c r="C17" s="97" t="str">
        <f>IF(Achievement!E17="Growth High",Achievement!C17,"-")</f>
        <v>-</v>
      </c>
      <c r="D17" s="98" t="str">
        <f>IF(Achievement!E17="Growth High",Achievement!D17,"")</f>
        <v/>
      </c>
      <c r="E17" s="55" t="str">
        <f t="shared" si="1"/>
        <v>-</v>
      </c>
      <c r="F17" s="90" t="str">
        <f>IF(Achievement!E17="Growth High",Achievement!G17,"")</f>
        <v/>
      </c>
      <c r="G17" s="46" t="str">
        <f t="shared" si="0"/>
        <v xml:space="preserve"> </v>
      </c>
      <c r="H17" s="163"/>
      <c r="I17" s="163"/>
      <c r="J17" s="164"/>
      <c r="K17" s="5">
        <v>18</v>
      </c>
      <c r="L17" s="5">
        <v>24</v>
      </c>
      <c r="M17" s="7">
        <f>18/24</f>
        <v>0.75</v>
      </c>
      <c r="N17" s="23" t="s">
        <v>44</v>
      </c>
      <c r="O17" s="42"/>
      <c r="P17" s="33"/>
    </row>
    <row r="18" spans="1:16" ht="24" customHeight="1" x14ac:dyDescent="0.35">
      <c r="A18" s="96" t="str">
        <f>IF(Achievement!E18="Growth High",Achievement!A18,"-")</f>
        <v>-</v>
      </c>
      <c r="B18" s="96" t="str">
        <f>IF(Achievement!E18="Growth High",Achievement!B18,"-")</f>
        <v>-</v>
      </c>
      <c r="C18" s="97" t="str">
        <f>IF(Achievement!E18="Growth High",Achievement!C18,"-")</f>
        <v>-</v>
      </c>
      <c r="D18" s="98" t="str">
        <f>IF(Achievement!E18="Growth High",Achievement!D18,"")</f>
        <v/>
      </c>
      <c r="E18" s="55" t="str">
        <f t="shared" si="1"/>
        <v>-</v>
      </c>
      <c r="F18" s="90" t="str">
        <f>IF(Achievement!E18="Growth High",Achievement!G18,"")</f>
        <v/>
      </c>
      <c r="G18" s="46" t="str">
        <f t="shared" si="0"/>
        <v xml:space="preserve"> </v>
      </c>
      <c r="H18" s="163"/>
      <c r="I18" s="163"/>
      <c r="J18" s="164"/>
      <c r="K18" s="5">
        <v>17</v>
      </c>
      <c r="L18" s="5">
        <v>24</v>
      </c>
      <c r="M18" s="7">
        <f>17/24</f>
        <v>0.70833333333333337</v>
      </c>
      <c r="N18" s="23" t="s">
        <v>15</v>
      </c>
    </row>
    <row r="19" spans="1:16" ht="24" customHeight="1" x14ac:dyDescent="0.35">
      <c r="A19" s="96" t="str">
        <f>IF(Achievement!E19="Growth High",Achievement!A19,"-")</f>
        <v>-</v>
      </c>
      <c r="B19" s="96" t="str">
        <f>IF(Achievement!E19="Growth High",Achievement!B19,"-")</f>
        <v>-</v>
      </c>
      <c r="C19" s="97" t="str">
        <f>IF(Achievement!E19="Growth High",Achievement!C19,"-")</f>
        <v>-</v>
      </c>
      <c r="D19" s="98" t="str">
        <f>IF(Achievement!E19="Growth High",Achievement!D19,"")</f>
        <v/>
      </c>
      <c r="E19" s="55" t="str">
        <f t="shared" si="1"/>
        <v>-</v>
      </c>
      <c r="F19" s="90" t="str">
        <f>IF(Achievement!E19="Growth High",Achievement!G19,"")</f>
        <v/>
      </c>
      <c r="G19" s="46" t="str">
        <f t="shared" si="0"/>
        <v xml:space="preserve"> </v>
      </c>
      <c r="H19" s="163"/>
      <c r="I19" s="163"/>
      <c r="J19" s="164"/>
      <c r="K19" s="5">
        <v>16</v>
      </c>
      <c r="L19" s="5">
        <v>24</v>
      </c>
      <c r="M19" s="7">
        <f>16/24</f>
        <v>0.66666666666666663</v>
      </c>
      <c r="N19" s="23" t="s">
        <v>15</v>
      </c>
    </row>
    <row r="20" spans="1:16" ht="24" customHeight="1" x14ac:dyDescent="0.35">
      <c r="A20" s="96" t="str">
        <f>IF(Achievement!E20="Growth High",Achievement!A20,"-")</f>
        <v>-</v>
      </c>
      <c r="B20" s="96" t="str">
        <f>IF(Achievement!E20="Growth High",Achievement!B20,"-")</f>
        <v>-</v>
      </c>
      <c r="C20" s="97" t="str">
        <f>IF(Achievement!E20="Growth High",Achievement!C20,"-")</f>
        <v>-</v>
      </c>
      <c r="D20" s="98" t="str">
        <f>IF(Achievement!E20="Growth High",Achievement!D20,"")</f>
        <v/>
      </c>
      <c r="E20" s="55" t="str">
        <f t="shared" si="1"/>
        <v>-</v>
      </c>
      <c r="F20" s="90" t="str">
        <f>IF(Achievement!E20="Growth High",Achievement!G20,"")</f>
        <v/>
      </c>
      <c r="G20" s="46" t="str">
        <f t="shared" si="0"/>
        <v xml:space="preserve"> </v>
      </c>
      <c r="H20" s="163"/>
      <c r="I20" s="163"/>
      <c r="J20" s="164"/>
      <c r="K20" s="5">
        <v>15</v>
      </c>
      <c r="L20" s="5">
        <v>24</v>
      </c>
      <c r="M20" s="7">
        <f>15/24</f>
        <v>0.625</v>
      </c>
      <c r="N20" s="23" t="s">
        <v>16</v>
      </c>
    </row>
    <row r="21" spans="1:16" ht="24" customHeight="1" x14ac:dyDescent="0.35">
      <c r="A21" s="96" t="str">
        <f>IF(Achievement!E21="Growth High",Achievement!A21,"-")</f>
        <v>-</v>
      </c>
      <c r="B21" s="96" t="str">
        <f>IF(Achievement!E21="Growth High",Achievement!B21,"-")</f>
        <v>-</v>
      </c>
      <c r="C21" s="97" t="str">
        <f>IF(Achievement!E21="Growth High",Achievement!C21,"-")</f>
        <v>-</v>
      </c>
      <c r="D21" s="98" t="str">
        <f>IF(Achievement!E21="Growth High",Achievement!D21,"")</f>
        <v/>
      </c>
      <c r="E21" s="55" t="str">
        <f t="shared" si="1"/>
        <v>-</v>
      </c>
      <c r="F21" s="90" t="str">
        <f>IF(Achievement!E21="Growth High",Achievement!G21,"")</f>
        <v/>
      </c>
      <c r="G21" s="46" t="str">
        <f t="shared" si="0"/>
        <v xml:space="preserve"> </v>
      </c>
      <c r="H21" s="163"/>
      <c r="I21" s="163"/>
      <c r="J21" s="164"/>
      <c r="K21" s="5">
        <v>14</v>
      </c>
      <c r="L21" s="5">
        <v>24</v>
      </c>
      <c r="M21" s="7">
        <f>14/24</f>
        <v>0.58333333333333337</v>
      </c>
      <c r="N21" s="23" t="s">
        <v>16</v>
      </c>
    </row>
    <row r="22" spans="1:16" ht="24" customHeight="1" x14ac:dyDescent="0.35">
      <c r="A22" s="96" t="str">
        <f>IF(Achievement!E22="Growth High",Achievement!A22,"-")</f>
        <v>-</v>
      </c>
      <c r="B22" s="96" t="str">
        <f>IF(Achievement!E22="Growth High",Achievement!B22,"-")</f>
        <v>-</v>
      </c>
      <c r="C22" s="97" t="str">
        <f>IF(Achievement!E22="Growth High",Achievement!C22,"-")</f>
        <v>-</v>
      </c>
      <c r="D22" s="98" t="str">
        <f>IF(Achievement!E22="Growth High",Achievement!D22,"")</f>
        <v/>
      </c>
      <c r="E22" s="55" t="str">
        <f t="shared" si="1"/>
        <v>-</v>
      </c>
      <c r="F22" s="90" t="str">
        <f>IF(Achievement!E22="Growth High",Achievement!G22,"")</f>
        <v/>
      </c>
      <c r="G22" s="46" t="str">
        <f t="shared" si="0"/>
        <v xml:space="preserve"> </v>
      </c>
      <c r="H22" s="163"/>
      <c r="I22" s="163"/>
      <c r="J22" s="164"/>
      <c r="K22" s="5">
        <v>13</v>
      </c>
      <c r="L22" s="5">
        <v>24</v>
      </c>
      <c r="M22" s="7">
        <f>13/24</f>
        <v>0.54166666666666663</v>
      </c>
      <c r="N22" s="23" t="s">
        <v>17</v>
      </c>
    </row>
    <row r="23" spans="1:16" ht="24" customHeight="1" x14ac:dyDescent="0.35">
      <c r="A23" s="96" t="str">
        <f>IF(Achievement!E23="Growth High",Achievement!A23,"-")</f>
        <v>-</v>
      </c>
      <c r="B23" s="96" t="str">
        <f>IF(Achievement!E23="Growth High",Achievement!B23,"-")</f>
        <v>-</v>
      </c>
      <c r="C23" s="97" t="str">
        <f>IF(Achievement!E23="Growth High",Achievement!C23,"-")</f>
        <v>-</v>
      </c>
      <c r="D23" s="98" t="str">
        <f>IF(Achievement!E23="Growth High",Achievement!D23,"")</f>
        <v/>
      </c>
      <c r="E23" s="55" t="str">
        <f t="shared" si="1"/>
        <v>-</v>
      </c>
      <c r="F23" s="90" t="str">
        <f>IF(Achievement!E23="Growth High",Achievement!G23,"")</f>
        <v/>
      </c>
      <c r="G23" s="46" t="str">
        <f t="shared" si="0"/>
        <v xml:space="preserve"> </v>
      </c>
      <c r="H23" s="163"/>
      <c r="I23" s="163"/>
      <c r="J23" s="164"/>
      <c r="K23" s="5">
        <v>12</v>
      </c>
      <c r="L23" s="5">
        <v>24</v>
      </c>
      <c r="M23" s="7">
        <f>12/24</f>
        <v>0.5</v>
      </c>
      <c r="N23" s="23" t="s">
        <v>17</v>
      </c>
    </row>
    <row r="24" spans="1:16" ht="24" customHeight="1" x14ac:dyDescent="0.35">
      <c r="A24" s="96" t="str">
        <f>IF(Achievement!E24="Growth High",Achievement!A24,"-")</f>
        <v>-</v>
      </c>
      <c r="B24" s="96" t="str">
        <f>IF(Achievement!E24="Growth High",Achievement!B24,"-")</f>
        <v>-</v>
      </c>
      <c r="C24" s="97" t="str">
        <f>IF(Achievement!E24="Growth High",Achievement!C24,"-")</f>
        <v>-</v>
      </c>
      <c r="D24" s="98" t="str">
        <f>IF(Achievement!E24="Growth High",Achievement!D24,"")</f>
        <v/>
      </c>
      <c r="E24" s="55" t="str">
        <f t="shared" si="1"/>
        <v>-</v>
      </c>
      <c r="F24" s="90" t="str">
        <f>IF(Achievement!E24="Growth High",Achievement!G24,"")</f>
        <v/>
      </c>
      <c r="G24" s="46" t="str">
        <f t="shared" si="0"/>
        <v xml:space="preserve"> </v>
      </c>
      <c r="H24" s="163"/>
      <c r="I24" s="163"/>
      <c r="J24" s="164"/>
      <c r="K24" s="5">
        <v>11</v>
      </c>
      <c r="L24" s="5">
        <v>24</v>
      </c>
      <c r="M24" s="7">
        <f>11/24</f>
        <v>0.45833333333333331</v>
      </c>
      <c r="N24" s="23" t="s">
        <v>18</v>
      </c>
    </row>
    <row r="25" spans="1:16" ht="24" customHeight="1" x14ac:dyDescent="0.35">
      <c r="A25" s="96" t="str">
        <f>IF(Achievement!E25="Growth High",Achievement!A25,"-")</f>
        <v>-</v>
      </c>
      <c r="B25" s="96" t="str">
        <f>IF(Achievement!E25="Growth High",Achievement!B25,"-")</f>
        <v>-</v>
      </c>
      <c r="C25" s="97" t="str">
        <f>IF(Achievement!E25="Growth High",Achievement!C25,"-")</f>
        <v>-</v>
      </c>
      <c r="D25" s="98" t="str">
        <f>IF(Achievement!E25="Growth High",Achievement!D25,"")</f>
        <v/>
      </c>
      <c r="E25" s="55" t="str">
        <f t="shared" si="1"/>
        <v>-</v>
      </c>
      <c r="F25" s="90" t="str">
        <f>IF(Achievement!E25="Growth High",Achievement!G25,"")</f>
        <v/>
      </c>
      <c r="G25" s="46" t="str">
        <f t="shared" si="0"/>
        <v xml:space="preserve"> </v>
      </c>
      <c r="H25" s="163"/>
      <c r="I25" s="163"/>
      <c r="J25" s="164"/>
      <c r="K25" s="5">
        <v>10</v>
      </c>
      <c r="L25" s="5">
        <v>24</v>
      </c>
      <c r="M25" s="7">
        <f>10/24</f>
        <v>0.41666666666666669</v>
      </c>
      <c r="N25" s="23" t="s">
        <v>18</v>
      </c>
    </row>
    <row r="26" spans="1:16" ht="24" customHeight="1" x14ac:dyDescent="0.35">
      <c r="A26" s="96" t="str">
        <f>IF(Achievement!E26="Growth High",Achievement!A26,"-")</f>
        <v>-</v>
      </c>
      <c r="B26" s="96" t="str">
        <f>IF(Achievement!E26="Growth High",Achievement!B26,"-")</f>
        <v>-</v>
      </c>
      <c r="C26" s="97" t="str">
        <f>IF(Achievement!E26="Growth High",Achievement!C26,"-")</f>
        <v>-</v>
      </c>
      <c r="D26" s="98" t="str">
        <f>IF(Achievement!E26="Growth High",Achievement!D26,"")</f>
        <v/>
      </c>
      <c r="E26" s="55" t="str">
        <f t="shared" si="1"/>
        <v>-</v>
      </c>
      <c r="F26" s="90" t="str">
        <f>IF(Achievement!E26="Growth High",Achievement!G26,"")</f>
        <v/>
      </c>
      <c r="G26" s="46" t="str">
        <f t="shared" si="0"/>
        <v xml:space="preserve"> </v>
      </c>
      <c r="H26" s="163"/>
      <c r="I26" s="163"/>
      <c r="J26" s="164"/>
      <c r="K26" s="5">
        <v>9</v>
      </c>
      <c r="L26" s="5">
        <v>24</v>
      </c>
      <c r="M26" s="7">
        <f>9/24</f>
        <v>0.375</v>
      </c>
      <c r="N26" s="23" t="s">
        <v>19</v>
      </c>
    </row>
    <row r="27" spans="1:16" ht="24" customHeight="1" x14ac:dyDescent="0.35">
      <c r="A27" s="96" t="str">
        <f>IF(Achievement!E27="Growth High",Achievement!A27,"-")</f>
        <v>-</v>
      </c>
      <c r="B27" s="96" t="str">
        <f>IF(Achievement!E27="Growth High",Achievement!B27,"-")</f>
        <v>-</v>
      </c>
      <c r="C27" s="97" t="str">
        <f>IF(Achievement!E27="Growth High",Achievement!C27,"-")</f>
        <v>-</v>
      </c>
      <c r="D27" s="98" t="str">
        <f>IF(Achievement!E27="Growth High",Achievement!D27,"")</f>
        <v/>
      </c>
      <c r="E27" s="55" t="str">
        <f t="shared" si="1"/>
        <v>-</v>
      </c>
      <c r="F27" s="90" t="str">
        <f>IF(Achievement!E27="Growth High",Achievement!G27,"")</f>
        <v/>
      </c>
      <c r="G27" s="46" t="str">
        <f t="shared" si="0"/>
        <v xml:space="preserve"> </v>
      </c>
      <c r="H27" s="163"/>
      <c r="I27" s="163"/>
      <c r="J27" s="164"/>
      <c r="K27" s="5">
        <v>8</v>
      </c>
      <c r="L27" s="5">
        <v>24</v>
      </c>
      <c r="M27" s="7">
        <f>8/24</f>
        <v>0.33333333333333331</v>
      </c>
      <c r="N27" s="23" t="s">
        <v>19</v>
      </c>
    </row>
    <row r="28" spans="1:16" ht="24" customHeight="1" x14ac:dyDescent="0.35">
      <c r="A28" s="96" t="str">
        <f>IF(Achievement!E28="Growth High",Achievement!A28,"-")</f>
        <v>-</v>
      </c>
      <c r="B28" s="96" t="str">
        <f>IF(Achievement!E28="Growth High",Achievement!B28,"-")</f>
        <v>-</v>
      </c>
      <c r="C28" s="97" t="str">
        <f>IF(Achievement!E28="Growth High",Achievement!C28,"-")</f>
        <v>-</v>
      </c>
      <c r="D28" s="98" t="str">
        <f>IF(Achievement!E28="Growth High",Achievement!D28,"")</f>
        <v/>
      </c>
      <c r="E28" s="55" t="str">
        <f t="shared" si="1"/>
        <v>-</v>
      </c>
      <c r="F28" s="90" t="str">
        <f>IF(Achievement!E28="Growth High",Achievement!G28,"")</f>
        <v/>
      </c>
      <c r="G28" s="46" t="str">
        <f t="shared" si="0"/>
        <v xml:space="preserve"> </v>
      </c>
      <c r="H28" s="163"/>
      <c r="I28" s="163"/>
      <c r="J28" s="164"/>
      <c r="K28" s="5">
        <v>7</v>
      </c>
      <c r="L28" s="5">
        <v>24</v>
      </c>
      <c r="M28" s="7">
        <f>7/24</f>
        <v>0.29166666666666669</v>
      </c>
      <c r="N28" s="23" t="s">
        <v>20</v>
      </c>
    </row>
    <row r="29" spans="1:16" ht="24" customHeight="1" x14ac:dyDescent="0.35">
      <c r="A29" s="96" t="str">
        <f>IF(Achievement!E29="Growth High",Achievement!A29,"-")</f>
        <v>-</v>
      </c>
      <c r="B29" s="96" t="str">
        <f>IF(Achievement!E29="Growth High",Achievement!B29,"-")</f>
        <v>-</v>
      </c>
      <c r="C29" s="97" t="str">
        <f>IF(Achievement!E29="Growth High",Achievement!C29,"-")</f>
        <v>-</v>
      </c>
      <c r="D29" s="98" t="str">
        <f>IF(Achievement!E29="Growth High",Achievement!D29,"")</f>
        <v/>
      </c>
      <c r="E29" s="55" t="str">
        <f t="shared" si="1"/>
        <v>-</v>
      </c>
      <c r="F29" s="90" t="str">
        <f>IF(Achievement!E29="Growth High",Achievement!G29,"")</f>
        <v/>
      </c>
      <c r="G29" s="46" t="str">
        <f t="shared" si="0"/>
        <v xml:space="preserve"> </v>
      </c>
      <c r="H29" s="163"/>
      <c r="I29" s="163"/>
      <c r="J29" s="164"/>
      <c r="K29" s="5">
        <v>6</v>
      </c>
      <c r="L29" s="5">
        <v>24</v>
      </c>
      <c r="M29" s="7">
        <f>6/24</f>
        <v>0.25</v>
      </c>
      <c r="N29" s="23" t="s">
        <v>20</v>
      </c>
    </row>
    <row r="30" spans="1:16" ht="24" customHeight="1" x14ac:dyDescent="0.35">
      <c r="A30" s="96" t="str">
        <f>IF(Achievement!E30="Growth High",Achievement!A30,"-")</f>
        <v>-</v>
      </c>
      <c r="B30" s="96" t="str">
        <f>IF(Achievement!E30="Growth High",Achievement!B30,"-")</f>
        <v>-</v>
      </c>
      <c r="C30" s="97" t="str">
        <f>IF(Achievement!E30="Growth High",Achievement!C30,"-")</f>
        <v>-</v>
      </c>
      <c r="D30" s="98" t="str">
        <f>IF(Achievement!E30="Growth High",Achievement!D30,"")</f>
        <v/>
      </c>
      <c r="E30" s="55" t="str">
        <f t="shared" si="1"/>
        <v>-</v>
      </c>
      <c r="F30" s="90" t="str">
        <f>IF(Achievement!E30="Growth High",Achievement!G30,"")</f>
        <v/>
      </c>
      <c r="G30" s="46" t="str">
        <f t="shared" si="0"/>
        <v xml:space="preserve"> </v>
      </c>
      <c r="H30" s="163"/>
      <c r="I30" s="163"/>
      <c r="J30" s="164"/>
      <c r="K30" s="5">
        <v>5</v>
      </c>
      <c r="L30" s="5">
        <v>24</v>
      </c>
      <c r="M30" s="7">
        <f>5/24</f>
        <v>0.20833333333333334</v>
      </c>
      <c r="N30" s="23" t="s">
        <v>21</v>
      </c>
    </row>
    <row r="31" spans="1:16" ht="24" customHeight="1" x14ac:dyDescent="0.35">
      <c r="A31" s="96" t="str">
        <f>IF(Achievement!E31="Growth High",Achievement!A31,"-")</f>
        <v>-</v>
      </c>
      <c r="B31" s="96" t="str">
        <f>IF(Achievement!E31="Growth High",Achievement!B31,"-")</f>
        <v>-</v>
      </c>
      <c r="C31" s="97" t="str">
        <f>IF(Achievement!E31="Growth High",Achievement!C31,"-")</f>
        <v>-</v>
      </c>
      <c r="D31" s="98" t="str">
        <f>IF(Achievement!E31="Growth High",Achievement!D31,"")</f>
        <v/>
      </c>
      <c r="E31" s="55" t="str">
        <f t="shared" si="1"/>
        <v>-</v>
      </c>
      <c r="F31" s="90" t="str">
        <f>IF(Achievement!E31="Growth High",Achievement!G31,"")</f>
        <v/>
      </c>
      <c r="G31" s="46" t="str">
        <f t="shared" si="0"/>
        <v xml:space="preserve"> </v>
      </c>
      <c r="H31" s="163"/>
      <c r="I31" s="163"/>
      <c r="J31" s="164"/>
      <c r="K31" s="5">
        <v>4</v>
      </c>
      <c r="L31" s="5">
        <v>24</v>
      </c>
      <c r="M31" s="7">
        <f>4/24</f>
        <v>0.16666666666666666</v>
      </c>
      <c r="N31" s="23" t="s">
        <v>21</v>
      </c>
    </row>
    <row r="32" spans="1:16" ht="24" customHeight="1" x14ac:dyDescent="0.35">
      <c r="A32" s="96" t="str">
        <f>IF(Achievement!E32="Growth High",Achievement!A32,"-")</f>
        <v>-</v>
      </c>
      <c r="B32" s="96" t="str">
        <f>IF(Achievement!E32="Growth High",Achievement!B32,"-")</f>
        <v>-</v>
      </c>
      <c r="C32" s="97" t="str">
        <f>IF(Achievement!E32="Growth High",Achievement!C32,"-")</f>
        <v>-</v>
      </c>
      <c r="D32" s="98" t="str">
        <f>IF(Achievement!E32="Growth High",Achievement!D32,"")</f>
        <v/>
      </c>
      <c r="E32" s="55" t="str">
        <f t="shared" si="1"/>
        <v>-</v>
      </c>
      <c r="F32" s="90" t="str">
        <f>IF(Achievement!E32="Growth High",Achievement!G32,"")</f>
        <v/>
      </c>
      <c r="G32" s="46" t="str">
        <f t="shared" si="0"/>
        <v xml:space="preserve"> </v>
      </c>
      <c r="H32" s="163"/>
      <c r="I32" s="163"/>
      <c r="J32" s="164"/>
      <c r="K32" s="5">
        <v>3</v>
      </c>
      <c r="L32" s="5">
        <v>24</v>
      </c>
      <c r="M32" s="7">
        <f>3/24</f>
        <v>0.125</v>
      </c>
      <c r="N32" s="23" t="s">
        <v>22</v>
      </c>
    </row>
    <row r="33" spans="1:14" ht="24" customHeight="1" x14ac:dyDescent="0.35">
      <c r="A33" s="96" t="str">
        <f>IF(Achievement!E33="Growth High",Achievement!A33,"-")</f>
        <v>-</v>
      </c>
      <c r="B33" s="96" t="str">
        <f>IF(Achievement!E33="Growth High",Achievement!B33,"-")</f>
        <v>-</v>
      </c>
      <c r="C33" s="97" t="str">
        <f>IF(Achievement!E33="Growth High",Achievement!C33,"-")</f>
        <v>-</v>
      </c>
      <c r="D33" s="98" t="str">
        <f>IF(Achievement!E33="Growth High",Achievement!D33,"")</f>
        <v/>
      </c>
      <c r="E33" s="55" t="str">
        <f t="shared" si="1"/>
        <v>-</v>
      </c>
      <c r="F33" s="90" t="str">
        <f>IF(Achievement!E33="Growth High",Achievement!G33,"")</f>
        <v/>
      </c>
      <c r="G33" s="46" t="str">
        <f t="shared" si="0"/>
        <v xml:space="preserve"> </v>
      </c>
      <c r="H33" s="163"/>
      <c r="I33" s="163"/>
      <c r="J33" s="164"/>
      <c r="K33" s="5">
        <v>2</v>
      </c>
      <c r="L33" s="5">
        <v>24</v>
      </c>
      <c r="M33" s="7">
        <f>2/24</f>
        <v>8.3333333333333329E-2</v>
      </c>
      <c r="N33" s="23" t="s">
        <v>22</v>
      </c>
    </row>
    <row r="34" spans="1:14" ht="24" customHeight="1" x14ac:dyDescent="0.35">
      <c r="A34" s="96" t="str">
        <f>IF(Achievement!E34="Growth High",Achievement!A34,"-")</f>
        <v>-</v>
      </c>
      <c r="B34" s="96" t="str">
        <f>IF(Achievement!E34="Growth High",Achievement!B34,"-")</f>
        <v>-</v>
      </c>
      <c r="C34" s="97" t="str">
        <f>IF(Achievement!E34="Growth High",Achievement!C34,"-")</f>
        <v>-</v>
      </c>
      <c r="D34" s="98" t="str">
        <f>IF(Achievement!E34="Growth High",Achievement!D34,"")</f>
        <v/>
      </c>
      <c r="E34" s="55" t="str">
        <f t="shared" si="1"/>
        <v>-</v>
      </c>
      <c r="F34" s="90" t="str">
        <f>IF(Achievement!E34="Growth High",Achievement!G34,"")</f>
        <v/>
      </c>
      <c r="G34" s="46" t="str">
        <f t="shared" si="0"/>
        <v xml:space="preserve"> </v>
      </c>
      <c r="H34" s="163"/>
      <c r="I34" s="163"/>
      <c r="J34" s="164"/>
      <c r="K34" s="5">
        <v>1</v>
      </c>
      <c r="L34" s="5">
        <v>24</v>
      </c>
      <c r="M34" s="7">
        <f>1/24</f>
        <v>4.1666666666666664E-2</v>
      </c>
      <c r="N34" s="23" t="s">
        <v>22</v>
      </c>
    </row>
    <row r="35" spans="1:14" ht="24" customHeight="1" x14ac:dyDescent="0.35">
      <c r="A35" s="96" t="str">
        <f>IF(Achievement!E35="Growth High",Achievement!A35,"-")</f>
        <v>-</v>
      </c>
      <c r="B35" s="96" t="str">
        <f>IF(Achievement!E35="Growth High",Achievement!B35,"-")</f>
        <v>-</v>
      </c>
      <c r="C35" s="97" t="str">
        <f>IF(Achievement!E35="Growth High",Achievement!C35,"-")</f>
        <v>-</v>
      </c>
      <c r="D35" s="98" t="str">
        <f>IF(Achievement!E35="Growth High",Achievement!D35,"")</f>
        <v/>
      </c>
      <c r="E35" s="55" t="str">
        <f t="shared" si="1"/>
        <v>-</v>
      </c>
      <c r="F35" s="90" t="str">
        <f>IF(Achievement!E35="Growth High",Achievement!G35,"")</f>
        <v/>
      </c>
      <c r="G35" s="46" t="str">
        <f t="shared" si="0"/>
        <v xml:space="preserve"> </v>
      </c>
      <c r="H35" s="163"/>
      <c r="I35" s="163"/>
      <c r="J35" s="164"/>
    </row>
    <row r="36" spans="1:14" ht="24" customHeight="1" x14ac:dyDescent="0.35">
      <c r="A36" s="96" t="str">
        <f>IF(Achievement!E36="Growth High",Achievement!A36,"-")</f>
        <v>-</v>
      </c>
      <c r="B36" s="96" t="str">
        <f>IF(Achievement!E36="Growth High",Achievement!B36,"-")</f>
        <v>-</v>
      </c>
      <c r="C36" s="97" t="str">
        <f>IF(Achievement!E36="Growth High",Achievement!C36,"-")</f>
        <v>-</v>
      </c>
      <c r="D36" s="98" t="str">
        <f>IF(Achievement!E36="Growth High",Achievement!D36,"")</f>
        <v/>
      </c>
      <c r="E36" s="55" t="str">
        <f t="shared" si="1"/>
        <v>-</v>
      </c>
      <c r="F36" s="90" t="str">
        <f>IF(Achievement!E36="Growth High",Achievement!G36,"")</f>
        <v/>
      </c>
      <c r="G36" s="46" t="str">
        <f t="shared" si="0"/>
        <v xml:space="preserve"> </v>
      </c>
      <c r="H36" s="163"/>
      <c r="I36" s="163"/>
      <c r="J36" s="163"/>
    </row>
    <row r="37" spans="1:14" ht="24" customHeight="1" x14ac:dyDescent="0.35">
      <c r="A37" s="96" t="str">
        <f>IF(Achievement!E37="Growth High",Achievement!A37,"-")</f>
        <v>-</v>
      </c>
      <c r="B37" s="96" t="str">
        <f>IF(Achievement!E37="Growth High",Achievement!B37,"-")</f>
        <v>-</v>
      </c>
      <c r="C37" s="97" t="str">
        <f>IF(Achievement!E37="Growth High",Achievement!C37,"-")</f>
        <v>-</v>
      </c>
      <c r="D37" s="98" t="str">
        <f>IF(Achievement!E37="Growth High",Achievement!D37,"")</f>
        <v/>
      </c>
      <c r="E37" s="55" t="str">
        <f t="shared" si="1"/>
        <v>-</v>
      </c>
      <c r="F37" s="90" t="str">
        <f>IF(Achievement!E37="Growth High",Achievement!G37,"")</f>
        <v/>
      </c>
      <c r="G37" s="46" t="str">
        <f t="shared" si="0"/>
        <v xml:space="preserve"> </v>
      </c>
      <c r="H37" s="163"/>
      <c r="I37" s="163"/>
      <c r="J37" s="163"/>
    </row>
    <row r="38" spans="1:14" ht="24" customHeight="1" x14ac:dyDescent="0.35">
      <c r="A38" s="96" t="str">
        <f>IF(Achievement!E38="Growth High",Achievement!A38,"-")</f>
        <v>-</v>
      </c>
      <c r="B38" s="96" t="str">
        <f>IF(Achievement!E38="Growth High",Achievement!B38,"-")</f>
        <v>-</v>
      </c>
      <c r="C38" s="97" t="str">
        <f>IF(Achievement!E38="Growth High",Achievement!C38,"-")</f>
        <v>-</v>
      </c>
      <c r="D38" s="98" t="str">
        <f>IF(Achievement!E38="Growth High",Achievement!D38,"")</f>
        <v/>
      </c>
      <c r="E38" s="55" t="str">
        <f t="shared" si="1"/>
        <v>-</v>
      </c>
      <c r="F38" s="90" t="str">
        <f>IF(Achievement!E38="Growth High",Achievement!G38,"")</f>
        <v/>
      </c>
      <c r="G38" s="46" t="str">
        <f t="shared" si="0"/>
        <v xml:space="preserve"> </v>
      </c>
      <c r="H38" s="163"/>
      <c r="I38" s="163"/>
      <c r="J38" s="163"/>
    </row>
    <row r="39" spans="1:14" ht="24" customHeight="1" x14ac:dyDescent="0.35">
      <c r="A39" s="96" t="str">
        <f>IF(Achievement!E39="Growth High",Achievement!A39,"-")</f>
        <v>-</v>
      </c>
      <c r="B39" s="96" t="str">
        <f>IF(Achievement!E39="Growth High",Achievement!B39,"-")</f>
        <v>-</v>
      </c>
      <c r="C39" s="97" t="str">
        <f>IF(Achievement!E39="Growth High",Achievement!C39,"-")</f>
        <v>-</v>
      </c>
      <c r="D39" s="98" t="str">
        <f>IF(Achievement!E39="Growth High",Achievement!D39,"")</f>
        <v/>
      </c>
      <c r="E39" s="55" t="str">
        <f t="shared" si="1"/>
        <v>-</v>
      </c>
      <c r="F39" s="90" t="str">
        <f>IF(Achievement!E39="Growth High",Achievement!G39,"")</f>
        <v/>
      </c>
      <c r="G39" s="46" t="str">
        <f t="shared" si="0"/>
        <v xml:space="preserve"> </v>
      </c>
      <c r="H39" s="163"/>
      <c r="I39" s="163"/>
      <c r="J39" s="163"/>
    </row>
    <row r="40" spans="1:14" ht="24" customHeight="1" x14ac:dyDescent="0.35">
      <c r="A40" s="96" t="str">
        <f>IF(Achievement!E40="Growth High",Achievement!A40,"-")</f>
        <v>-</v>
      </c>
      <c r="B40" s="96" t="str">
        <f>IF(Achievement!E40="Growth High",Achievement!B40,"-")</f>
        <v>-</v>
      </c>
      <c r="C40" s="97" t="str">
        <f>IF(Achievement!E40="Growth High",Achievement!C40,"-")</f>
        <v>-</v>
      </c>
      <c r="D40" s="98" t="str">
        <f>IF(Achievement!E40="Growth High",Achievement!D40,"")</f>
        <v/>
      </c>
      <c r="E40" s="55" t="str">
        <f t="shared" si="1"/>
        <v>-</v>
      </c>
      <c r="F40" s="90" t="str">
        <f>IF(Achievement!E40="Growth High",Achievement!G40,"")</f>
        <v/>
      </c>
      <c r="G40" s="46" t="str">
        <f t="shared" si="0"/>
        <v xml:space="preserve"> </v>
      </c>
      <c r="H40" s="163"/>
      <c r="I40" s="163"/>
      <c r="J40" s="163"/>
    </row>
    <row r="41" spans="1:14" ht="24" customHeight="1" x14ac:dyDescent="0.35">
      <c r="A41" s="96" t="str">
        <f>IF(Achievement!E41="Growth High",Achievement!A41,"-")</f>
        <v>-</v>
      </c>
      <c r="B41" s="96" t="str">
        <f>IF(Achievement!E41="Growth High",Achievement!B41,"-")</f>
        <v>-</v>
      </c>
      <c r="C41" s="97" t="str">
        <f>IF(Achievement!E41="Growth High",Achievement!C41,"-")</f>
        <v>-</v>
      </c>
      <c r="D41" s="98" t="str">
        <f>IF(Achievement!E41="Growth High",Achievement!D41,"")</f>
        <v/>
      </c>
      <c r="E41" s="55" t="str">
        <f t="shared" si="1"/>
        <v>-</v>
      </c>
      <c r="F41" s="90" t="str">
        <f>IF(Achievement!E41="Growth High",Achievement!G41,"")</f>
        <v/>
      </c>
      <c r="G41" s="46" t="str">
        <f t="shared" si="0"/>
        <v xml:space="preserve"> </v>
      </c>
      <c r="H41" s="163"/>
      <c r="I41" s="163"/>
      <c r="J41" s="163"/>
    </row>
    <row r="42" spans="1:14" ht="24" customHeight="1" x14ac:dyDescent="0.35">
      <c r="A42" s="96" t="str">
        <f>IF(Achievement!E42="Growth High",Achievement!A42,"-")</f>
        <v>-</v>
      </c>
      <c r="B42" s="96" t="str">
        <f>IF(Achievement!E42="Growth High",Achievement!B42,"-")</f>
        <v>-</v>
      </c>
      <c r="C42" s="97" t="str">
        <f>IF(Achievement!E42="Growth High",Achievement!C42,"-")</f>
        <v>-</v>
      </c>
      <c r="D42" s="98" t="str">
        <f>IF(Achievement!E42="Growth High",Achievement!D42,"")</f>
        <v/>
      </c>
      <c r="E42" s="55" t="str">
        <f t="shared" si="1"/>
        <v>-</v>
      </c>
      <c r="F42" s="90" t="str">
        <f>IF(Achievement!E42="Growth High",Achievement!G42,"")</f>
        <v/>
      </c>
      <c r="G42" s="46" t="str">
        <f t="shared" si="0"/>
        <v xml:space="preserve"> </v>
      </c>
      <c r="H42" s="163"/>
      <c r="I42" s="163"/>
      <c r="J42" s="163"/>
    </row>
    <row r="43" spans="1:14" ht="24" customHeight="1" x14ac:dyDescent="0.35">
      <c r="A43" s="96" t="str">
        <f>IF(Achievement!E43="Growth High",Achievement!A43,"-")</f>
        <v>-</v>
      </c>
      <c r="B43" s="96" t="str">
        <f>IF(Achievement!E43="Growth High",Achievement!B43,"-")</f>
        <v>-</v>
      </c>
      <c r="C43" s="97" t="str">
        <f>IF(Achievement!E43="Growth High",Achievement!C43,"-")</f>
        <v>-</v>
      </c>
      <c r="D43" s="98" t="str">
        <f>IF(Achievement!E43="Growth High",Achievement!D43,"")</f>
        <v/>
      </c>
      <c r="E43" s="55" t="str">
        <f t="shared" si="1"/>
        <v>-</v>
      </c>
      <c r="F43" s="90" t="str">
        <f>IF(Achievement!E43="Growth High",Achievement!G43,"")</f>
        <v/>
      </c>
      <c r="G43" s="46" t="str">
        <f t="shared" si="0"/>
        <v xml:space="preserve"> </v>
      </c>
      <c r="H43" s="163"/>
      <c r="I43" s="163"/>
      <c r="J43" s="163"/>
    </row>
    <row r="44" spans="1:14" ht="24" customHeight="1" x14ac:dyDescent="0.35">
      <c r="A44" s="96" t="str">
        <f>IF(Achievement!E44="Growth High",Achievement!A44,"-")</f>
        <v>-</v>
      </c>
      <c r="B44" s="96" t="str">
        <f>IF(Achievement!E44="Growth High",Achievement!B44,"-")</f>
        <v>-</v>
      </c>
      <c r="C44" s="97" t="str">
        <f>IF(Achievement!E44="Growth High",Achievement!C44,"-")</f>
        <v>-</v>
      </c>
      <c r="D44" s="98" t="str">
        <f>IF(Achievement!E44="Growth High",Achievement!D44,"")</f>
        <v/>
      </c>
      <c r="E44" s="55" t="str">
        <f t="shared" si="1"/>
        <v>-</v>
      </c>
      <c r="F44" s="90" t="str">
        <f>IF(Achievement!E44="Growth High",Achievement!G44,"")</f>
        <v/>
      </c>
      <c r="G44" s="46" t="str">
        <f t="shared" si="0"/>
        <v xml:space="preserve"> </v>
      </c>
      <c r="H44" s="163"/>
      <c r="I44" s="163"/>
      <c r="J44" s="163"/>
    </row>
    <row r="45" spans="1:14" ht="24" customHeight="1" x14ac:dyDescent="0.35">
      <c r="A45" s="96" t="str">
        <f>IF(Achievement!E45="Growth High",Achievement!A45,"-")</f>
        <v>-</v>
      </c>
      <c r="B45" s="96" t="str">
        <f>IF(Achievement!E45="Growth High",Achievement!B45,"-")</f>
        <v>-</v>
      </c>
      <c r="C45" s="97" t="str">
        <f>IF(Achievement!E45="Growth High",Achievement!C45,"-")</f>
        <v>-</v>
      </c>
      <c r="D45" s="98" t="str">
        <f>IF(Achievement!E45="Growth High",Achievement!D45,"")</f>
        <v/>
      </c>
      <c r="E45" s="55" t="str">
        <f t="shared" si="1"/>
        <v>-</v>
      </c>
      <c r="F45" s="90" t="str">
        <f>IF(Achievement!E45="Growth High",Achievement!G45,"")</f>
        <v/>
      </c>
      <c r="G45" s="46" t="str">
        <f t="shared" si="0"/>
        <v xml:space="preserve"> </v>
      </c>
      <c r="H45" s="163"/>
      <c r="I45" s="163"/>
      <c r="J45" s="163"/>
    </row>
    <row r="46" spans="1:14" ht="24" customHeight="1" x14ac:dyDescent="0.35">
      <c r="A46" s="96" t="str">
        <f>IF(Achievement!E46="Growth High",Achievement!A46,"-")</f>
        <v>-</v>
      </c>
      <c r="B46" s="96" t="str">
        <f>IF(Achievement!E46="Growth High",Achievement!B46,"-")</f>
        <v>-</v>
      </c>
      <c r="C46" s="97" t="str">
        <f>IF(Achievement!E46="Growth High",Achievement!C46,"-")</f>
        <v>-</v>
      </c>
      <c r="D46" s="98" t="str">
        <f>IF(Achievement!E46="Growth High",Achievement!D46,"")</f>
        <v/>
      </c>
      <c r="E46" s="55" t="str">
        <f t="shared" si="1"/>
        <v>-</v>
      </c>
      <c r="F46" s="90" t="str">
        <f>IF(Achievement!E46="Growth High",Achievement!G46,"")</f>
        <v/>
      </c>
      <c r="G46" s="46" t="str">
        <f t="shared" si="0"/>
        <v xml:space="preserve"> </v>
      </c>
      <c r="H46" s="163"/>
      <c r="I46" s="163"/>
      <c r="J46" s="163"/>
    </row>
    <row r="47" spans="1:14" ht="24" customHeight="1" x14ac:dyDescent="0.35">
      <c r="A47" s="96" t="str">
        <f>IF(Achievement!E47="Growth High",Achievement!A47,"-")</f>
        <v>-</v>
      </c>
      <c r="B47" s="96" t="str">
        <f>IF(Achievement!E47="Growth High",Achievement!B47,"-")</f>
        <v>-</v>
      </c>
      <c r="C47" s="97" t="str">
        <f>IF(Achievement!E47="Growth High",Achievement!C47,"-")</f>
        <v>-</v>
      </c>
      <c r="D47" s="98" t="str">
        <f>IF(Achievement!E47="Growth High",Achievement!D47,"")</f>
        <v/>
      </c>
      <c r="E47" s="55" t="str">
        <f t="shared" si="1"/>
        <v>-</v>
      </c>
      <c r="F47" s="90" t="str">
        <f>IF(Achievement!E47="Growth High",Achievement!G47,"")</f>
        <v/>
      </c>
      <c r="G47" s="46" t="str">
        <f t="shared" si="0"/>
        <v xml:space="preserve"> </v>
      </c>
      <c r="H47" s="163"/>
      <c r="I47" s="163"/>
      <c r="J47" s="163"/>
    </row>
    <row r="48" spans="1:14" ht="24" customHeight="1" x14ac:dyDescent="0.35">
      <c r="A48" s="96" t="str">
        <f>IF(Achievement!E48="Growth High",Achievement!A48,"-")</f>
        <v>-</v>
      </c>
      <c r="B48" s="96" t="str">
        <f>IF(Achievement!E48="Growth High",Achievement!B48,"-")</f>
        <v>-</v>
      </c>
      <c r="C48" s="97" t="str">
        <f>IF(Achievement!E48="Growth High",Achievement!C48,"-")</f>
        <v>-</v>
      </c>
      <c r="D48" s="98" t="str">
        <f>IF(Achievement!E48="Growth High",Achievement!D48,"")</f>
        <v/>
      </c>
      <c r="E48" s="55" t="str">
        <f t="shared" si="1"/>
        <v>-</v>
      </c>
      <c r="F48" s="90" t="str">
        <f>IF(Achievement!E48="Growth High",Achievement!G48,"")</f>
        <v/>
      </c>
      <c r="G48" s="46" t="str">
        <f t="shared" si="0"/>
        <v xml:space="preserve"> </v>
      </c>
      <c r="H48" s="163"/>
      <c r="I48" s="163"/>
      <c r="J48" s="163"/>
    </row>
    <row r="49" spans="1:10" ht="24" customHeight="1" x14ac:dyDescent="0.35">
      <c r="A49" s="96" t="str">
        <f>IF(Achievement!E49="Growth High",Achievement!A49,"-")</f>
        <v>-</v>
      </c>
      <c r="B49" s="96" t="str">
        <f>IF(Achievement!E49="Growth High",Achievement!B49,"-")</f>
        <v>-</v>
      </c>
      <c r="C49" s="97" t="str">
        <f>IF(Achievement!E49="Growth High",Achievement!C49,"-")</f>
        <v>-</v>
      </c>
      <c r="D49" s="98" t="str">
        <f>IF(Achievement!E49="Growth High",Achievement!D49,"")</f>
        <v/>
      </c>
      <c r="E49" s="55" t="str">
        <f t="shared" si="1"/>
        <v>-</v>
      </c>
      <c r="F49" s="90" t="str">
        <f>IF(Achievement!E49="Growth High",Achievement!G49,"")</f>
        <v/>
      </c>
      <c r="G49" s="46" t="str">
        <f t="shared" si="0"/>
        <v xml:space="preserve"> </v>
      </c>
      <c r="H49" s="163"/>
      <c r="I49" s="163"/>
      <c r="J49" s="163"/>
    </row>
    <row r="50" spans="1:10" ht="24" customHeight="1" x14ac:dyDescent="0.35">
      <c r="A50" s="96" t="str">
        <f>IF(Achievement!E50="Growth High",Achievement!A50,"-")</f>
        <v>-</v>
      </c>
      <c r="B50" s="96" t="str">
        <f>IF(Achievement!E50="Growth High",Achievement!B50,"-")</f>
        <v>-</v>
      </c>
      <c r="C50" s="97" t="str">
        <f>IF(Achievement!E50="Growth High",Achievement!C50,"-")</f>
        <v>-</v>
      </c>
      <c r="D50" s="98" t="str">
        <f>IF(Achievement!E50="Growth High",Achievement!D50,"")</f>
        <v/>
      </c>
      <c r="E50" s="55" t="str">
        <f t="shared" si="1"/>
        <v>-</v>
      </c>
      <c r="F50" s="90" t="str">
        <f>IF(Achievement!E50="Growth High",Achievement!G50,"")</f>
        <v/>
      </c>
      <c r="G50" s="46" t="str">
        <f t="shared" si="0"/>
        <v xml:space="preserve"> </v>
      </c>
      <c r="H50" s="163"/>
      <c r="I50" s="163"/>
      <c r="J50" s="163"/>
    </row>
    <row r="51" spans="1:10" ht="24" customHeight="1" x14ac:dyDescent="0.35">
      <c r="A51" s="96" t="str">
        <f>IF(Achievement!E51="Growth High",Achievement!A51,"-")</f>
        <v>-</v>
      </c>
      <c r="B51" s="96" t="str">
        <f>IF(Achievement!E51="Growth High",Achievement!B51,"-")</f>
        <v>-</v>
      </c>
      <c r="C51" s="97" t="str">
        <f>IF(Achievement!E51="Growth High",Achievement!C51,"-")</f>
        <v>-</v>
      </c>
      <c r="D51" s="98" t="str">
        <f>IF(Achievement!E51="Growth High",Achievement!D51,"")</f>
        <v/>
      </c>
      <c r="E51" s="55" t="str">
        <f t="shared" si="1"/>
        <v>-</v>
      </c>
      <c r="F51" s="90" t="str">
        <f>IF(Achievement!E51="Growth High",Achievement!G51,"")</f>
        <v/>
      </c>
      <c r="G51" s="46" t="str">
        <f t="shared" si="0"/>
        <v xml:space="preserve"> </v>
      </c>
      <c r="H51" s="163"/>
      <c r="I51" s="163"/>
      <c r="J51" s="163"/>
    </row>
    <row r="52" spans="1:10" ht="24" customHeight="1" x14ac:dyDescent="0.35">
      <c r="A52" s="96" t="str">
        <f>IF(Achievement!E52="Growth High",Achievement!A52,"-")</f>
        <v>-</v>
      </c>
      <c r="B52" s="96" t="str">
        <f>IF(Achievement!E52="Growth High",Achievement!B52,"-")</f>
        <v>-</v>
      </c>
      <c r="C52" s="97" t="str">
        <f>IF(Achievement!E52="Growth High",Achievement!C52,"-")</f>
        <v>-</v>
      </c>
      <c r="D52" s="98" t="str">
        <f>IF(Achievement!E52="Growth High",Achievement!D52,"")</f>
        <v/>
      </c>
      <c r="E52" s="55" t="str">
        <f t="shared" si="1"/>
        <v>-</v>
      </c>
      <c r="F52" s="90" t="str">
        <f>IF(Achievement!E52="Growth High",Achievement!G52,"")</f>
        <v/>
      </c>
      <c r="G52" s="46" t="str">
        <f t="shared" si="0"/>
        <v xml:space="preserve"> </v>
      </c>
      <c r="H52" s="163"/>
      <c r="I52" s="163"/>
      <c r="J52" s="163"/>
    </row>
    <row r="53" spans="1:10" ht="24" customHeight="1" x14ac:dyDescent="0.35">
      <c r="A53" s="96" t="str">
        <f>IF(Achievement!E53="Growth High",Achievement!A53,"-")</f>
        <v>-</v>
      </c>
      <c r="B53" s="96" t="str">
        <f>IF(Achievement!E53="Growth High",Achievement!B53,"-")</f>
        <v>-</v>
      </c>
      <c r="C53" s="97" t="str">
        <f>IF(Achievement!E53="Growth High",Achievement!C53,"-")</f>
        <v>-</v>
      </c>
      <c r="D53" s="98" t="str">
        <f>IF(Achievement!E53="Growth High",Achievement!D53,"")</f>
        <v/>
      </c>
      <c r="E53" s="55" t="str">
        <f t="shared" si="1"/>
        <v>-</v>
      </c>
      <c r="F53" s="90" t="str">
        <f>IF(Achievement!E53="Growth High",Achievement!G53,"")</f>
        <v/>
      </c>
      <c r="G53" s="46" t="str">
        <f t="shared" si="0"/>
        <v xml:space="preserve"> </v>
      </c>
      <c r="H53" s="163"/>
      <c r="I53" s="163"/>
      <c r="J53" s="163"/>
    </row>
    <row r="54" spans="1:10" ht="24" customHeight="1" x14ac:dyDescent="0.35">
      <c r="A54" s="96" t="str">
        <f>IF(Achievement!E54="Growth High",Achievement!A54,"-")</f>
        <v>-</v>
      </c>
      <c r="B54" s="96" t="str">
        <f>IF(Achievement!E54="Growth High",Achievement!B54,"-")</f>
        <v>-</v>
      </c>
      <c r="C54" s="97" t="str">
        <f>IF(Achievement!E54="Growth High",Achievement!C54,"-")</f>
        <v>-</v>
      </c>
      <c r="D54" s="98" t="str">
        <f>IF(Achievement!E54="Growth High",Achievement!D54,"")</f>
        <v/>
      </c>
      <c r="E54" s="55" t="str">
        <f t="shared" si="1"/>
        <v>-</v>
      </c>
      <c r="F54" s="90" t="str">
        <f>IF(Achievement!E54="Growth High",Achievement!G54,"")</f>
        <v/>
      </c>
      <c r="G54" s="46" t="str">
        <f t="shared" si="0"/>
        <v xml:space="preserve"> </v>
      </c>
      <c r="H54" s="163"/>
      <c r="I54" s="163"/>
      <c r="J54" s="163"/>
    </row>
    <row r="55" spans="1:10" ht="24" customHeight="1" x14ac:dyDescent="0.35">
      <c r="A55" s="96" t="str">
        <f>IF(Achievement!E55="Growth High",Achievement!A55,"-")</f>
        <v>-</v>
      </c>
      <c r="B55" s="96" t="str">
        <f>IF(Achievement!E55="Growth High",Achievement!B55,"-")</f>
        <v>-</v>
      </c>
      <c r="C55" s="97" t="str">
        <f>IF(Achievement!E55="Growth High",Achievement!C55,"-")</f>
        <v>-</v>
      </c>
      <c r="D55" s="98" t="str">
        <f>IF(Achievement!E55="Growth High",Achievement!D55,"")</f>
        <v/>
      </c>
      <c r="E55" s="55" t="str">
        <f t="shared" si="1"/>
        <v>-</v>
      </c>
      <c r="F55" s="90" t="str">
        <f>IF(Achievement!E55="Growth High",Achievement!G55,"")</f>
        <v/>
      </c>
      <c r="G55" s="46" t="str">
        <f t="shared" si="0"/>
        <v xml:space="preserve"> </v>
      </c>
      <c r="H55" s="163"/>
      <c r="I55" s="163"/>
      <c r="J55" s="163"/>
    </row>
    <row r="56" spans="1:10" ht="24" customHeight="1" x14ac:dyDescent="0.35">
      <c r="A56" s="96" t="str">
        <f>IF(Achievement!E56="Growth High",Achievement!A56,"-")</f>
        <v>-</v>
      </c>
      <c r="B56" s="96" t="str">
        <f>IF(Achievement!E56="Growth High",Achievement!B56,"-")</f>
        <v>-</v>
      </c>
      <c r="C56" s="97" t="str">
        <f>IF(Achievement!E56="Growth High",Achievement!C56,"-")</f>
        <v>-</v>
      </c>
      <c r="D56" s="98" t="str">
        <f>IF(Achievement!E56="Growth High",Achievement!D56,"")</f>
        <v/>
      </c>
      <c r="E56" s="55" t="str">
        <f t="shared" si="1"/>
        <v>-</v>
      </c>
      <c r="F56" s="90" t="str">
        <f>IF(Achievement!E56="Growth High",Achievement!G56,"")</f>
        <v/>
      </c>
      <c r="G56" s="46" t="str">
        <f t="shared" si="0"/>
        <v xml:space="preserve"> </v>
      </c>
      <c r="H56" s="163"/>
      <c r="I56" s="163"/>
      <c r="J56" s="163"/>
    </row>
    <row r="57" spans="1:10" ht="24" customHeight="1" x14ac:dyDescent="0.35">
      <c r="A57" s="96" t="str">
        <f>IF(Achievement!E57="Growth High",Achievement!A57,"-")</f>
        <v>-</v>
      </c>
      <c r="B57" s="96" t="str">
        <f>IF(Achievement!E57="Growth High",Achievement!B57,"-")</f>
        <v>-</v>
      </c>
      <c r="C57" s="97" t="str">
        <f>IF(Achievement!E57="Growth High",Achievement!C57,"-")</f>
        <v>-</v>
      </c>
      <c r="D57" s="98" t="str">
        <f>IF(Achievement!E57="Growth High",Achievement!D57,"")</f>
        <v/>
      </c>
      <c r="E57" s="55" t="str">
        <f t="shared" si="1"/>
        <v>-</v>
      </c>
      <c r="F57" s="90" t="str">
        <f>IF(Achievement!E57="Growth High",Achievement!G57,"")</f>
        <v/>
      </c>
      <c r="G57" s="46" t="str">
        <f t="shared" si="0"/>
        <v xml:space="preserve"> </v>
      </c>
      <c r="H57" s="163"/>
      <c r="I57" s="163"/>
      <c r="J57" s="163"/>
    </row>
    <row r="58" spans="1:10" ht="24" customHeight="1" x14ac:dyDescent="0.35">
      <c r="A58" s="96" t="str">
        <f>IF(Achievement!E58="Growth High",Achievement!A58,"-")</f>
        <v>-</v>
      </c>
      <c r="B58" s="96" t="str">
        <f>IF(Achievement!E58="Growth High",Achievement!B58,"-")</f>
        <v>-</v>
      </c>
      <c r="C58" s="97" t="str">
        <f>IF(Achievement!E58="Growth High",Achievement!C58,"-")</f>
        <v>-</v>
      </c>
      <c r="D58" s="98" t="str">
        <f>IF(Achievement!E58="Growth High",Achievement!D58,"")</f>
        <v/>
      </c>
      <c r="E58" s="55" t="str">
        <f t="shared" si="1"/>
        <v>-</v>
      </c>
      <c r="F58" s="90" t="str">
        <f>IF(Achievement!E58="Growth High",Achievement!G58,"")</f>
        <v/>
      </c>
      <c r="G58" s="46" t="str">
        <f t="shared" si="0"/>
        <v xml:space="preserve"> </v>
      </c>
      <c r="H58" s="163"/>
      <c r="I58" s="163"/>
      <c r="J58" s="163"/>
    </row>
    <row r="59" spans="1:10" ht="24" customHeight="1" x14ac:dyDescent="0.35">
      <c r="A59" s="96" t="str">
        <f>IF(Achievement!E59="Growth High",Achievement!A59,"-")</f>
        <v>-</v>
      </c>
      <c r="B59" s="96" t="str">
        <f>IF(Achievement!E59="Growth High",Achievement!B59,"-")</f>
        <v>-</v>
      </c>
      <c r="C59" s="97" t="str">
        <f>IF(Achievement!E59="Growth High",Achievement!C59,"-")</f>
        <v>-</v>
      </c>
      <c r="D59" s="98" t="str">
        <f>IF(Achievement!E59="Growth High",Achievement!D59,"")</f>
        <v/>
      </c>
      <c r="E59" s="55" t="str">
        <f t="shared" si="1"/>
        <v>-</v>
      </c>
      <c r="F59" s="90" t="str">
        <f>IF(Achievement!E59="Growth High",Achievement!G59,"")</f>
        <v/>
      </c>
      <c r="G59" s="46" t="str">
        <f t="shared" si="0"/>
        <v xml:space="preserve"> </v>
      </c>
      <c r="H59" s="163"/>
      <c r="I59" s="163"/>
      <c r="J59" s="163"/>
    </row>
    <row r="60" spans="1:10" ht="24" customHeight="1" x14ac:dyDescent="0.35">
      <c r="A60" s="96" t="str">
        <f>IF(Achievement!E60="Growth High",Achievement!A60,"-")</f>
        <v>-</v>
      </c>
      <c r="B60" s="96" t="str">
        <f>IF(Achievement!E60="Growth High",Achievement!B60,"-")</f>
        <v>-</v>
      </c>
      <c r="C60" s="97" t="str">
        <f>IF(Achievement!E60="Growth High",Achievement!C60,"-")</f>
        <v>-</v>
      </c>
      <c r="D60" s="98" t="str">
        <f>IF(Achievement!E60="Growth High",Achievement!D60,"")</f>
        <v/>
      </c>
      <c r="E60" s="55" t="str">
        <f t="shared" si="1"/>
        <v>-</v>
      </c>
      <c r="F60" s="90" t="str">
        <f>IF(Achievement!E60="Growth High",Achievement!G60,"")</f>
        <v/>
      </c>
      <c r="G60" s="46" t="str">
        <f t="shared" si="0"/>
        <v xml:space="preserve"> </v>
      </c>
      <c r="H60" s="163"/>
      <c r="I60" s="163"/>
      <c r="J60" s="163"/>
    </row>
    <row r="61" spans="1:10" ht="24" customHeight="1" x14ac:dyDescent="0.35">
      <c r="A61" s="96" t="str">
        <f>IF(Achievement!E61="Growth High",Achievement!A61,"-")</f>
        <v>-</v>
      </c>
      <c r="B61" s="96" t="str">
        <f>IF(Achievement!E61="Growth High",Achievement!B61,"-")</f>
        <v>-</v>
      </c>
      <c r="C61" s="97" t="str">
        <f>IF(Achievement!E61="Growth High",Achievement!C61,"-")</f>
        <v>-</v>
      </c>
      <c r="D61" s="98" t="str">
        <f>IF(Achievement!E61="Growth High",Achievement!D61,"")</f>
        <v/>
      </c>
      <c r="E61" s="55" t="str">
        <f t="shared" si="1"/>
        <v>-</v>
      </c>
      <c r="F61" s="90" t="str">
        <f>IF(Achievement!E61="Growth High",Achievement!G61,"")</f>
        <v/>
      </c>
      <c r="G61" s="46" t="str">
        <f t="shared" si="0"/>
        <v xml:space="preserve"> </v>
      </c>
      <c r="H61" s="163"/>
      <c r="I61" s="163"/>
      <c r="J61" s="163"/>
    </row>
    <row r="62" spans="1:10" ht="24" customHeight="1" x14ac:dyDescent="0.35">
      <c r="A62" s="96" t="str">
        <f>IF(Achievement!E62="Growth High",Achievement!A62,"-")</f>
        <v>-</v>
      </c>
      <c r="B62" s="96" t="str">
        <f>IF(Achievement!E62="Growth High",Achievement!B62,"-")</f>
        <v>-</v>
      </c>
      <c r="C62" s="97" t="str">
        <f>IF(Achievement!E62="Growth High",Achievement!C62,"-")</f>
        <v>-</v>
      </c>
      <c r="D62" s="98" t="str">
        <f>IF(Achievement!E62="Growth High",Achievement!D62,"")</f>
        <v/>
      </c>
      <c r="E62" s="55" t="str">
        <f t="shared" si="1"/>
        <v>-</v>
      </c>
      <c r="F62" s="90" t="str">
        <f>IF(Achievement!E62="Growth High",Achievement!G62,"")</f>
        <v/>
      </c>
      <c r="G62" s="46" t="str">
        <f t="shared" si="0"/>
        <v xml:space="preserve"> </v>
      </c>
      <c r="H62" s="163"/>
      <c r="I62" s="163"/>
      <c r="J62" s="163"/>
    </row>
    <row r="63" spans="1:10" ht="24" customHeight="1" x14ac:dyDescent="0.35">
      <c r="A63" s="96" t="str">
        <f>IF(Achievement!E63="Growth High",Achievement!A63,"-")</f>
        <v>-</v>
      </c>
      <c r="B63" s="96" t="str">
        <f>IF(Achievement!E63="Growth High",Achievement!B63,"-")</f>
        <v>-</v>
      </c>
      <c r="C63" s="97" t="str">
        <f>IF(Achievement!E63="Growth High",Achievement!C63,"-")</f>
        <v>-</v>
      </c>
      <c r="D63" s="98" t="str">
        <f>IF(Achievement!E63="Growth High",Achievement!D63,"")</f>
        <v/>
      </c>
      <c r="E63" s="55" t="str">
        <f t="shared" si="1"/>
        <v>-</v>
      </c>
      <c r="F63" s="90" t="str">
        <f>IF(Achievement!E63="Growth High",Achievement!G63,"")</f>
        <v/>
      </c>
      <c r="G63" s="46" t="str">
        <f t="shared" si="0"/>
        <v xml:space="preserve"> </v>
      </c>
      <c r="H63" s="163"/>
      <c r="I63" s="163"/>
      <c r="J63" s="163"/>
    </row>
    <row r="64" spans="1:10" ht="24" customHeight="1" x14ac:dyDescent="0.35">
      <c r="A64" s="96" t="str">
        <f>IF(Achievement!E64="Growth High",Achievement!A64,"-")</f>
        <v>-</v>
      </c>
      <c r="B64" s="96" t="str">
        <f>IF(Achievement!E64="Growth High",Achievement!B64,"-")</f>
        <v>-</v>
      </c>
      <c r="C64" s="97" t="str">
        <f>IF(Achievement!E64="Growth High",Achievement!C64,"-")</f>
        <v>-</v>
      </c>
      <c r="D64" s="98" t="str">
        <f>IF(Achievement!E64="Growth High",Achievement!D64,"")</f>
        <v/>
      </c>
      <c r="E64" s="55" t="str">
        <f t="shared" si="1"/>
        <v>-</v>
      </c>
      <c r="F64" s="90" t="str">
        <f>IF(Achievement!E64="Growth High",Achievement!G64,"")</f>
        <v/>
      </c>
      <c r="G64" s="46" t="str">
        <f t="shared" si="0"/>
        <v xml:space="preserve"> </v>
      </c>
      <c r="H64" s="163"/>
      <c r="I64" s="163"/>
      <c r="J64" s="163"/>
    </row>
    <row r="65" spans="1:10" ht="24" customHeight="1" x14ac:dyDescent="0.35">
      <c r="A65" s="96" t="str">
        <f>IF(Achievement!E65="Growth High",Achievement!A65,"-")</f>
        <v>-</v>
      </c>
      <c r="B65" s="96" t="str">
        <f>IF(Achievement!E65="Growth High",Achievement!B65,"-")</f>
        <v>-</v>
      </c>
      <c r="C65" s="97" t="str">
        <f>IF(Achievement!E65="Growth High",Achievement!C65,"-")</f>
        <v>-</v>
      </c>
      <c r="D65" s="98" t="str">
        <f>IF(Achievement!E65="Growth High",Achievement!D65,"")</f>
        <v/>
      </c>
      <c r="E65" s="55" t="str">
        <f t="shared" si="1"/>
        <v>-</v>
      </c>
      <c r="F65" s="90" t="str">
        <f>IF(Achievement!E65="Growth High",Achievement!G65,"")</f>
        <v/>
      </c>
      <c r="G65" s="46" t="str">
        <f t="shared" si="0"/>
        <v xml:space="preserve"> </v>
      </c>
      <c r="H65" s="163"/>
      <c r="I65" s="163"/>
      <c r="J65" s="163"/>
    </row>
    <row r="66" spans="1:10" ht="24" customHeight="1" x14ac:dyDescent="0.35">
      <c r="A66" s="96" t="str">
        <f>IF(Achievement!E66="Growth High",Achievement!A66,"-")</f>
        <v>-</v>
      </c>
      <c r="B66" s="96" t="str">
        <f>IF(Achievement!E66="Growth High",Achievement!B66,"-")</f>
        <v>-</v>
      </c>
      <c r="C66" s="97" t="str">
        <f>IF(Achievement!E66="Growth High",Achievement!C66,"-")</f>
        <v>-</v>
      </c>
      <c r="D66" s="98" t="str">
        <f>IF(Achievement!E66="Growth High",Achievement!D66,"")</f>
        <v/>
      </c>
      <c r="E66" s="55" t="str">
        <f t="shared" si="1"/>
        <v>-</v>
      </c>
      <c r="F66" s="90" t="str">
        <f>IF(Achievement!E66="Growth High",Achievement!G66,"")</f>
        <v/>
      </c>
      <c r="G66" s="46" t="str">
        <f t="shared" si="0"/>
        <v xml:space="preserve"> </v>
      </c>
      <c r="H66" s="163"/>
      <c r="I66" s="163"/>
      <c r="J66" s="163"/>
    </row>
    <row r="67" spans="1:10" ht="24" customHeight="1" x14ac:dyDescent="0.35">
      <c r="A67" s="96" t="str">
        <f>IF(Achievement!E67="Growth High",Achievement!A67,"-")</f>
        <v>-</v>
      </c>
      <c r="B67" s="96" t="str">
        <f>IF(Achievement!E67="Growth High",Achievement!B67,"-")</f>
        <v>-</v>
      </c>
      <c r="C67" s="97" t="str">
        <f>IF(Achievement!E67="Growth High",Achievement!C67,"-")</f>
        <v>-</v>
      </c>
      <c r="D67" s="98" t="str">
        <f>IF(Achievement!E67="Growth High",Achievement!D67,"")</f>
        <v/>
      </c>
      <c r="E67" s="55" t="str">
        <f t="shared" si="1"/>
        <v>-</v>
      </c>
      <c r="F67" s="90" t="str">
        <f>IF(Achievement!E67="Growth High",Achievement!G67,"")</f>
        <v/>
      </c>
      <c r="G67" s="46" t="str">
        <f t="shared" si="0"/>
        <v xml:space="preserve"> </v>
      </c>
      <c r="H67" s="163"/>
      <c r="I67" s="163"/>
      <c r="J67" s="163"/>
    </row>
    <row r="68" spans="1:10" ht="24" customHeight="1" x14ac:dyDescent="0.35">
      <c r="A68" s="96" t="str">
        <f>IF(Achievement!E68="Growth High",Achievement!A68,"-")</f>
        <v>-</v>
      </c>
      <c r="B68" s="96" t="str">
        <f>IF(Achievement!E68="Growth High",Achievement!B68,"-")</f>
        <v>-</v>
      </c>
      <c r="C68" s="97" t="str">
        <f>IF(Achievement!E68="Growth High",Achievement!C68,"-")</f>
        <v>-</v>
      </c>
      <c r="D68" s="98" t="str">
        <f>IF(Achievement!E68="Growth High",Achievement!D68,"")</f>
        <v/>
      </c>
      <c r="E68" s="55" t="str">
        <f t="shared" si="1"/>
        <v>-</v>
      </c>
      <c r="F68" s="90" t="str">
        <f>IF(Achievement!E68="Growth High",Achievement!G68,"")</f>
        <v/>
      </c>
      <c r="G68" s="46" t="str">
        <f t="shared" si="0"/>
        <v xml:space="preserve"> </v>
      </c>
      <c r="H68" s="163"/>
      <c r="I68" s="163"/>
      <c r="J68" s="163"/>
    </row>
    <row r="69" spans="1:10" ht="24" customHeight="1" x14ac:dyDescent="0.35">
      <c r="A69" s="96" t="str">
        <f>IF(Achievement!E69="Growth High",Achievement!A69,"-")</f>
        <v>-</v>
      </c>
      <c r="B69" s="96" t="str">
        <f>IF(Achievement!E69="Growth High",Achievement!B69,"-")</f>
        <v>-</v>
      </c>
      <c r="C69" s="97" t="str">
        <f>IF(Achievement!E69="Growth High",Achievement!C69,"-")</f>
        <v>-</v>
      </c>
      <c r="D69" s="98" t="str">
        <f>IF(Achievement!E69="Growth High",Achievement!D69,"")</f>
        <v/>
      </c>
      <c r="E69" s="55" t="str">
        <f t="shared" si="1"/>
        <v>-</v>
      </c>
      <c r="F69" s="90" t="str">
        <f>IF(Achievement!E69="Growth High",Achievement!G69,"")</f>
        <v/>
      </c>
      <c r="G69" s="46" t="str">
        <f t="shared" si="0"/>
        <v xml:space="preserve"> </v>
      </c>
      <c r="H69" s="163"/>
      <c r="I69" s="163"/>
      <c r="J69" s="163"/>
    </row>
    <row r="70" spans="1:10" ht="24" customHeight="1" x14ac:dyDescent="0.35">
      <c r="A70" s="96" t="str">
        <f>IF(Achievement!E70="Growth High",Achievement!A70,"-")</f>
        <v>-</v>
      </c>
      <c r="B70" s="96" t="str">
        <f>IF(Achievement!E70="Growth High",Achievement!B70,"-")</f>
        <v>-</v>
      </c>
      <c r="C70" s="97" t="str">
        <f>IF(Achievement!E70="Growth High",Achievement!C70,"-")</f>
        <v>-</v>
      </c>
      <c r="D70" s="98" t="str">
        <f>IF(Achievement!E70="Growth High",Achievement!D70,"")</f>
        <v/>
      </c>
      <c r="E70" s="55" t="str">
        <f t="shared" si="1"/>
        <v>-</v>
      </c>
      <c r="F70" s="90" t="str">
        <f>IF(Achievement!E70="Growth High",Achievement!G70,"")</f>
        <v/>
      </c>
      <c r="G70" s="46" t="str">
        <f t="shared" si="0"/>
        <v xml:space="preserve"> </v>
      </c>
      <c r="H70" s="163"/>
      <c r="I70" s="163"/>
      <c r="J70" s="163"/>
    </row>
    <row r="71" spans="1:10" ht="24" customHeight="1" x14ac:dyDescent="0.35">
      <c r="A71" s="96" t="str">
        <f>IF(Achievement!E71="Growth High",Achievement!A71,"-")</f>
        <v>-</v>
      </c>
      <c r="B71" s="96" t="str">
        <f>IF(Achievement!E71="Growth High",Achievement!B71,"-")</f>
        <v>-</v>
      </c>
      <c r="C71" s="97" t="str">
        <f>IF(Achievement!E71="Growth High",Achievement!C71,"-")</f>
        <v>-</v>
      </c>
      <c r="D71" s="98" t="str">
        <f>IF(Achievement!E71="Growth High",Achievement!D71,"")</f>
        <v/>
      </c>
      <c r="E71" s="55" t="str">
        <f t="shared" si="1"/>
        <v>-</v>
      </c>
      <c r="F71" s="90" t="str">
        <f>IF(Achievement!E71="Growth High",Achievement!G71,"")</f>
        <v/>
      </c>
      <c r="G71" s="46" t="str">
        <f t="shared" si="0"/>
        <v xml:space="preserve"> </v>
      </c>
      <c r="H71" s="163"/>
      <c r="I71" s="163"/>
      <c r="J71" s="163"/>
    </row>
    <row r="72" spans="1:10" ht="24" customHeight="1" x14ac:dyDescent="0.35">
      <c r="A72" s="96" t="str">
        <f>IF(Achievement!E72="Growth High",Achievement!A72,"-")</f>
        <v>-</v>
      </c>
      <c r="B72" s="96" t="str">
        <f>IF(Achievement!E72="Growth High",Achievement!B72,"-")</f>
        <v>-</v>
      </c>
      <c r="C72" s="97" t="str">
        <f>IF(Achievement!E72="Growth High",Achievement!C72,"-")</f>
        <v>-</v>
      </c>
      <c r="D72" s="98" t="str">
        <f>IF(Achievement!E72="Growth High",Achievement!D72,"")</f>
        <v/>
      </c>
      <c r="E72" s="55" t="str">
        <f t="shared" si="1"/>
        <v>-</v>
      </c>
      <c r="F72" s="90" t="str">
        <f>IF(Achievement!E72="Growth High",Achievement!G72,"")</f>
        <v/>
      </c>
      <c r="G72" s="46" t="str">
        <f t="shared" si="0"/>
        <v xml:space="preserve"> </v>
      </c>
      <c r="H72" s="163"/>
      <c r="I72" s="163"/>
      <c r="J72" s="163"/>
    </row>
    <row r="73" spans="1:10" ht="24" customHeight="1" x14ac:dyDescent="0.35">
      <c r="A73" s="96" t="str">
        <f>IF(Achievement!E73="Growth High",Achievement!A73,"-")</f>
        <v>-</v>
      </c>
      <c r="B73" s="96" t="str">
        <f>IF(Achievement!E73="Growth High",Achievement!B73,"-")</f>
        <v>-</v>
      </c>
      <c r="C73" s="97" t="str">
        <f>IF(Achievement!E73="Growth High",Achievement!C73,"-")</f>
        <v>-</v>
      </c>
      <c r="D73" s="98" t="str">
        <f>IF(Achievement!E73="Growth High",Achievement!D73,"")</f>
        <v/>
      </c>
      <c r="E73" s="55" t="str">
        <f t="shared" si="1"/>
        <v>-</v>
      </c>
      <c r="F73" s="90" t="str">
        <f>IF(Achievement!E73="Growth High",Achievement!G73,"")</f>
        <v/>
      </c>
      <c r="G73" s="46" t="str">
        <f t="shared" si="0"/>
        <v xml:space="preserve"> </v>
      </c>
      <c r="H73" s="163"/>
      <c r="I73" s="163"/>
      <c r="J73" s="163"/>
    </row>
    <row r="74" spans="1:10" ht="24" customHeight="1" x14ac:dyDescent="0.35">
      <c r="A74" s="96" t="str">
        <f>IF(Achievement!E74="Growth High",Achievement!A74,"-")</f>
        <v>-</v>
      </c>
      <c r="B74" s="96" t="str">
        <f>IF(Achievement!E74="Growth High",Achievement!B74,"-")</f>
        <v>-</v>
      </c>
      <c r="C74" s="97" t="str">
        <f>IF(Achievement!E74="Growth High",Achievement!C74,"-")</f>
        <v>-</v>
      </c>
      <c r="D74" s="98" t="str">
        <f>IF(Achievement!E74="Growth High",Achievement!D74,"")</f>
        <v/>
      </c>
      <c r="E74" s="55" t="str">
        <f t="shared" si="1"/>
        <v>-</v>
      </c>
      <c r="F74" s="90" t="str">
        <f>IF(Achievement!E74="Growth High",Achievement!G74,"")</f>
        <v/>
      </c>
      <c r="G74" s="46" t="str">
        <f t="shared" si="0"/>
        <v xml:space="preserve"> </v>
      </c>
      <c r="H74" s="163"/>
      <c r="I74" s="163"/>
      <c r="J74" s="163"/>
    </row>
    <row r="75" spans="1:10" ht="24" customHeight="1" x14ac:dyDescent="0.35">
      <c r="A75" s="96" t="str">
        <f>IF(Achievement!E75="Growth High",Achievement!A75,"-")</f>
        <v>-</v>
      </c>
      <c r="B75" s="96" t="str">
        <f>IF(Achievement!E75="Growth High",Achievement!B75,"-")</f>
        <v>-</v>
      </c>
      <c r="C75" s="97" t="str">
        <f>IF(Achievement!E75="Growth High",Achievement!C75,"-")</f>
        <v>-</v>
      </c>
      <c r="D75" s="98" t="str">
        <f>IF(Achievement!E75="Growth High",Achievement!D75,"")</f>
        <v/>
      </c>
      <c r="E75" s="55" t="str">
        <f t="shared" si="1"/>
        <v>-</v>
      </c>
      <c r="F75" s="90" t="str">
        <f>IF(Achievement!E75="Growth High",Achievement!G75,"")</f>
        <v/>
      </c>
      <c r="G75" s="46" t="str">
        <f t="shared" si="0"/>
        <v xml:space="preserve"> </v>
      </c>
      <c r="H75" s="163"/>
      <c r="I75" s="163"/>
      <c r="J75" s="163"/>
    </row>
    <row r="76" spans="1:10" ht="24" customHeight="1" x14ac:dyDescent="0.35">
      <c r="A76" s="96" t="str">
        <f>IF(Achievement!E76="Growth High",Achievement!A76,"-")</f>
        <v>-</v>
      </c>
      <c r="B76" s="96" t="str">
        <f>IF(Achievement!E76="Growth High",Achievement!B76,"-")</f>
        <v>-</v>
      </c>
      <c r="C76" s="97" t="str">
        <f>IF(Achievement!E76="Growth High",Achievement!C76,"-")</f>
        <v>-</v>
      </c>
      <c r="D76" s="98" t="str">
        <f>IF(Achievement!E76="Growth High",Achievement!D76,"")</f>
        <v/>
      </c>
      <c r="E76" s="55" t="str">
        <f t="shared" si="1"/>
        <v>-</v>
      </c>
      <c r="F76" s="90" t="str">
        <f>IF(Achievement!E76="Growth High",Achievement!G76,"")</f>
        <v/>
      </c>
      <c r="G76" s="46" t="str">
        <f t="shared" ref="G76:G139" si="2">IF(F76&gt;=E76,"Yes"," ")</f>
        <v xml:space="preserve"> </v>
      </c>
      <c r="H76" s="163"/>
      <c r="I76" s="163"/>
      <c r="J76" s="163"/>
    </row>
    <row r="77" spans="1:10" ht="24" customHeight="1" x14ac:dyDescent="0.35">
      <c r="A77" s="96" t="str">
        <f>IF(Achievement!E77="Growth High",Achievement!A77,"-")</f>
        <v>-</v>
      </c>
      <c r="B77" s="96" t="str">
        <f>IF(Achievement!E77="Growth High",Achievement!B77,"-")</f>
        <v>-</v>
      </c>
      <c r="C77" s="97" t="str">
        <f>IF(Achievement!E77="Growth High",Achievement!C77,"-")</f>
        <v>-</v>
      </c>
      <c r="D77" s="98" t="str">
        <f>IF(Achievement!E77="Growth High",Achievement!D77,"")</f>
        <v/>
      </c>
      <c r="E77" s="55" t="str">
        <f t="shared" ref="E77:E140" si="3">IFERROR(D77+((24-D77)*0.5),"-")</f>
        <v>-</v>
      </c>
      <c r="F77" s="90" t="str">
        <f>IF(Achievement!E77="Growth High",Achievement!G77,"")</f>
        <v/>
      </c>
      <c r="G77" s="46" t="str">
        <f t="shared" si="2"/>
        <v xml:space="preserve"> </v>
      </c>
      <c r="H77" s="163"/>
      <c r="I77" s="163"/>
      <c r="J77" s="163"/>
    </row>
    <row r="78" spans="1:10" ht="24" customHeight="1" x14ac:dyDescent="0.35">
      <c r="A78" s="96" t="str">
        <f>IF(Achievement!E78="Growth High",Achievement!A78,"-")</f>
        <v>-</v>
      </c>
      <c r="B78" s="96" t="str">
        <f>IF(Achievement!E78="Growth High",Achievement!B78,"-")</f>
        <v>-</v>
      </c>
      <c r="C78" s="97" t="str">
        <f>IF(Achievement!E78="Growth High",Achievement!C78,"-")</f>
        <v>-</v>
      </c>
      <c r="D78" s="98" t="str">
        <f>IF(Achievement!E78="Growth High",Achievement!D78,"")</f>
        <v/>
      </c>
      <c r="E78" s="55" t="str">
        <f t="shared" si="3"/>
        <v>-</v>
      </c>
      <c r="F78" s="90" t="str">
        <f>IF(Achievement!E78="Growth High",Achievement!G78,"")</f>
        <v/>
      </c>
      <c r="G78" s="46" t="str">
        <f t="shared" si="2"/>
        <v xml:space="preserve"> </v>
      </c>
      <c r="H78" s="163"/>
      <c r="I78" s="163"/>
      <c r="J78" s="163"/>
    </row>
    <row r="79" spans="1:10" ht="24" customHeight="1" x14ac:dyDescent="0.35">
      <c r="A79" s="96" t="str">
        <f>IF(Achievement!E79="Growth High",Achievement!A79,"-")</f>
        <v>-</v>
      </c>
      <c r="B79" s="96" t="str">
        <f>IF(Achievement!E79="Growth High",Achievement!B79,"-")</f>
        <v>-</v>
      </c>
      <c r="C79" s="97" t="str">
        <f>IF(Achievement!E79="Growth High",Achievement!C79,"-")</f>
        <v>-</v>
      </c>
      <c r="D79" s="98" t="str">
        <f>IF(Achievement!E79="Growth High",Achievement!D79,"")</f>
        <v/>
      </c>
      <c r="E79" s="55" t="str">
        <f t="shared" si="3"/>
        <v>-</v>
      </c>
      <c r="F79" s="90" t="str">
        <f>IF(Achievement!E79="Growth High",Achievement!G79,"")</f>
        <v/>
      </c>
      <c r="G79" s="46" t="str">
        <f t="shared" si="2"/>
        <v xml:space="preserve"> </v>
      </c>
      <c r="H79" s="163"/>
      <c r="I79" s="163"/>
      <c r="J79" s="163"/>
    </row>
    <row r="80" spans="1:10" ht="24" customHeight="1" x14ac:dyDescent="0.35">
      <c r="A80" s="96" t="str">
        <f>IF(Achievement!E80="Growth High",Achievement!A80,"-")</f>
        <v>-</v>
      </c>
      <c r="B80" s="96" t="str">
        <f>IF(Achievement!E80="Growth High",Achievement!B80,"-")</f>
        <v>-</v>
      </c>
      <c r="C80" s="97" t="str">
        <f>IF(Achievement!E80="Growth High",Achievement!C80,"-")</f>
        <v>-</v>
      </c>
      <c r="D80" s="98" t="str">
        <f>IF(Achievement!E80="Growth High",Achievement!D80,"")</f>
        <v/>
      </c>
      <c r="E80" s="55" t="str">
        <f t="shared" si="3"/>
        <v>-</v>
      </c>
      <c r="F80" s="90" t="str">
        <f>IF(Achievement!E80="Growth High",Achievement!G80,"")</f>
        <v/>
      </c>
      <c r="G80" s="46" t="str">
        <f t="shared" si="2"/>
        <v xml:space="preserve"> </v>
      </c>
      <c r="H80" s="163"/>
      <c r="I80" s="163"/>
      <c r="J80" s="163"/>
    </row>
    <row r="81" spans="1:10" ht="24" customHeight="1" x14ac:dyDescent="0.35">
      <c r="A81" s="96" t="str">
        <f>IF(Achievement!E81="Growth High",Achievement!A81,"-")</f>
        <v>-</v>
      </c>
      <c r="B81" s="96" t="str">
        <f>IF(Achievement!E81="Growth High",Achievement!B81,"-")</f>
        <v>-</v>
      </c>
      <c r="C81" s="97" t="str">
        <f>IF(Achievement!E81="Growth High",Achievement!C81,"-")</f>
        <v>-</v>
      </c>
      <c r="D81" s="98" t="str">
        <f>IF(Achievement!E81="Growth High",Achievement!D81,"")</f>
        <v/>
      </c>
      <c r="E81" s="55" t="str">
        <f t="shared" si="3"/>
        <v>-</v>
      </c>
      <c r="F81" s="90" t="str">
        <f>IF(Achievement!E81="Growth High",Achievement!G81,"")</f>
        <v/>
      </c>
      <c r="G81" s="46" t="str">
        <f t="shared" si="2"/>
        <v xml:space="preserve"> </v>
      </c>
      <c r="H81" s="163"/>
      <c r="I81" s="163"/>
      <c r="J81" s="163"/>
    </row>
    <row r="82" spans="1:10" ht="24" customHeight="1" x14ac:dyDescent="0.35">
      <c r="A82" s="96" t="str">
        <f>IF(Achievement!E82="Growth High",Achievement!A82,"-")</f>
        <v>-</v>
      </c>
      <c r="B82" s="96" t="str">
        <f>IF(Achievement!E82="Growth High",Achievement!B82,"-")</f>
        <v>-</v>
      </c>
      <c r="C82" s="97" t="str">
        <f>IF(Achievement!E82="Growth High",Achievement!C82,"-")</f>
        <v>-</v>
      </c>
      <c r="D82" s="98" t="str">
        <f>IF(Achievement!E82="Growth High",Achievement!D82,"")</f>
        <v/>
      </c>
      <c r="E82" s="55" t="str">
        <f t="shared" si="3"/>
        <v>-</v>
      </c>
      <c r="F82" s="90" t="str">
        <f>IF(Achievement!E82="Growth High",Achievement!G82,"")</f>
        <v/>
      </c>
      <c r="G82" s="46" t="str">
        <f t="shared" si="2"/>
        <v xml:space="preserve"> </v>
      </c>
      <c r="H82" s="163"/>
      <c r="I82" s="163"/>
      <c r="J82" s="163"/>
    </row>
    <row r="83" spans="1:10" ht="24" customHeight="1" x14ac:dyDescent="0.35">
      <c r="A83" s="96" t="str">
        <f>IF(Achievement!E83="Growth High",Achievement!A83,"-")</f>
        <v>-</v>
      </c>
      <c r="B83" s="96" t="str">
        <f>IF(Achievement!E83="Growth High",Achievement!B83,"-")</f>
        <v>-</v>
      </c>
      <c r="C83" s="97" t="str">
        <f>IF(Achievement!E83="Growth High",Achievement!C83,"-")</f>
        <v>-</v>
      </c>
      <c r="D83" s="98" t="str">
        <f>IF(Achievement!E83="Growth High",Achievement!D83,"")</f>
        <v/>
      </c>
      <c r="E83" s="55" t="str">
        <f t="shared" si="3"/>
        <v>-</v>
      </c>
      <c r="F83" s="90" t="str">
        <f>IF(Achievement!E83="Growth High",Achievement!G83,"")</f>
        <v/>
      </c>
      <c r="G83" s="46" t="str">
        <f t="shared" si="2"/>
        <v xml:space="preserve"> </v>
      </c>
      <c r="H83" s="163"/>
      <c r="I83" s="163"/>
      <c r="J83" s="163"/>
    </row>
    <row r="84" spans="1:10" ht="24" customHeight="1" x14ac:dyDescent="0.35">
      <c r="A84" s="96" t="str">
        <f>IF(Achievement!E84="Growth High",Achievement!A84,"-")</f>
        <v>-</v>
      </c>
      <c r="B84" s="96" t="str">
        <f>IF(Achievement!E84="Growth High",Achievement!B84,"-")</f>
        <v>-</v>
      </c>
      <c r="C84" s="97" t="str">
        <f>IF(Achievement!E84="Growth High",Achievement!C84,"-")</f>
        <v>-</v>
      </c>
      <c r="D84" s="98" t="str">
        <f>IF(Achievement!E84="Growth High",Achievement!D84,"")</f>
        <v/>
      </c>
      <c r="E84" s="55" t="str">
        <f t="shared" si="3"/>
        <v>-</v>
      </c>
      <c r="F84" s="90" t="str">
        <f>IF(Achievement!E84="Growth High",Achievement!G84,"")</f>
        <v/>
      </c>
      <c r="G84" s="46" t="str">
        <f t="shared" si="2"/>
        <v xml:space="preserve"> </v>
      </c>
      <c r="H84" s="163"/>
      <c r="I84" s="163"/>
      <c r="J84" s="163"/>
    </row>
    <row r="85" spans="1:10" ht="24" customHeight="1" x14ac:dyDescent="0.35">
      <c r="A85" s="96" t="str">
        <f>IF(Achievement!E85="Growth High",Achievement!A85,"-")</f>
        <v>-</v>
      </c>
      <c r="B85" s="96" t="str">
        <f>IF(Achievement!E85="Growth High",Achievement!B85,"-")</f>
        <v>-</v>
      </c>
      <c r="C85" s="97" t="str">
        <f>IF(Achievement!E85="Growth High",Achievement!C85,"-")</f>
        <v>-</v>
      </c>
      <c r="D85" s="98" t="str">
        <f>IF(Achievement!E85="Growth High",Achievement!D85,"")</f>
        <v/>
      </c>
      <c r="E85" s="55" t="str">
        <f t="shared" si="3"/>
        <v>-</v>
      </c>
      <c r="F85" s="90" t="str">
        <f>IF(Achievement!E85="Growth High",Achievement!G85,"")</f>
        <v/>
      </c>
      <c r="G85" s="46" t="str">
        <f t="shared" si="2"/>
        <v xml:space="preserve"> </v>
      </c>
      <c r="H85" s="163"/>
      <c r="I85" s="163"/>
      <c r="J85" s="163"/>
    </row>
    <row r="86" spans="1:10" ht="24" customHeight="1" x14ac:dyDescent="0.35">
      <c r="A86" s="96" t="str">
        <f>IF(Achievement!E86="Growth High",Achievement!A86,"-")</f>
        <v>-</v>
      </c>
      <c r="B86" s="96" t="str">
        <f>IF(Achievement!E86="Growth High",Achievement!B86,"-")</f>
        <v>-</v>
      </c>
      <c r="C86" s="97" t="str">
        <f>IF(Achievement!E86="Growth High",Achievement!C86,"-")</f>
        <v>-</v>
      </c>
      <c r="D86" s="98" t="str">
        <f>IF(Achievement!E86="Growth High",Achievement!D86,"")</f>
        <v/>
      </c>
      <c r="E86" s="55" t="str">
        <f t="shared" si="3"/>
        <v>-</v>
      </c>
      <c r="F86" s="90" t="str">
        <f>IF(Achievement!E86="Growth High",Achievement!G86,"")</f>
        <v/>
      </c>
      <c r="G86" s="46" t="str">
        <f t="shared" si="2"/>
        <v xml:space="preserve"> </v>
      </c>
      <c r="H86" s="163"/>
      <c r="I86" s="163"/>
      <c r="J86" s="163"/>
    </row>
    <row r="87" spans="1:10" ht="24" customHeight="1" x14ac:dyDescent="0.35">
      <c r="A87" s="96" t="str">
        <f>IF(Achievement!E87="Growth High",Achievement!A87,"-")</f>
        <v>-</v>
      </c>
      <c r="B87" s="96" t="str">
        <f>IF(Achievement!E87="Growth High",Achievement!B87,"-")</f>
        <v>-</v>
      </c>
      <c r="C87" s="97" t="str">
        <f>IF(Achievement!E87="Growth High",Achievement!C87,"-")</f>
        <v>-</v>
      </c>
      <c r="D87" s="98" t="str">
        <f>IF(Achievement!E87="Growth High",Achievement!D87,"")</f>
        <v/>
      </c>
      <c r="E87" s="55" t="str">
        <f t="shared" si="3"/>
        <v>-</v>
      </c>
      <c r="F87" s="90" t="str">
        <f>IF(Achievement!E87="Growth High",Achievement!G87,"")</f>
        <v/>
      </c>
      <c r="G87" s="46" t="str">
        <f t="shared" si="2"/>
        <v xml:space="preserve"> </v>
      </c>
      <c r="H87" s="163"/>
      <c r="I87" s="163"/>
      <c r="J87" s="163"/>
    </row>
    <row r="88" spans="1:10" ht="24" customHeight="1" x14ac:dyDescent="0.35">
      <c r="A88" s="96" t="str">
        <f>IF(Achievement!E88="Growth High",Achievement!A88,"-")</f>
        <v>-</v>
      </c>
      <c r="B88" s="96" t="str">
        <f>IF(Achievement!E88="Growth High",Achievement!B88,"-")</f>
        <v>-</v>
      </c>
      <c r="C88" s="97" t="str">
        <f>IF(Achievement!E88="Growth High",Achievement!C88,"-")</f>
        <v>-</v>
      </c>
      <c r="D88" s="98" t="str">
        <f>IF(Achievement!E88="Growth High",Achievement!D88,"")</f>
        <v/>
      </c>
      <c r="E88" s="55" t="str">
        <f t="shared" si="3"/>
        <v>-</v>
      </c>
      <c r="F88" s="90" t="str">
        <f>IF(Achievement!E88="Growth High",Achievement!G88,"")</f>
        <v/>
      </c>
      <c r="G88" s="46" t="str">
        <f t="shared" si="2"/>
        <v xml:space="preserve"> </v>
      </c>
      <c r="H88" s="163"/>
      <c r="I88" s="163"/>
      <c r="J88" s="163"/>
    </row>
    <row r="89" spans="1:10" ht="24" customHeight="1" x14ac:dyDescent="0.35">
      <c r="A89" s="96" t="str">
        <f>IF(Achievement!E89="Growth High",Achievement!A89,"-")</f>
        <v>-</v>
      </c>
      <c r="B89" s="96" t="str">
        <f>IF(Achievement!E89="Growth High",Achievement!B89,"-")</f>
        <v>-</v>
      </c>
      <c r="C89" s="97" t="str">
        <f>IF(Achievement!E89="Growth High",Achievement!C89,"-")</f>
        <v>-</v>
      </c>
      <c r="D89" s="98" t="str">
        <f>IF(Achievement!E89="Growth High",Achievement!D89,"")</f>
        <v/>
      </c>
      <c r="E89" s="55" t="str">
        <f t="shared" si="3"/>
        <v>-</v>
      </c>
      <c r="F89" s="90" t="str">
        <f>IF(Achievement!E89="Growth High",Achievement!G89,"")</f>
        <v/>
      </c>
      <c r="G89" s="46" t="str">
        <f t="shared" si="2"/>
        <v xml:space="preserve"> </v>
      </c>
      <c r="H89" s="163"/>
      <c r="I89" s="163"/>
      <c r="J89" s="163"/>
    </row>
    <row r="90" spans="1:10" ht="24" customHeight="1" x14ac:dyDescent="0.35">
      <c r="A90" s="96" t="str">
        <f>IF(Achievement!E90="Growth High",Achievement!A90,"-")</f>
        <v>-</v>
      </c>
      <c r="B90" s="96" t="str">
        <f>IF(Achievement!E90="Growth High",Achievement!B90,"-")</f>
        <v>-</v>
      </c>
      <c r="C90" s="97" t="str">
        <f>IF(Achievement!E90="Growth High",Achievement!C90,"-")</f>
        <v>-</v>
      </c>
      <c r="D90" s="98" t="str">
        <f>IF(Achievement!E90="Growth High",Achievement!D90,"")</f>
        <v/>
      </c>
      <c r="E90" s="55" t="str">
        <f t="shared" si="3"/>
        <v>-</v>
      </c>
      <c r="F90" s="90" t="str">
        <f>IF(Achievement!E90="Growth High",Achievement!G90,"")</f>
        <v/>
      </c>
      <c r="G90" s="46" t="str">
        <f t="shared" si="2"/>
        <v xml:space="preserve"> </v>
      </c>
      <c r="H90" s="163"/>
      <c r="I90" s="163"/>
      <c r="J90" s="163"/>
    </row>
    <row r="91" spans="1:10" ht="24" customHeight="1" x14ac:dyDescent="0.35">
      <c r="A91" s="96" t="str">
        <f>IF(Achievement!E91="Growth High",Achievement!A91,"-")</f>
        <v>-</v>
      </c>
      <c r="B91" s="96" t="str">
        <f>IF(Achievement!E91="Growth High",Achievement!B91,"-")</f>
        <v>-</v>
      </c>
      <c r="C91" s="97" t="str">
        <f>IF(Achievement!E91="Growth High",Achievement!C91,"-")</f>
        <v>-</v>
      </c>
      <c r="D91" s="98" t="str">
        <f>IF(Achievement!E91="Growth High",Achievement!D91,"")</f>
        <v/>
      </c>
      <c r="E91" s="55" t="str">
        <f t="shared" si="3"/>
        <v>-</v>
      </c>
      <c r="F91" s="90" t="str">
        <f>IF(Achievement!E91="Growth High",Achievement!G91,"")</f>
        <v/>
      </c>
      <c r="G91" s="46" t="str">
        <f t="shared" si="2"/>
        <v xml:space="preserve"> </v>
      </c>
      <c r="H91" s="163"/>
      <c r="I91" s="163"/>
      <c r="J91" s="163"/>
    </row>
    <row r="92" spans="1:10" ht="24" customHeight="1" x14ac:dyDescent="0.35">
      <c r="A92" s="96" t="str">
        <f>IF(Achievement!E92="Growth High",Achievement!A92,"-")</f>
        <v>-</v>
      </c>
      <c r="B92" s="96" t="str">
        <f>IF(Achievement!E92="Growth High",Achievement!B92,"-")</f>
        <v>-</v>
      </c>
      <c r="C92" s="97" t="str">
        <f>IF(Achievement!E92="Growth High",Achievement!C92,"-")</f>
        <v>-</v>
      </c>
      <c r="D92" s="98" t="str">
        <f>IF(Achievement!E92="Growth High",Achievement!D92,"")</f>
        <v/>
      </c>
      <c r="E92" s="55" t="str">
        <f t="shared" si="3"/>
        <v>-</v>
      </c>
      <c r="F92" s="90" t="str">
        <f>IF(Achievement!E92="Growth High",Achievement!G92,"")</f>
        <v/>
      </c>
      <c r="G92" s="46" t="str">
        <f t="shared" si="2"/>
        <v xml:space="preserve"> </v>
      </c>
      <c r="H92" s="163"/>
      <c r="I92" s="163"/>
      <c r="J92" s="163"/>
    </row>
    <row r="93" spans="1:10" ht="24" customHeight="1" x14ac:dyDescent="0.35">
      <c r="A93" s="96" t="str">
        <f>IF(Achievement!E93="Growth High",Achievement!A93,"-")</f>
        <v>-</v>
      </c>
      <c r="B93" s="96" t="str">
        <f>IF(Achievement!E93="Growth High",Achievement!B93,"-")</f>
        <v>-</v>
      </c>
      <c r="C93" s="97" t="str">
        <f>IF(Achievement!E93="Growth High",Achievement!C93,"-")</f>
        <v>-</v>
      </c>
      <c r="D93" s="98" t="str">
        <f>IF(Achievement!E93="Growth High",Achievement!D93,"")</f>
        <v/>
      </c>
      <c r="E93" s="55" t="str">
        <f t="shared" si="3"/>
        <v>-</v>
      </c>
      <c r="F93" s="90" t="str">
        <f>IF(Achievement!E93="Growth High",Achievement!G93,"")</f>
        <v/>
      </c>
      <c r="G93" s="46" t="str">
        <f t="shared" si="2"/>
        <v xml:space="preserve"> </v>
      </c>
      <c r="H93" s="163"/>
      <c r="I93" s="163"/>
      <c r="J93" s="163"/>
    </row>
    <row r="94" spans="1:10" ht="24" customHeight="1" x14ac:dyDescent="0.35">
      <c r="A94" s="96" t="str">
        <f>IF(Achievement!E94="Growth High",Achievement!A94,"-")</f>
        <v>-</v>
      </c>
      <c r="B94" s="96" t="str">
        <f>IF(Achievement!E94="Growth High",Achievement!B94,"-")</f>
        <v>-</v>
      </c>
      <c r="C94" s="97" t="str">
        <f>IF(Achievement!E94="Growth High",Achievement!C94,"-")</f>
        <v>-</v>
      </c>
      <c r="D94" s="98" t="str">
        <f>IF(Achievement!E94="Growth High",Achievement!D94,"")</f>
        <v/>
      </c>
      <c r="E94" s="55" t="str">
        <f t="shared" si="3"/>
        <v>-</v>
      </c>
      <c r="F94" s="90" t="str">
        <f>IF(Achievement!E94="Growth High",Achievement!G94,"")</f>
        <v/>
      </c>
      <c r="G94" s="46" t="str">
        <f t="shared" si="2"/>
        <v xml:space="preserve"> </v>
      </c>
      <c r="H94" s="163"/>
      <c r="I94" s="163"/>
      <c r="J94" s="163"/>
    </row>
    <row r="95" spans="1:10" ht="24" customHeight="1" x14ac:dyDescent="0.35">
      <c r="A95" s="96" t="str">
        <f>IF(Achievement!E95="Growth High",Achievement!A95,"-")</f>
        <v>-</v>
      </c>
      <c r="B95" s="96" t="str">
        <f>IF(Achievement!E95="Growth High",Achievement!B95,"-")</f>
        <v>-</v>
      </c>
      <c r="C95" s="97" t="str">
        <f>IF(Achievement!E95="Growth High",Achievement!C95,"-")</f>
        <v>-</v>
      </c>
      <c r="D95" s="98" t="str">
        <f>IF(Achievement!E95="Growth High",Achievement!D95,"")</f>
        <v/>
      </c>
      <c r="E95" s="55" t="str">
        <f t="shared" si="3"/>
        <v>-</v>
      </c>
      <c r="F95" s="90" t="str">
        <f>IF(Achievement!E95="Growth High",Achievement!G95,"")</f>
        <v/>
      </c>
      <c r="G95" s="46" t="str">
        <f t="shared" si="2"/>
        <v xml:space="preserve"> </v>
      </c>
      <c r="H95" s="163"/>
      <c r="I95" s="163"/>
      <c r="J95" s="163"/>
    </row>
    <row r="96" spans="1:10" ht="24" customHeight="1" x14ac:dyDescent="0.35">
      <c r="A96" s="96" t="str">
        <f>IF(Achievement!E96="Growth High",Achievement!A96,"-")</f>
        <v>-</v>
      </c>
      <c r="B96" s="96" t="str">
        <f>IF(Achievement!E96="Growth High",Achievement!B96,"-")</f>
        <v>-</v>
      </c>
      <c r="C96" s="97" t="str">
        <f>IF(Achievement!E96="Growth High",Achievement!C96,"-")</f>
        <v>-</v>
      </c>
      <c r="D96" s="98" t="str">
        <f>IF(Achievement!E96="Growth High",Achievement!D96,"")</f>
        <v/>
      </c>
      <c r="E96" s="55" t="str">
        <f t="shared" si="3"/>
        <v>-</v>
      </c>
      <c r="F96" s="90" t="str">
        <f>IF(Achievement!E96="Growth High",Achievement!G96,"")</f>
        <v/>
      </c>
      <c r="G96" s="46" t="str">
        <f t="shared" si="2"/>
        <v xml:space="preserve"> </v>
      </c>
      <c r="H96" s="163"/>
      <c r="I96" s="163"/>
      <c r="J96" s="163"/>
    </row>
    <row r="97" spans="1:10" ht="24" customHeight="1" x14ac:dyDescent="0.35">
      <c r="A97" s="96" t="str">
        <f>IF(Achievement!E97="Growth High",Achievement!A97,"-")</f>
        <v>-</v>
      </c>
      <c r="B97" s="96" t="str">
        <f>IF(Achievement!E97="Growth High",Achievement!B97,"-")</f>
        <v>-</v>
      </c>
      <c r="C97" s="97" t="str">
        <f>IF(Achievement!E97="Growth High",Achievement!C97,"-")</f>
        <v>-</v>
      </c>
      <c r="D97" s="98" t="str">
        <f>IF(Achievement!E97="Growth High",Achievement!D97,"")</f>
        <v/>
      </c>
      <c r="E97" s="55" t="str">
        <f t="shared" si="3"/>
        <v>-</v>
      </c>
      <c r="F97" s="90" t="str">
        <f>IF(Achievement!E97="Growth High",Achievement!G97,"")</f>
        <v/>
      </c>
      <c r="G97" s="46" t="str">
        <f t="shared" si="2"/>
        <v xml:space="preserve"> </v>
      </c>
      <c r="H97" s="163"/>
      <c r="I97" s="163"/>
      <c r="J97" s="163"/>
    </row>
    <row r="98" spans="1:10" ht="24" customHeight="1" x14ac:dyDescent="0.35">
      <c r="A98" s="96" t="str">
        <f>IF(Achievement!E98="Growth High",Achievement!A98,"-")</f>
        <v>-</v>
      </c>
      <c r="B98" s="96" t="str">
        <f>IF(Achievement!E98="Growth High",Achievement!B98,"-")</f>
        <v>-</v>
      </c>
      <c r="C98" s="97" t="str">
        <f>IF(Achievement!E98="Growth High",Achievement!C98,"-")</f>
        <v>-</v>
      </c>
      <c r="D98" s="98" t="str">
        <f>IF(Achievement!E98="Growth High",Achievement!D98,"")</f>
        <v/>
      </c>
      <c r="E98" s="55" t="str">
        <f t="shared" si="3"/>
        <v>-</v>
      </c>
      <c r="F98" s="90" t="str">
        <f>IF(Achievement!E98="Growth High",Achievement!G98,"")</f>
        <v/>
      </c>
      <c r="G98" s="46" t="str">
        <f t="shared" si="2"/>
        <v xml:space="preserve"> </v>
      </c>
      <c r="H98" s="163"/>
      <c r="I98" s="163"/>
      <c r="J98" s="163"/>
    </row>
    <row r="99" spans="1:10" ht="24" customHeight="1" x14ac:dyDescent="0.35">
      <c r="A99" s="96" t="str">
        <f>IF(Achievement!E99="Growth High",Achievement!A99,"-")</f>
        <v>-</v>
      </c>
      <c r="B99" s="96" t="str">
        <f>IF(Achievement!E99="Growth High",Achievement!B99,"-")</f>
        <v>-</v>
      </c>
      <c r="C99" s="97" t="str">
        <f>IF(Achievement!E99="Growth High",Achievement!C99,"-")</f>
        <v>-</v>
      </c>
      <c r="D99" s="98" t="str">
        <f>IF(Achievement!E99="Growth High",Achievement!D99,"")</f>
        <v/>
      </c>
      <c r="E99" s="55" t="str">
        <f t="shared" si="3"/>
        <v>-</v>
      </c>
      <c r="F99" s="90" t="str">
        <f>IF(Achievement!E99="Growth High",Achievement!G99,"")</f>
        <v/>
      </c>
      <c r="G99" s="46" t="str">
        <f t="shared" si="2"/>
        <v xml:space="preserve"> </v>
      </c>
      <c r="H99" s="163"/>
      <c r="I99" s="163"/>
      <c r="J99" s="163"/>
    </row>
    <row r="100" spans="1:10" ht="24" customHeight="1" x14ac:dyDescent="0.35">
      <c r="A100" s="96" t="str">
        <f>IF(Achievement!E100="Growth High",Achievement!A100,"-")</f>
        <v>-</v>
      </c>
      <c r="B100" s="96" t="str">
        <f>IF(Achievement!E100="Growth High",Achievement!B100,"-")</f>
        <v>-</v>
      </c>
      <c r="C100" s="97" t="str">
        <f>IF(Achievement!E100="Growth High",Achievement!C100,"-")</f>
        <v>-</v>
      </c>
      <c r="D100" s="98" t="str">
        <f>IF(Achievement!E100="Growth High",Achievement!D100,"")</f>
        <v/>
      </c>
      <c r="E100" s="55" t="str">
        <f t="shared" si="3"/>
        <v>-</v>
      </c>
      <c r="F100" s="90" t="str">
        <f>IF(Achievement!E100="Growth High",Achievement!G100,"")</f>
        <v/>
      </c>
      <c r="G100" s="46" t="str">
        <f t="shared" si="2"/>
        <v xml:space="preserve"> </v>
      </c>
      <c r="H100" s="163"/>
      <c r="I100" s="163"/>
      <c r="J100" s="163"/>
    </row>
    <row r="101" spans="1:10" ht="24" customHeight="1" x14ac:dyDescent="0.35">
      <c r="A101" s="96" t="str">
        <f>IF(Achievement!E101="Growth High",Achievement!A101,"-")</f>
        <v>-</v>
      </c>
      <c r="B101" s="96" t="str">
        <f>IF(Achievement!E101="Growth High",Achievement!B101,"-")</f>
        <v>-</v>
      </c>
      <c r="C101" s="97" t="str">
        <f>IF(Achievement!E101="Growth High",Achievement!C101,"-")</f>
        <v>-</v>
      </c>
      <c r="D101" s="98" t="str">
        <f>IF(Achievement!E101="Growth High",Achievement!D101,"")</f>
        <v/>
      </c>
      <c r="E101" s="55" t="str">
        <f t="shared" si="3"/>
        <v>-</v>
      </c>
      <c r="F101" s="90" t="str">
        <f>IF(Achievement!E101="Growth High",Achievement!G101,"")</f>
        <v/>
      </c>
      <c r="G101" s="46" t="str">
        <f t="shared" si="2"/>
        <v xml:space="preserve"> </v>
      </c>
      <c r="H101" s="163"/>
      <c r="I101" s="163"/>
      <c r="J101" s="163"/>
    </row>
    <row r="102" spans="1:10" ht="24" customHeight="1" x14ac:dyDescent="0.35">
      <c r="A102" s="96" t="str">
        <f>IF(Achievement!E102="Growth High",Achievement!A102,"-")</f>
        <v>-</v>
      </c>
      <c r="B102" s="96" t="str">
        <f>IF(Achievement!E102="Growth High",Achievement!B102,"-")</f>
        <v>-</v>
      </c>
      <c r="C102" s="97" t="str">
        <f>IF(Achievement!E102="Growth High",Achievement!C102,"-")</f>
        <v>-</v>
      </c>
      <c r="D102" s="98" t="str">
        <f>IF(Achievement!E102="Growth High",Achievement!D102,"")</f>
        <v/>
      </c>
      <c r="E102" s="55" t="str">
        <f t="shared" si="3"/>
        <v>-</v>
      </c>
      <c r="F102" s="90" t="str">
        <f>IF(Achievement!E102="Growth High",Achievement!G102,"")</f>
        <v/>
      </c>
      <c r="G102" s="46" t="str">
        <f t="shared" si="2"/>
        <v xml:space="preserve"> </v>
      </c>
      <c r="H102" s="163"/>
      <c r="I102" s="163"/>
      <c r="J102" s="163"/>
    </row>
    <row r="103" spans="1:10" ht="24" customHeight="1" x14ac:dyDescent="0.35">
      <c r="A103" s="96" t="str">
        <f>IF(Achievement!E103="Growth High",Achievement!A103,"-")</f>
        <v>-</v>
      </c>
      <c r="B103" s="96" t="str">
        <f>IF(Achievement!E103="Growth High",Achievement!B103,"-")</f>
        <v>-</v>
      </c>
      <c r="C103" s="97" t="str">
        <f>IF(Achievement!E103="Growth High",Achievement!C103,"-")</f>
        <v>-</v>
      </c>
      <c r="D103" s="98" t="str">
        <f>IF(Achievement!E103="Growth High",Achievement!D103,"")</f>
        <v/>
      </c>
      <c r="E103" s="55" t="str">
        <f t="shared" si="3"/>
        <v>-</v>
      </c>
      <c r="F103" s="90" t="str">
        <f>IF(Achievement!E103="Growth High",Achievement!G103,"")</f>
        <v/>
      </c>
      <c r="G103" s="46" t="str">
        <f t="shared" si="2"/>
        <v xml:space="preserve"> </v>
      </c>
      <c r="H103" s="163"/>
      <c r="I103" s="163"/>
      <c r="J103" s="163"/>
    </row>
    <row r="104" spans="1:10" ht="24" customHeight="1" x14ac:dyDescent="0.35">
      <c r="A104" s="96" t="str">
        <f>IF(Achievement!E104="Growth High",Achievement!A104,"-")</f>
        <v>-</v>
      </c>
      <c r="B104" s="96" t="str">
        <f>IF(Achievement!E104="Growth High",Achievement!B104,"-")</f>
        <v>-</v>
      </c>
      <c r="C104" s="97" t="str">
        <f>IF(Achievement!E104="Growth High",Achievement!C104,"-")</f>
        <v>-</v>
      </c>
      <c r="D104" s="98" t="str">
        <f>IF(Achievement!E104="Growth High",Achievement!D104,"")</f>
        <v/>
      </c>
      <c r="E104" s="55" t="str">
        <f t="shared" si="3"/>
        <v>-</v>
      </c>
      <c r="F104" s="90" t="str">
        <f>IF(Achievement!E104="Growth High",Achievement!G104,"")</f>
        <v/>
      </c>
      <c r="G104" s="46" t="str">
        <f t="shared" si="2"/>
        <v xml:space="preserve"> </v>
      </c>
      <c r="H104" s="163"/>
      <c r="I104" s="163"/>
      <c r="J104" s="163"/>
    </row>
    <row r="105" spans="1:10" ht="24" customHeight="1" x14ac:dyDescent="0.35">
      <c r="A105" s="96" t="str">
        <f>IF(Achievement!E105="Growth High",Achievement!A105,"-")</f>
        <v>-</v>
      </c>
      <c r="B105" s="96" t="str">
        <f>IF(Achievement!E105="Growth High",Achievement!B105,"-")</f>
        <v>-</v>
      </c>
      <c r="C105" s="97" t="str">
        <f>IF(Achievement!E105="Growth High",Achievement!C105,"-")</f>
        <v>-</v>
      </c>
      <c r="D105" s="98" t="str">
        <f>IF(Achievement!E105="Growth High",Achievement!D105,"")</f>
        <v/>
      </c>
      <c r="E105" s="55" t="str">
        <f t="shared" si="3"/>
        <v>-</v>
      </c>
      <c r="F105" s="90" t="str">
        <f>IF(Achievement!E105="Growth High",Achievement!G105,"")</f>
        <v/>
      </c>
      <c r="G105" s="46" t="str">
        <f t="shared" si="2"/>
        <v xml:space="preserve"> </v>
      </c>
      <c r="H105" s="163"/>
      <c r="I105" s="163"/>
      <c r="J105" s="163"/>
    </row>
    <row r="106" spans="1:10" ht="24" customHeight="1" x14ac:dyDescent="0.35">
      <c r="A106" s="96" t="str">
        <f>IF(Achievement!E106="Growth High",Achievement!A106,"-")</f>
        <v>-</v>
      </c>
      <c r="B106" s="96" t="str">
        <f>IF(Achievement!E106="Growth High",Achievement!B106,"-")</f>
        <v>-</v>
      </c>
      <c r="C106" s="97" t="str">
        <f>IF(Achievement!E106="Growth High",Achievement!C106,"-")</f>
        <v>-</v>
      </c>
      <c r="D106" s="98" t="str">
        <f>IF(Achievement!E106="Growth High",Achievement!D106,"")</f>
        <v/>
      </c>
      <c r="E106" s="55" t="str">
        <f t="shared" si="3"/>
        <v>-</v>
      </c>
      <c r="F106" s="90" t="str">
        <f>IF(Achievement!E106="Growth High",Achievement!G106,"")</f>
        <v/>
      </c>
      <c r="G106" s="46" t="str">
        <f t="shared" si="2"/>
        <v xml:space="preserve"> </v>
      </c>
      <c r="H106" s="163"/>
      <c r="I106" s="163"/>
      <c r="J106" s="163"/>
    </row>
    <row r="107" spans="1:10" ht="24" customHeight="1" x14ac:dyDescent="0.35">
      <c r="A107" s="96" t="str">
        <f>IF(Achievement!E107="Growth High",Achievement!A107,"-")</f>
        <v>-</v>
      </c>
      <c r="B107" s="96" t="str">
        <f>IF(Achievement!E107="Growth High",Achievement!B107,"-")</f>
        <v>-</v>
      </c>
      <c r="C107" s="97" t="str">
        <f>IF(Achievement!E107="Growth High",Achievement!C107,"-")</f>
        <v>-</v>
      </c>
      <c r="D107" s="98" t="str">
        <f>IF(Achievement!E107="Growth High",Achievement!D107,"")</f>
        <v/>
      </c>
      <c r="E107" s="55" t="str">
        <f t="shared" si="3"/>
        <v>-</v>
      </c>
      <c r="F107" s="90" t="str">
        <f>IF(Achievement!E107="Growth High",Achievement!G107,"")</f>
        <v/>
      </c>
      <c r="G107" s="46" t="str">
        <f t="shared" si="2"/>
        <v xml:space="preserve"> </v>
      </c>
      <c r="H107" s="163"/>
      <c r="I107" s="163"/>
      <c r="J107" s="163"/>
    </row>
    <row r="108" spans="1:10" ht="24" customHeight="1" x14ac:dyDescent="0.35">
      <c r="A108" s="96" t="str">
        <f>IF(Achievement!E108="Growth High",Achievement!A108,"-")</f>
        <v>-</v>
      </c>
      <c r="B108" s="96" t="str">
        <f>IF(Achievement!E108="Growth High",Achievement!B108,"-")</f>
        <v>-</v>
      </c>
      <c r="C108" s="97" t="str">
        <f>IF(Achievement!E108="Growth High",Achievement!C108,"-")</f>
        <v>-</v>
      </c>
      <c r="D108" s="98" t="str">
        <f>IF(Achievement!E108="Growth High",Achievement!D108,"")</f>
        <v/>
      </c>
      <c r="E108" s="55" t="str">
        <f t="shared" si="3"/>
        <v>-</v>
      </c>
      <c r="F108" s="90" t="str">
        <f>IF(Achievement!E108="Growth High",Achievement!G108,"")</f>
        <v/>
      </c>
      <c r="G108" s="46" t="str">
        <f t="shared" si="2"/>
        <v xml:space="preserve"> </v>
      </c>
      <c r="H108" s="163"/>
      <c r="I108" s="163"/>
      <c r="J108" s="163"/>
    </row>
    <row r="109" spans="1:10" ht="24" customHeight="1" x14ac:dyDescent="0.35">
      <c r="A109" s="96" t="str">
        <f>IF(Achievement!E109="Growth High",Achievement!A109,"-")</f>
        <v>-</v>
      </c>
      <c r="B109" s="96" t="str">
        <f>IF(Achievement!E109="Growth High",Achievement!B109,"-")</f>
        <v>-</v>
      </c>
      <c r="C109" s="97" t="str">
        <f>IF(Achievement!E109="Growth High",Achievement!C109,"-")</f>
        <v>-</v>
      </c>
      <c r="D109" s="98" t="str">
        <f>IF(Achievement!E109="Growth High",Achievement!D109,"")</f>
        <v/>
      </c>
      <c r="E109" s="55" t="str">
        <f t="shared" si="3"/>
        <v>-</v>
      </c>
      <c r="F109" s="90" t="str">
        <f>IF(Achievement!E109="Growth High",Achievement!G109,"")</f>
        <v/>
      </c>
      <c r="G109" s="46" t="str">
        <f t="shared" si="2"/>
        <v xml:space="preserve"> </v>
      </c>
      <c r="H109" s="163"/>
      <c r="I109" s="163"/>
      <c r="J109" s="163"/>
    </row>
    <row r="110" spans="1:10" ht="24" customHeight="1" x14ac:dyDescent="0.35">
      <c r="A110" s="96" t="str">
        <f>IF(Achievement!E110="Growth High",Achievement!A110,"-")</f>
        <v>-</v>
      </c>
      <c r="B110" s="96" t="str">
        <f>IF(Achievement!E110="Growth High",Achievement!B110,"-")</f>
        <v>-</v>
      </c>
      <c r="C110" s="97" t="str">
        <f>IF(Achievement!E110="Growth High",Achievement!C110,"-")</f>
        <v>-</v>
      </c>
      <c r="D110" s="98" t="str">
        <f>IF(Achievement!E110="Growth High",Achievement!D110,"")</f>
        <v/>
      </c>
      <c r="E110" s="55" t="str">
        <f t="shared" si="3"/>
        <v>-</v>
      </c>
      <c r="F110" s="90" t="str">
        <f>IF(Achievement!E110="Growth High",Achievement!G110,"")</f>
        <v/>
      </c>
      <c r="G110" s="46" t="str">
        <f t="shared" si="2"/>
        <v xml:space="preserve"> </v>
      </c>
      <c r="H110" s="163"/>
      <c r="I110" s="163"/>
      <c r="J110" s="163"/>
    </row>
    <row r="111" spans="1:10" ht="24" customHeight="1" x14ac:dyDescent="0.35">
      <c r="A111" s="96" t="str">
        <f>IF(Achievement!E111="Growth High",Achievement!A111,"-")</f>
        <v>-</v>
      </c>
      <c r="B111" s="96" t="str">
        <f>IF(Achievement!E111="Growth High",Achievement!B111,"-")</f>
        <v>-</v>
      </c>
      <c r="C111" s="97" t="str">
        <f>IF(Achievement!E111="Growth High",Achievement!C111,"-")</f>
        <v>-</v>
      </c>
      <c r="D111" s="98" t="str">
        <f>IF(Achievement!E111="Growth High",Achievement!D111,"")</f>
        <v/>
      </c>
      <c r="E111" s="55" t="str">
        <f t="shared" si="3"/>
        <v>-</v>
      </c>
      <c r="F111" s="90" t="str">
        <f>IF(Achievement!E111="Growth High",Achievement!G111,"")</f>
        <v/>
      </c>
      <c r="G111" s="46" t="str">
        <f t="shared" si="2"/>
        <v xml:space="preserve"> </v>
      </c>
      <c r="H111" s="163"/>
      <c r="I111" s="163"/>
      <c r="J111" s="163"/>
    </row>
    <row r="112" spans="1:10" ht="24" customHeight="1" x14ac:dyDescent="0.35">
      <c r="A112" s="96" t="str">
        <f>IF(Achievement!E112="Growth High",Achievement!A112,"-")</f>
        <v>-</v>
      </c>
      <c r="B112" s="96" t="str">
        <f>IF(Achievement!E112="Growth High",Achievement!B112,"-")</f>
        <v>-</v>
      </c>
      <c r="C112" s="97" t="str">
        <f>IF(Achievement!E112="Growth High",Achievement!C112,"-")</f>
        <v>-</v>
      </c>
      <c r="D112" s="98" t="str">
        <f>IF(Achievement!E112="Growth High",Achievement!D112,"")</f>
        <v/>
      </c>
      <c r="E112" s="55" t="str">
        <f t="shared" si="3"/>
        <v>-</v>
      </c>
      <c r="F112" s="90" t="str">
        <f>IF(Achievement!E112="Growth High",Achievement!G112,"")</f>
        <v/>
      </c>
      <c r="G112" s="46" t="str">
        <f t="shared" si="2"/>
        <v xml:space="preserve"> </v>
      </c>
      <c r="H112" s="163"/>
      <c r="I112" s="163"/>
      <c r="J112" s="163"/>
    </row>
    <row r="113" spans="1:10" ht="24" customHeight="1" x14ac:dyDescent="0.35">
      <c r="A113" s="96" t="str">
        <f>IF(Achievement!E113="Growth High",Achievement!A113,"-")</f>
        <v>-</v>
      </c>
      <c r="B113" s="96" t="str">
        <f>IF(Achievement!E113="Growth High",Achievement!B113,"-")</f>
        <v>-</v>
      </c>
      <c r="C113" s="97" t="str">
        <f>IF(Achievement!E113="Growth High",Achievement!C113,"-")</f>
        <v>-</v>
      </c>
      <c r="D113" s="98" t="str">
        <f>IF(Achievement!E113="Growth High",Achievement!D113,"")</f>
        <v/>
      </c>
      <c r="E113" s="55" t="str">
        <f t="shared" si="3"/>
        <v>-</v>
      </c>
      <c r="F113" s="90" t="str">
        <f>IF(Achievement!E113="Growth High",Achievement!G113,"")</f>
        <v/>
      </c>
      <c r="G113" s="46" t="str">
        <f t="shared" si="2"/>
        <v xml:space="preserve"> </v>
      </c>
      <c r="H113" s="163"/>
      <c r="I113" s="163"/>
      <c r="J113" s="163"/>
    </row>
    <row r="114" spans="1:10" ht="24" customHeight="1" x14ac:dyDescent="0.35">
      <c r="A114" s="96" t="str">
        <f>IF(Achievement!E114="Growth High",Achievement!A114,"-")</f>
        <v>-</v>
      </c>
      <c r="B114" s="96" t="str">
        <f>IF(Achievement!E114="Growth High",Achievement!B114,"-")</f>
        <v>-</v>
      </c>
      <c r="C114" s="97" t="str">
        <f>IF(Achievement!E114="Growth High",Achievement!C114,"-")</f>
        <v>-</v>
      </c>
      <c r="D114" s="98" t="str">
        <f>IF(Achievement!E114="Growth High",Achievement!D114,"")</f>
        <v/>
      </c>
      <c r="E114" s="55" t="str">
        <f t="shared" si="3"/>
        <v>-</v>
      </c>
      <c r="F114" s="90" t="str">
        <f>IF(Achievement!E114="Growth High",Achievement!G114,"")</f>
        <v/>
      </c>
      <c r="G114" s="46" t="str">
        <f t="shared" si="2"/>
        <v xml:space="preserve"> </v>
      </c>
      <c r="H114" s="163"/>
      <c r="I114" s="163"/>
      <c r="J114" s="163"/>
    </row>
    <row r="115" spans="1:10" ht="24" customHeight="1" x14ac:dyDescent="0.35">
      <c r="A115" s="96" t="str">
        <f>IF(Achievement!E115="Growth High",Achievement!A115,"-")</f>
        <v>-</v>
      </c>
      <c r="B115" s="96" t="str">
        <f>IF(Achievement!E115="Growth High",Achievement!B115,"-")</f>
        <v>-</v>
      </c>
      <c r="C115" s="97" t="str">
        <f>IF(Achievement!E115="Growth High",Achievement!C115,"-")</f>
        <v>-</v>
      </c>
      <c r="D115" s="98" t="str">
        <f>IF(Achievement!E115="Growth High",Achievement!D115,"")</f>
        <v/>
      </c>
      <c r="E115" s="55" t="str">
        <f t="shared" si="3"/>
        <v>-</v>
      </c>
      <c r="F115" s="90" t="str">
        <f>IF(Achievement!E115="Growth High",Achievement!G115,"")</f>
        <v/>
      </c>
      <c r="G115" s="46" t="str">
        <f t="shared" si="2"/>
        <v xml:space="preserve"> </v>
      </c>
      <c r="H115" s="163"/>
      <c r="I115" s="163"/>
      <c r="J115" s="163"/>
    </row>
    <row r="116" spans="1:10" ht="24" customHeight="1" x14ac:dyDescent="0.35">
      <c r="A116" s="96" t="str">
        <f>IF(Achievement!E116="Growth High",Achievement!A116,"-")</f>
        <v>-</v>
      </c>
      <c r="B116" s="96" t="str">
        <f>IF(Achievement!E116="Growth High",Achievement!B116,"-")</f>
        <v>-</v>
      </c>
      <c r="C116" s="97" t="str">
        <f>IF(Achievement!E116="Growth High",Achievement!C116,"-")</f>
        <v>-</v>
      </c>
      <c r="D116" s="98" t="str">
        <f>IF(Achievement!E116="Growth High",Achievement!D116,"")</f>
        <v/>
      </c>
      <c r="E116" s="55" t="str">
        <f t="shared" si="3"/>
        <v>-</v>
      </c>
      <c r="F116" s="90" t="str">
        <f>IF(Achievement!E116="Growth High",Achievement!G116,"")</f>
        <v/>
      </c>
      <c r="G116" s="46" t="str">
        <f t="shared" si="2"/>
        <v xml:space="preserve"> </v>
      </c>
      <c r="H116" s="163"/>
      <c r="I116" s="163"/>
      <c r="J116" s="163"/>
    </row>
    <row r="117" spans="1:10" ht="24" customHeight="1" x14ac:dyDescent="0.35">
      <c r="A117" s="96" t="str">
        <f>IF(Achievement!E117="Growth High",Achievement!A117,"-")</f>
        <v>-</v>
      </c>
      <c r="B117" s="96" t="str">
        <f>IF(Achievement!E117="Growth High",Achievement!B117,"-")</f>
        <v>-</v>
      </c>
      <c r="C117" s="97" t="str">
        <f>IF(Achievement!E117="Growth High",Achievement!C117,"-")</f>
        <v>-</v>
      </c>
      <c r="D117" s="98" t="str">
        <f>IF(Achievement!E117="Growth High",Achievement!D117,"")</f>
        <v/>
      </c>
      <c r="E117" s="55" t="str">
        <f t="shared" si="3"/>
        <v>-</v>
      </c>
      <c r="F117" s="90" t="str">
        <f>IF(Achievement!E117="Growth High",Achievement!G117,"")</f>
        <v/>
      </c>
      <c r="G117" s="46" t="str">
        <f t="shared" si="2"/>
        <v xml:space="preserve"> </v>
      </c>
      <c r="H117" s="163"/>
      <c r="I117" s="163"/>
      <c r="J117" s="163"/>
    </row>
    <row r="118" spans="1:10" ht="24" customHeight="1" x14ac:dyDescent="0.35">
      <c r="A118" s="96" t="str">
        <f>IF(Achievement!E118="Growth High",Achievement!A118,"-")</f>
        <v>-</v>
      </c>
      <c r="B118" s="96" t="str">
        <f>IF(Achievement!E118="Growth High",Achievement!B118,"-")</f>
        <v>-</v>
      </c>
      <c r="C118" s="97" t="str">
        <f>IF(Achievement!E118="Growth High",Achievement!C118,"-")</f>
        <v>-</v>
      </c>
      <c r="D118" s="98" t="str">
        <f>IF(Achievement!E118="Growth High",Achievement!D118,"")</f>
        <v/>
      </c>
      <c r="E118" s="55" t="str">
        <f t="shared" si="3"/>
        <v>-</v>
      </c>
      <c r="F118" s="90" t="str">
        <f>IF(Achievement!E118="Growth High",Achievement!G118,"")</f>
        <v/>
      </c>
      <c r="G118" s="46" t="str">
        <f t="shared" si="2"/>
        <v xml:space="preserve"> </v>
      </c>
      <c r="H118" s="163"/>
      <c r="I118" s="163"/>
      <c r="J118" s="163"/>
    </row>
    <row r="119" spans="1:10" ht="24" customHeight="1" x14ac:dyDescent="0.35">
      <c r="A119" s="96" t="str">
        <f>IF(Achievement!E119="Growth High",Achievement!A119,"-")</f>
        <v>-</v>
      </c>
      <c r="B119" s="96" t="str">
        <f>IF(Achievement!E119="Growth High",Achievement!B119,"-")</f>
        <v>-</v>
      </c>
      <c r="C119" s="97" t="str">
        <f>IF(Achievement!E119="Growth High",Achievement!C119,"-")</f>
        <v>-</v>
      </c>
      <c r="D119" s="98" t="str">
        <f>IF(Achievement!E119="Growth High",Achievement!D119,"")</f>
        <v/>
      </c>
      <c r="E119" s="55" t="str">
        <f t="shared" si="3"/>
        <v>-</v>
      </c>
      <c r="F119" s="90" t="str">
        <f>IF(Achievement!E119="Growth High",Achievement!G119,"")</f>
        <v/>
      </c>
      <c r="G119" s="46" t="str">
        <f t="shared" si="2"/>
        <v xml:space="preserve"> </v>
      </c>
      <c r="H119" s="163"/>
      <c r="I119" s="163"/>
      <c r="J119" s="163"/>
    </row>
    <row r="120" spans="1:10" ht="24" customHeight="1" x14ac:dyDescent="0.35">
      <c r="A120" s="96" t="str">
        <f>IF(Achievement!E120="Growth High",Achievement!A120,"-")</f>
        <v>-</v>
      </c>
      <c r="B120" s="96" t="str">
        <f>IF(Achievement!E120="Growth High",Achievement!B120,"-")</f>
        <v>-</v>
      </c>
      <c r="C120" s="97" t="str">
        <f>IF(Achievement!E120="Growth High",Achievement!C120,"-")</f>
        <v>-</v>
      </c>
      <c r="D120" s="98" t="str">
        <f>IF(Achievement!E120="Growth High",Achievement!D120,"")</f>
        <v/>
      </c>
      <c r="E120" s="55" t="str">
        <f t="shared" si="3"/>
        <v>-</v>
      </c>
      <c r="F120" s="90" t="str">
        <f>IF(Achievement!E120="Growth High",Achievement!G120,"")</f>
        <v/>
      </c>
      <c r="G120" s="46" t="str">
        <f t="shared" si="2"/>
        <v xml:space="preserve"> </v>
      </c>
      <c r="H120" s="163"/>
      <c r="I120" s="163"/>
      <c r="J120" s="163"/>
    </row>
    <row r="121" spans="1:10" ht="24" customHeight="1" x14ac:dyDescent="0.35">
      <c r="A121" s="96" t="str">
        <f>IF(Achievement!E121="Growth High",Achievement!A121,"-")</f>
        <v>-</v>
      </c>
      <c r="B121" s="96" t="str">
        <f>IF(Achievement!E121="Growth High",Achievement!B121,"-")</f>
        <v>-</v>
      </c>
      <c r="C121" s="97" t="str">
        <f>IF(Achievement!E121="Growth High",Achievement!C121,"-")</f>
        <v>-</v>
      </c>
      <c r="D121" s="98" t="str">
        <f>IF(Achievement!E121="Growth High",Achievement!D121,"")</f>
        <v/>
      </c>
      <c r="E121" s="55" t="str">
        <f t="shared" si="3"/>
        <v>-</v>
      </c>
      <c r="F121" s="90" t="str">
        <f>IF(Achievement!E121="Growth High",Achievement!G121,"")</f>
        <v/>
      </c>
      <c r="G121" s="46" t="str">
        <f t="shared" si="2"/>
        <v xml:space="preserve"> </v>
      </c>
      <c r="H121" s="163"/>
      <c r="I121" s="163"/>
      <c r="J121" s="163"/>
    </row>
    <row r="122" spans="1:10" ht="24" customHeight="1" x14ac:dyDescent="0.35">
      <c r="A122" s="96" t="str">
        <f>IF(Achievement!E122="Growth High",Achievement!A122,"-")</f>
        <v>-</v>
      </c>
      <c r="B122" s="96" t="str">
        <f>IF(Achievement!E122="Growth High",Achievement!B122,"-")</f>
        <v>-</v>
      </c>
      <c r="C122" s="97" t="str">
        <f>IF(Achievement!E122="Growth High",Achievement!C122,"-")</f>
        <v>-</v>
      </c>
      <c r="D122" s="98" t="str">
        <f>IF(Achievement!E122="Growth High",Achievement!D122,"")</f>
        <v/>
      </c>
      <c r="E122" s="55" t="str">
        <f t="shared" si="3"/>
        <v>-</v>
      </c>
      <c r="F122" s="90" t="str">
        <f>IF(Achievement!E122="Growth High",Achievement!G122,"")</f>
        <v/>
      </c>
      <c r="G122" s="46" t="str">
        <f t="shared" si="2"/>
        <v xml:space="preserve"> </v>
      </c>
      <c r="H122" s="163"/>
      <c r="I122" s="163"/>
      <c r="J122" s="163"/>
    </row>
    <row r="123" spans="1:10" ht="24" customHeight="1" x14ac:dyDescent="0.35">
      <c r="A123" s="96" t="str">
        <f>IF(Achievement!E123="Growth High",Achievement!A123,"-")</f>
        <v>-</v>
      </c>
      <c r="B123" s="96" t="str">
        <f>IF(Achievement!E123="Growth High",Achievement!B123,"-")</f>
        <v>-</v>
      </c>
      <c r="C123" s="97" t="str">
        <f>IF(Achievement!E123="Growth High",Achievement!C123,"-")</f>
        <v>-</v>
      </c>
      <c r="D123" s="98" t="str">
        <f>IF(Achievement!E123="Growth High",Achievement!D123,"")</f>
        <v/>
      </c>
      <c r="E123" s="55" t="str">
        <f t="shared" si="3"/>
        <v>-</v>
      </c>
      <c r="F123" s="90" t="str">
        <f>IF(Achievement!E123="Growth High",Achievement!G123,"")</f>
        <v/>
      </c>
      <c r="G123" s="46" t="str">
        <f t="shared" si="2"/>
        <v xml:space="preserve"> </v>
      </c>
      <c r="H123" s="163"/>
      <c r="I123" s="163"/>
      <c r="J123" s="163"/>
    </row>
    <row r="124" spans="1:10" ht="24" customHeight="1" x14ac:dyDescent="0.35">
      <c r="A124" s="96" t="str">
        <f>IF(Achievement!E124="Growth High",Achievement!A124,"-")</f>
        <v>-</v>
      </c>
      <c r="B124" s="96" t="str">
        <f>IF(Achievement!E124="Growth High",Achievement!B124,"-")</f>
        <v>-</v>
      </c>
      <c r="C124" s="97" t="str">
        <f>IF(Achievement!E124="Growth High",Achievement!C124,"-")</f>
        <v>-</v>
      </c>
      <c r="D124" s="98" t="str">
        <f>IF(Achievement!E124="Growth High",Achievement!D124,"")</f>
        <v/>
      </c>
      <c r="E124" s="55" t="str">
        <f t="shared" si="3"/>
        <v>-</v>
      </c>
      <c r="F124" s="90" t="str">
        <f>IF(Achievement!E124="Growth High",Achievement!G124,"")</f>
        <v/>
      </c>
      <c r="G124" s="46" t="str">
        <f t="shared" si="2"/>
        <v xml:space="preserve"> </v>
      </c>
      <c r="H124" s="163"/>
      <c r="I124" s="163"/>
      <c r="J124" s="163"/>
    </row>
    <row r="125" spans="1:10" ht="24" customHeight="1" x14ac:dyDescent="0.35">
      <c r="A125" s="96" t="str">
        <f>IF(Achievement!E125="Growth High",Achievement!A125,"-")</f>
        <v>-</v>
      </c>
      <c r="B125" s="96" t="str">
        <f>IF(Achievement!E125="Growth High",Achievement!B125,"-")</f>
        <v>-</v>
      </c>
      <c r="C125" s="97" t="str">
        <f>IF(Achievement!E125="Growth High",Achievement!C125,"-")</f>
        <v>-</v>
      </c>
      <c r="D125" s="98" t="str">
        <f>IF(Achievement!E125="Growth High",Achievement!D125,"")</f>
        <v/>
      </c>
      <c r="E125" s="55" t="str">
        <f t="shared" si="3"/>
        <v>-</v>
      </c>
      <c r="F125" s="90" t="str">
        <f>IF(Achievement!E125="Growth High",Achievement!G125,"")</f>
        <v/>
      </c>
      <c r="G125" s="46" t="str">
        <f t="shared" si="2"/>
        <v xml:space="preserve"> </v>
      </c>
      <c r="H125" s="163"/>
      <c r="I125" s="163"/>
      <c r="J125" s="163"/>
    </row>
    <row r="126" spans="1:10" ht="24" customHeight="1" x14ac:dyDescent="0.35">
      <c r="A126" s="96" t="str">
        <f>IF(Achievement!E126="Growth High",Achievement!A126,"-")</f>
        <v>-</v>
      </c>
      <c r="B126" s="96" t="str">
        <f>IF(Achievement!E126="Growth High",Achievement!B126,"-")</f>
        <v>-</v>
      </c>
      <c r="C126" s="97" t="str">
        <f>IF(Achievement!E126="Growth High",Achievement!C126,"-")</f>
        <v>-</v>
      </c>
      <c r="D126" s="98" t="str">
        <f>IF(Achievement!E126="Growth High",Achievement!D126,"")</f>
        <v/>
      </c>
      <c r="E126" s="55" t="str">
        <f t="shared" si="3"/>
        <v>-</v>
      </c>
      <c r="F126" s="90" t="str">
        <f>IF(Achievement!E126="Growth High",Achievement!G126,"")</f>
        <v/>
      </c>
      <c r="G126" s="46" t="str">
        <f t="shared" si="2"/>
        <v xml:space="preserve"> </v>
      </c>
      <c r="H126" s="163"/>
      <c r="I126" s="163"/>
      <c r="J126" s="163"/>
    </row>
    <row r="127" spans="1:10" ht="24" customHeight="1" x14ac:dyDescent="0.35">
      <c r="A127" s="96" t="str">
        <f>IF(Achievement!E127="Growth High",Achievement!A127,"-")</f>
        <v>-</v>
      </c>
      <c r="B127" s="96" t="str">
        <f>IF(Achievement!E127="Growth High",Achievement!B127,"-")</f>
        <v>-</v>
      </c>
      <c r="C127" s="97" t="str">
        <f>IF(Achievement!E127="Growth High",Achievement!C127,"-")</f>
        <v>-</v>
      </c>
      <c r="D127" s="98" t="str">
        <f>IF(Achievement!E127="Growth High",Achievement!D127,"")</f>
        <v/>
      </c>
      <c r="E127" s="55" t="str">
        <f t="shared" si="3"/>
        <v>-</v>
      </c>
      <c r="F127" s="90" t="str">
        <f>IF(Achievement!E127="Growth High",Achievement!G127,"")</f>
        <v/>
      </c>
      <c r="G127" s="46" t="str">
        <f t="shared" si="2"/>
        <v xml:space="preserve"> </v>
      </c>
      <c r="H127" s="163"/>
      <c r="I127" s="163"/>
      <c r="J127" s="163"/>
    </row>
    <row r="128" spans="1:10" ht="24" customHeight="1" x14ac:dyDescent="0.35">
      <c r="A128" s="96" t="str">
        <f>IF(Achievement!E128="Growth High",Achievement!A128,"-")</f>
        <v>-</v>
      </c>
      <c r="B128" s="96" t="str">
        <f>IF(Achievement!E128="Growth High",Achievement!B128,"-")</f>
        <v>-</v>
      </c>
      <c r="C128" s="97" t="str">
        <f>IF(Achievement!E128="Growth High",Achievement!C128,"-")</f>
        <v>-</v>
      </c>
      <c r="D128" s="98" t="str">
        <f>IF(Achievement!E128="Growth High",Achievement!D128,"")</f>
        <v/>
      </c>
      <c r="E128" s="55" t="str">
        <f t="shared" si="3"/>
        <v>-</v>
      </c>
      <c r="F128" s="90" t="str">
        <f>IF(Achievement!E128="Growth High",Achievement!G128,"")</f>
        <v/>
      </c>
      <c r="G128" s="46" t="str">
        <f t="shared" si="2"/>
        <v xml:space="preserve"> </v>
      </c>
      <c r="H128" s="163"/>
      <c r="I128" s="163"/>
      <c r="J128" s="163"/>
    </row>
    <row r="129" spans="1:10" ht="24" customHeight="1" x14ac:dyDescent="0.35">
      <c r="A129" s="96" t="str">
        <f>IF(Achievement!E129="Growth High",Achievement!A129,"-")</f>
        <v>-</v>
      </c>
      <c r="B129" s="96" t="str">
        <f>IF(Achievement!E129="Growth High",Achievement!B129,"-")</f>
        <v>-</v>
      </c>
      <c r="C129" s="97" t="str">
        <f>IF(Achievement!E129="Growth High",Achievement!C129,"-")</f>
        <v>-</v>
      </c>
      <c r="D129" s="98" t="str">
        <f>IF(Achievement!E129="Growth High",Achievement!D129,"")</f>
        <v/>
      </c>
      <c r="E129" s="55" t="str">
        <f t="shared" si="3"/>
        <v>-</v>
      </c>
      <c r="F129" s="90" t="str">
        <f>IF(Achievement!E129="Growth High",Achievement!G129,"")</f>
        <v/>
      </c>
      <c r="G129" s="46" t="str">
        <f t="shared" si="2"/>
        <v xml:space="preserve"> </v>
      </c>
      <c r="H129" s="163"/>
      <c r="I129" s="163"/>
      <c r="J129" s="163"/>
    </row>
    <row r="130" spans="1:10" ht="24" customHeight="1" x14ac:dyDescent="0.35">
      <c r="A130" s="96" t="str">
        <f>IF(Achievement!E130="Growth High",Achievement!A130,"-")</f>
        <v>-</v>
      </c>
      <c r="B130" s="96" t="str">
        <f>IF(Achievement!E130="Growth High",Achievement!B130,"-")</f>
        <v>-</v>
      </c>
      <c r="C130" s="97" t="str">
        <f>IF(Achievement!E130="Growth High",Achievement!C130,"-")</f>
        <v>-</v>
      </c>
      <c r="D130" s="98" t="str">
        <f>IF(Achievement!E130="Growth High",Achievement!D130,"")</f>
        <v/>
      </c>
      <c r="E130" s="55" t="str">
        <f t="shared" si="3"/>
        <v>-</v>
      </c>
      <c r="F130" s="90" t="str">
        <f>IF(Achievement!E130="Growth High",Achievement!G130,"")</f>
        <v/>
      </c>
      <c r="G130" s="46" t="str">
        <f t="shared" si="2"/>
        <v xml:space="preserve"> </v>
      </c>
      <c r="H130" s="163"/>
      <c r="I130" s="163"/>
      <c r="J130" s="163"/>
    </row>
    <row r="131" spans="1:10" ht="24" customHeight="1" x14ac:dyDescent="0.35">
      <c r="A131" s="96" t="str">
        <f>IF(Achievement!E131="Growth High",Achievement!A131,"-")</f>
        <v>-</v>
      </c>
      <c r="B131" s="96" t="str">
        <f>IF(Achievement!E131="Growth High",Achievement!B131,"-")</f>
        <v>-</v>
      </c>
      <c r="C131" s="97" t="str">
        <f>IF(Achievement!E131="Growth High",Achievement!C131,"-")</f>
        <v>-</v>
      </c>
      <c r="D131" s="98" t="str">
        <f>IF(Achievement!E131="Growth High",Achievement!D131,"")</f>
        <v/>
      </c>
      <c r="E131" s="55" t="str">
        <f t="shared" si="3"/>
        <v>-</v>
      </c>
      <c r="F131" s="90" t="str">
        <f>IF(Achievement!E131="Growth High",Achievement!G131,"")</f>
        <v/>
      </c>
      <c r="G131" s="46" t="str">
        <f t="shared" si="2"/>
        <v xml:space="preserve"> </v>
      </c>
      <c r="H131" s="163"/>
      <c r="I131" s="163"/>
      <c r="J131" s="163"/>
    </row>
    <row r="132" spans="1:10" ht="24" customHeight="1" x14ac:dyDescent="0.35">
      <c r="A132" s="96" t="str">
        <f>IF(Achievement!E132="Growth High",Achievement!A132,"-")</f>
        <v>-</v>
      </c>
      <c r="B132" s="96" t="str">
        <f>IF(Achievement!E132="Growth High",Achievement!B132,"-")</f>
        <v>-</v>
      </c>
      <c r="C132" s="97" t="str">
        <f>IF(Achievement!E132="Growth High",Achievement!C132,"-")</f>
        <v>-</v>
      </c>
      <c r="D132" s="98" t="str">
        <f>IF(Achievement!E132="Growth High",Achievement!D132,"")</f>
        <v/>
      </c>
      <c r="E132" s="55" t="str">
        <f t="shared" si="3"/>
        <v>-</v>
      </c>
      <c r="F132" s="90" t="str">
        <f>IF(Achievement!E132="Growth High",Achievement!G132,"")</f>
        <v/>
      </c>
      <c r="G132" s="46" t="str">
        <f t="shared" si="2"/>
        <v xml:space="preserve"> </v>
      </c>
      <c r="H132" s="163"/>
      <c r="I132" s="163"/>
      <c r="J132" s="163"/>
    </row>
    <row r="133" spans="1:10" ht="24" customHeight="1" x14ac:dyDescent="0.35">
      <c r="A133" s="96" t="str">
        <f>IF(Achievement!E133="Growth High",Achievement!A133,"-")</f>
        <v>-</v>
      </c>
      <c r="B133" s="96" t="str">
        <f>IF(Achievement!E133="Growth High",Achievement!B133,"-")</f>
        <v>-</v>
      </c>
      <c r="C133" s="97" t="str">
        <f>IF(Achievement!E133="Growth High",Achievement!C133,"-")</f>
        <v>-</v>
      </c>
      <c r="D133" s="98" t="str">
        <f>IF(Achievement!E133="Growth High",Achievement!D133,"")</f>
        <v/>
      </c>
      <c r="E133" s="55" t="str">
        <f t="shared" si="3"/>
        <v>-</v>
      </c>
      <c r="F133" s="90" t="str">
        <f>IF(Achievement!E133="Growth High",Achievement!G133,"")</f>
        <v/>
      </c>
      <c r="G133" s="46" t="str">
        <f t="shared" si="2"/>
        <v xml:space="preserve"> </v>
      </c>
      <c r="H133" s="163"/>
      <c r="I133" s="163"/>
      <c r="J133" s="163"/>
    </row>
    <row r="134" spans="1:10" ht="24" customHeight="1" x14ac:dyDescent="0.35">
      <c r="A134" s="96" t="str">
        <f>IF(Achievement!E134="Growth High",Achievement!A134,"-")</f>
        <v>-</v>
      </c>
      <c r="B134" s="96" t="str">
        <f>IF(Achievement!E134="Growth High",Achievement!B134,"-")</f>
        <v>-</v>
      </c>
      <c r="C134" s="97" t="str">
        <f>IF(Achievement!E134="Growth High",Achievement!C134,"-")</f>
        <v>-</v>
      </c>
      <c r="D134" s="98" t="str">
        <f>IF(Achievement!E134="Growth High",Achievement!D134,"")</f>
        <v/>
      </c>
      <c r="E134" s="55" t="str">
        <f t="shared" si="3"/>
        <v>-</v>
      </c>
      <c r="F134" s="90" t="str">
        <f>IF(Achievement!E134="Growth High",Achievement!G134,"")</f>
        <v/>
      </c>
      <c r="G134" s="46" t="str">
        <f t="shared" si="2"/>
        <v xml:space="preserve"> </v>
      </c>
      <c r="H134" s="163"/>
      <c r="I134" s="163"/>
      <c r="J134" s="163"/>
    </row>
    <row r="135" spans="1:10" ht="24" customHeight="1" x14ac:dyDescent="0.35">
      <c r="A135" s="96" t="str">
        <f>IF(Achievement!E135="Growth High",Achievement!A135,"-")</f>
        <v>-</v>
      </c>
      <c r="B135" s="96" t="str">
        <f>IF(Achievement!E135="Growth High",Achievement!B135,"-")</f>
        <v>-</v>
      </c>
      <c r="C135" s="97" t="str">
        <f>IF(Achievement!E135="Growth High",Achievement!C135,"-")</f>
        <v>-</v>
      </c>
      <c r="D135" s="98" t="str">
        <f>IF(Achievement!E135="Growth High",Achievement!D135,"")</f>
        <v/>
      </c>
      <c r="E135" s="55" t="str">
        <f t="shared" si="3"/>
        <v>-</v>
      </c>
      <c r="F135" s="90" t="str">
        <f>IF(Achievement!E135="Growth High",Achievement!G135,"")</f>
        <v/>
      </c>
      <c r="G135" s="46" t="str">
        <f t="shared" si="2"/>
        <v xml:space="preserve"> </v>
      </c>
      <c r="H135" s="163"/>
      <c r="I135" s="163"/>
      <c r="J135" s="163"/>
    </row>
    <row r="136" spans="1:10" ht="24" customHeight="1" x14ac:dyDescent="0.35">
      <c r="A136" s="96" t="str">
        <f>IF(Achievement!E136="Growth High",Achievement!A136,"-")</f>
        <v>-</v>
      </c>
      <c r="B136" s="96" t="str">
        <f>IF(Achievement!E136="Growth High",Achievement!B136,"-")</f>
        <v>-</v>
      </c>
      <c r="C136" s="97" t="str">
        <f>IF(Achievement!E136="Growth High",Achievement!C136,"-")</f>
        <v>-</v>
      </c>
      <c r="D136" s="98" t="str">
        <f>IF(Achievement!E136="Growth High",Achievement!D136,"")</f>
        <v/>
      </c>
      <c r="E136" s="55" t="str">
        <f t="shared" si="3"/>
        <v>-</v>
      </c>
      <c r="F136" s="90" t="str">
        <f>IF(Achievement!E136="Growth High",Achievement!G136,"")</f>
        <v/>
      </c>
      <c r="G136" s="46" t="str">
        <f t="shared" si="2"/>
        <v xml:space="preserve"> </v>
      </c>
      <c r="H136" s="163"/>
      <c r="I136" s="163"/>
      <c r="J136" s="163"/>
    </row>
    <row r="137" spans="1:10" ht="24" customHeight="1" x14ac:dyDescent="0.35">
      <c r="A137" s="96" t="str">
        <f>IF(Achievement!E137="Growth High",Achievement!A137,"-")</f>
        <v>-</v>
      </c>
      <c r="B137" s="96" t="str">
        <f>IF(Achievement!E137="Growth High",Achievement!B137,"-")</f>
        <v>-</v>
      </c>
      <c r="C137" s="97" t="str">
        <f>IF(Achievement!E137="Growth High",Achievement!C137,"-")</f>
        <v>-</v>
      </c>
      <c r="D137" s="98" t="str">
        <f>IF(Achievement!E137="Growth High",Achievement!D137,"")</f>
        <v/>
      </c>
      <c r="E137" s="55" t="str">
        <f t="shared" si="3"/>
        <v>-</v>
      </c>
      <c r="F137" s="90" t="str">
        <f>IF(Achievement!E137="Growth High",Achievement!G137,"")</f>
        <v/>
      </c>
      <c r="G137" s="46" t="str">
        <f t="shared" si="2"/>
        <v xml:space="preserve"> </v>
      </c>
      <c r="H137" s="163"/>
      <c r="I137" s="163"/>
      <c r="J137" s="163"/>
    </row>
    <row r="138" spans="1:10" ht="24" customHeight="1" x14ac:dyDescent="0.35">
      <c r="A138" s="96" t="str">
        <f>IF(Achievement!E138="Growth High",Achievement!A138,"-")</f>
        <v>-</v>
      </c>
      <c r="B138" s="96" t="str">
        <f>IF(Achievement!E138="Growth High",Achievement!B138,"-")</f>
        <v>-</v>
      </c>
      <c r="C138" s="97" t="str">
        <f>IF(Achievement!E138="Growth High",Achievement!C138,"-")</f>
        <v>-</v>
      </c>
      <c r="D138" s="98" t="str">
        <f>IF(Achievement!E138="Growth High",Achievement!D138,"")</f>
        <v/>
      </c>
      <c r="E138" s="55" t="str">
        <f t="shared" si="3"/>
        <v>-</v>
      </c>
      <c r="F138" s="90" t="str">
        <f>IF(Achievement!E138="Growth High",Achievement!G138,"")</f>
        <v/>
      </c>
      <c r="G138" s="46" t="str">
        <f t="shared" si="2"/>
        <v xml:space="preserve"> </v>
      </c>
      <c r="H138" s="163"/>
      <c r="I138" s="163"/>
      <c r="J138" s="163"/>
    </row>
    <row r="139" spans="1:10" ht="24" customHeight="1" x14ac:dyDescent="0.35">
      <c r="A139" s="96" t="str">
        <f>IF(Achievement!E139="Growth High",Achievement!A139,"-")</f>
        <v>-</v>
      </c>
      <c r="B139" s="96" t="str">
        <f>IF(Achievement!E139="Growth High",Achievement!B139,"-")</f>
        <v>-</v>
      </c>
      <c r="C139" s="97" t="str">
        <f>IF(Achievement!E139="Growth High",Achievement!C139,"-")</f>
        <v>-</v>
      </c>
      <c r="D139" s="98" t="str">
        <f>IF(Achievement!E139="Growth High",Achievement!D139,"")</f>
        <v/>
      </c>
      <c r="E139" s="55" t="str">
        <f t="shared" si="3"/>
        <v>-</v>
      </c>
      <c r="F139" s="90" t="str">
        <f>IF(Achievement!E139="Growth High",Achievement!G139,"")</f>
        <v/>
      </c>
      <c r="G139" s="46" t="str">
        <f t="shared" si="2"/>
        <v xml:space="preserve"> </v>
      </c>
      <c r="H139" s="163"/>
      <c r="I139" s="163"/>
      <c r="J139" s="163"/>
    </row>
    <row r="140" spans="1:10" ht="24" customHeight="1" x14ac:dyDescent="0.35">
      <c r="A140" s="96" t="str">
        <f>IF(Achievement!E140="Growth High",Achievement!A140,"-")</f>
        <v>-</v>
      </c>
      <c r="B140" s="96" t="str">
        <f>IF(Achievement!E140="Growth High",Achievement!B140,"-")</f>
        <v>-</v>
      </c>
      <c r="C140" s="97" t="str">
        <f>IF(Achievement!E140="Growth High",Achievement!C140,"-")</f>
        <v>-</v>
      </c>
      <c r="D140" s="98" t="str">
        <f>IF(Achievement!E140="Growth High",Achievement!D140,"")</f>
        <v/>
      </c>
      <c r="E140" s="55" t="str">
        <f t="shared" si="3"/>
        <v>-</v>
      </c>
      <c r="F140" s="90" t="str">
        <f>IF(Achievement!E140="Growth High",Achievement!G140,"")</f>
        <v/>
      </c>
      <c r="G140" s="46" t="str">
        <f t="shared" ref="G140:G192" si="4">IF(F140&gt;=E140,"Yes"," ")</f>
        <v xml:space="preserve"> </v>
      </c>
      <c r="H140" s="163"/>
      <c r="I140" s="163"/>
      <c r="J140" s="163"/>
    </row>
    <row r="141" spans="1:10" ht="24" customHeight="1" x14ac:dyDescent="0.35">
      <c r="A141" s="96" t="str">
        <f>IF(Achievement!E141="Growth High",Achievement!A141,"-")</f>
        <v>-</v>
      </c>
      <c r="B141" s="96" t="str">
        <f>IF(Achievement!E141="Growth High",Achievement!B141,"-")</f>
        <v>-</v>
      </c>
      <c r="C141" s="97" t="str">
        <f>IF(Achievement!E141="Growth High",Achievement!C141,"-")</f>
        <v>-</v>
      </c>
      <c r="D141" s="98" t="str">
        <f>IF(Achievement!E141="Growth High",Achievement!D141,"")</f>
        <v/>
      </c>
      <c r="E141" s="55" t="str">
        <f t="shared" ref="E141:E192" si="5">IFERROR(D141+((24-D141)*0.5),"-")</f>
        <v>-</v>
      </c>
      <c r="F141" s="90" t="str">
        <f>IF(Achievement!E141="Growth High",Achievement!G141,"")</f>
        <v/>
      </c>
      <c r="G141" s="46" t="str">
        <f t="shared" si="4"/>
        <v xml:space="preserve"> </v>
      </c>
      <c r="H141" s="163"/>
      <c r="I141" s="163"/>
      <c r="J141" s="163"/>
    </row>
    <row r="142" spans="1:10" ht="24" customHeight="1" x14ac:dyDescent="0.35">
      <c r="A142" s="96" t="str">
        <f>IF(Achievement!E142="Growth High",Achievement!A142,"-")</f>
        <v>-</v>
      </c>
      <c r="B142" s="96" t="str">
        <f>IF(Achievement!E142="Growth High",Achievement!B142,"-")</f>
        <v>-</v>
      </c>
      <c r="C142" s="97" t="str">
        <f>IF(Achievement!E142="Growth High",Achievement!C142,"-")</f>
        <v>-</v>
      </c>
      <c r="D142" s="98" t="str">
        <f>IF(Achievement!E142="Growth High",Achievement!D142,"")</f>
        <v/>
      </c>
      <c r="E142" s="55" t="str">
        <f t="shared" si="5"/>
        <v>-</v>
      </c>
      <c r="F142" s="90" t="str">
        <f>IF(Achievement!E142="Growth High",Achievement!G142,"")</f>
        <v/>
      </c>
      <c r="G142" s="46" t="str">
        <f t="shared" si="4"/>
        <v xml:space="preserve"> </v>
      </c>
      <c r="H142" s="163"/>
      <c r="I142" s="163"/>
      <c r="J142" s="163"/>
    </row>
    <row r="143" spans="1:10" ht="24" customHeight="1" x14ac:dyDescent="0.35">
      <c r="A143" s="96" t="str">
        <f>IF(Achievement!E143="Growth High",Achievement!A143,"-")</f>
        <v>-</v>
      </c>
      <c r="B143" s="96" t="str">
        <f>IF(Achievement!E143="Growth High",Achievement!B143,"-")</f>
        <v>-</v>
      </c>
      <c r="C143" s="97" t="str">
        <f>IF(Achievement!E143="Growth High",Achievement!C143,"-")</f>
        <v>-</v>
      </c>
      <c r="D143" s="98" t="str">
        <f>IF(Achievement!E143="Growth High",Achievement!D143,"")</f>
        <v/>
      </c>
      <c r="E143" s="55" t="str">
        <f t="shared" si="5"/>
        <v>-</v>
      </c>
      <c r="F143" s="90" t="str">
        <f>IF(Achievement!E143="Growth High",Achievement!G143,"")</f>
        <v/>
      </c>
      <c r="G143" s="46" t="str">
        <f t="shared" si="4"/>
        <v xml:space="preserve"> </v>
      </c>
      <c r="H143" s="163"/>
      <c r="I143" s="163"/>
      <c r="J143" s="163"/>
    </row>
    <row r="144" spans="1:10" ht="24" customHeight="1" x14ac:dyDescent="0.35">
      <c r="A144" s="96" t="str">
        <f>IF(Achievement!E144="Growth High",Achievement!A144,"-")</f>
        <v>-</v>
      </c>
      <c r="B144" s="96" t="str">
        <f>IF(Achievement!E144="Growth High",Achievement!B144,"-")</f>
        <v>-</v>
      </c>
      <c r="C144" s="97" t="str">
        <f>IF(Achievement!E144="Growth High",Achievement!C144,"-")</f>
        <v>-</v>
      </c>
      <c r="D144" s="98" t="str">
        <f>IF(Achievement!E144="Growth High",Achievement!D144,"")</f>
        <v/>
      </c>
      <c r="E144" s="55" t="str">
        <f t="shared" si="5"/>
        <v>-</v>
      </c>
      <c r="F144" s="90" t="str">
        <f>IF(Achievement!E144="Growth High",Achievement!G144,"")</f>
        <v/>
      </c>
      <c r="G144" s="46" t="str">
        <f t="shared" si="4"/>
        <v xml:space="preserve"> </v>
      </c>
      <c r="H144" s="163"/>
      <c r="I144" s="163"/>
      <c r="J144" s="163"/>
    </row>
    <row r="145" spans="1:10" ht="24" customHeight="1" x14ac:dyDescent="0.35">
      <c r="A145" s="96" t="str">
        <f>IF(Achievement!E145="Growth High",Achievement!A145,"-")</f>
        <v>-</v>
      </c>
      <c r="B145" s="96" t="str">
        <f>IF(Achievement!E145="Growth High",Achievement!B145,"-")</f>
        <v>-</v>
      </c>
      <c r="C145" s="97" t="str">
        <f>IF(Achievement!E145="Growth High",Achievement!C145,"-")</f>
        <v>-</v>
      </c>
      <c r="D145" s="98" t="str">
        <f>IF(Achievement!E145="Growth High",Achievement!D145,"")</f>
        <v/>
      </c>
      <c r="E145" s="55" t="str">
        <f t="shared" si="5"/>
        <v>-</v>
      </c>
      <c r="F145" s="90" t="str">
        <f>IF(Achievement!E145="Growth High",Achievement!G145,"")</f>
        <v/>
      </c>
      <c r="G145" s="46" t="str">
        <f t="shared" si="4"/>
        <v xml:space="preserve"> </v>
      </c>
      <c r="H145" s="163"/>
      <c r="I145" s="163"/>
      <c r="J145" s="163"/>
    </row>
    <row r="146" spans="1:10" ht="24" customHeight="1" x14ac:dyDescent="0.35">
      <c r="A146" s="96" t="str">
        <f>IF(Achievement!E146="Growth High",Achievement!A146,"-")</f>
        <v>-</v>
      </c>
      <c r="B146" s="96" t="str">
        <f>IF(Achievement!E146="Growth High",Achievement!B146,"-")</f>
        <v>-</v>
      </c>
      <c r="C146" s="97" t="str">
        <f>IF(Achievement!E146="Growth High",Achievement!C146,"-")</f>
        <v>-</v>
      </c>
      <c r="D146" s="98" t="str">
        <f>IF(Achievement!E146="Growth High",Achievement!D146,"")</f>
        <v/>
      </c>
      <c r="E146" s="55" t="str">
        <f t="shared" si="5"/>
        <v>-</v>
      </c>
      <c r="F146" s="90" t="str">
        <f>IF(Achievement!E146="Growth High",Achievement!G146,"")</f>
        <v/>
      </c>
      <c r="G146" s="46" t="str">
        <f t="shared" si="4"/>
        <v xml:space="preserve"> </v>
      </c>
      <c r="H146" s="163"/>
      <c r="I146" s="163"/>
      <c r="J146" s="163"/>
    </row>
    <row r="147" spans="1:10" ht="24" customHeight="1" x14ac:dyDescent="0.35">
      <c r="A147" s="96" t="str">
        <f>IF(Achievement!E147="Growth High",Achievement!A147,"-")</f>
        <v>-</v>
      </c>
      <c r="B147" s="96" t="str">
        <f>IF(Achievement!E147="Growth High",Achievement!B147,"-")</f>
        <v>-</v>
      </c>
      <c r="C147" s="97" t="str">
        <f>IF(Achievement!E147="Growth High",Achievement!C147,"-")</f>
        <v>-</v>
      </c>
      <c r="D147" s="98" t="str">
        <f>IF(Achievement!E147="Growth High",Achievement!D147,"")</f>
        <v/>
      </c>
      <c r="E147" s="55" t="str">
        <f t="shared" si="5"/>
        <v>-</v>
      </c>
      <c r="F147" s="90" t="str">
        <f>IF(Achievement!E147="Growth High",Achievement!G147,"")</f>
        <v/>
      </c>
      <c r="G147" s="46" t="str">
        <f t="shared" si="4"/>
        <v xml:space="preserve"> </v>
      </c>
      <c r="H147" s="163"/>
      <c r="I147" s="163"/>
      <c r="J147" s="163"/>
    </row>
    <row r="148" spans="1:10" ht="24" customHeight="1" x14ac:dyDescent="0.35">
      <c r="A148" s="96" t="str">
        <f>IF(Achievement!E148="Growth High",Achievement!A148,"-")</f>
        <v>-</v>
      </c>
      <c r="B148" s="96" t="str">
        <f>IF(Achievement!E148="Growth High",Achievement!B148,"-")</f>
        <v>-</v>
      </c>
      <c r="C148" s="97" t="str">
        <f>IF(Achievement!E148="Growth High",Achievement!C148,"-")</f>
        <v>-</v>
      </c>
      <c r="D148" s="98" t="str">
        <f>IF(Achievement!E148="Growth High",Achievement!D148,"")</f>
        <v/>
      </c>
      <c r="E148" s="55" t="str">
        <f t="shared" si="5"/>
        <v>-</v>
      </c>
      <c r="F148" s="90" t="str">
        <f>IF(Achievement!E148="Growth High",Achievement!G148,"")</f>
        <v/>
      </c>
      <c r="G148" s="46" t="str">
        <f t="shared" si="4"/>
        <v xml:space="preserve"> </v>
      </c>
      <c r="H148" s="163"/>
      <c r="I148" s="163"/>
      <c r="J148" s="163"/>
    </row>
    <row r="149" spans="1:10" ht="24" customHeight="1" x14ac:dyDescent="0.35">
      <c r="A149" s="96" t="str">
        <f>IF(Achievement!E149="Growth High",Achievement!A149,"-")</f>
        <v>-</v>
      </c>
      <c r="B149" s="96" t="str">
        <f>IF(Achievement!E149="Growth High",Achievement!B149,"-")</f>
        <v>-</v>
      </c>
      <c r="C149" s="97" t="str">
        <f>IF(Achievement!E149="Growth High",Achievement!C149,"-")</f>
        <v>-</v>
      </c>
      <c r="D149" s="98" t="str">
        <f>IF(Achievement!E149="Growth High",Achievement!D149,"")</f>
        <v/>
      </c>
      <c r="E149" s="55" t="str">
        <f t="shared" si="5"/>
        <v>-</v>
      </c>
      <c r="F149" s="90" t="str">
        <f>IF(Achievement!E149="Growth High",Achievement!G149,"")</f>
        <v/>
      </c>
      <c r="G149" s="46" t="str">
        <f t="shared" si="4"/>
        <v xml:space="preserve"> </v>
      </c>
      <c r="H149" s="163"/>
      <c r="I149" s="163"/>
      <c r="J149" s="163"/>
    </row>
    <row r="150" spans="1:10" ht="24" customHeight="1" x14ac:dyDescent="0.35">
      <c r="A150" s="96" t="str">
        <f>IF(Achievement!E150="Growth High",Achievement!A150,"-")</f>
        <v>-</v>
      </c>
      <c r="B150" s="96" t="str">
        <f>IF(Achievement!E150="Growth High",Achievement!B150,"-")</f>
        <v>-</v>
      </c>
      <c r="C150" s="97" t="str">
        <f>IF(Achievement!E150="Growth High",Achievement!C150,"-")</f>
        <v>-</v>
      </c>
      <c r="D150" s="98" t="str">
        <f>IF(Achievement!E150="Growth High",Achievement!D150,"")</f>
        <v/>
      </c>
      <c r="E150" s="55" t="str">
        <f t="shared" si="5"/>
        <v>-</v>
      </c>
      <c r="F150" s="90" t="str">
        <f>IF(Achievement!E150="Growth High",Achievement!G150,"")</f>
        <v/>
      </c>
      <c r="G150" s="46" t="str">
        <f t="shared" si="4"/>
        <v xml:space="preserve"> </v>
      </c>
      <c r="H150" s="163"/>
      <c r="I150" s="163"/>
      <c r="J150" s="163"/>
    </row>
    <row r="151" spans="1:10" ht="24" customHeight="1" x14ac:dyDescent="0.35">
      <c r="A151" s="96" t="str">
        <f>IF(Achievement!E151="Growth High",Achievement!A151,"-")</f>
        <v>-</v>
      </c>
      <c r="B151" s="96" t="str">
        <f>IF(Achievement!E151="Growth High",Achievement!B151,"-")</f>
        <v>-</v>
      </c>
      <c r="C151" s="97" t="str">
        <f>IF(Achievement!E151="Growth High",Achievement!C151,"-")</f>
        <v>-</v>
      </c>
      <c r="D151" s="98" t="str">
        <f>IF(Achievement!E151="Growth High",Achievement!D151,"")</f>
        <v/>
      </c>
      <c r="E151" s="55" t="str">
        <f t="shared" si="5"/>
        <v>-</v>
      </c>
      <c r="F151" s="90" t="str">
        <f>IF(Achievement!E151="Growth High",Achievement!G151,"")</f>
        <v/>
      </c>
      <c r="G151" s="46" t="str">
        <f t="shared" si="4"/>
        <v xml:space="preserve"> </v>
      </c>
      <c r="H151" s="163"/>
      <c r="I151" s="163"/>
      <c r="J151" s="163"/>
    </row>
    <row r="152" spans="1:10" ht="24" customHeight="1" x14ac:dyDescent="0.35">
      <c r="A152" s="96" t="str">
        <f>IF(Achievement!E152="Growth High",Achievement!A152,"-")</f>
        <v>-</v>
      </c>
      <c r="B152" s="96" t="str">
        <f>IF(Achievement!E152="Growth High",Achievement!B152,"-")</f>
        <v>-</v>
      </c>
      <c r="C152" s="97" t="str">
        <f>IF(Achievement!E152="Growth High",Achievement!C152,"-")</f>
        <v>-</v>
      </c>
      <c r="D152" s="98" t="str">
        <f>IF(Achievement!E152="Growth High",Achievement!D152,"")</f>
        <v/>
      </c>
      <c r="E152" s="55" t="str">
        <f t="shared" si="5"/>
        <v>-</v>
      </c>
      <c r="F152" s="90" t="str">
        <f>IF(Achievement!E152="Growth High",Achievement!G152,"")</f>
        <v/>
      </c>
      <c r="G152" s="46" t="str">
        <f t="shared" si="4"/>
        <v xml:space="preserve"> </v>
      </c>
      <c r="H152" s="163"/>
      <c r="I152" s="163"/>
      <c r="J152" s="163"/>
    </row>
    <row r="153" spans="1:10" ht="24" customHeight="1" x14ac:dyDescent="0.35">
      <c r="A153" s="96" t="str">
        <f>IF(Achievement!E153="Growth High",Achievement!A153,"-")</f>
        <v>-</v>
      </c>
      <c r="B153" s="96" t="str">
        <f>IF(Achievement!E153="Growth High",Achievement!B153,"-")</f>
        <v>-</v>
      </c>
      <c r="C153" s="97" t="str">
        <f>IF(Achievement!E153="Growth High",Achievement!C153,"-")</f>
        <v>-</v>
      </c>
      <c r="D153" s="98" t="str">
        <f>IF(Achievement!E153="Growth High",Achievement!D153,"")</f>
        <v/>
      </c>
      <c r="E153" s="55" t="str">
        <f t="shared" si="5"/>
        <v>-</v>
      </c>
      <c r="F153" s="90" t="str">
        <f>IF(Achievement!E153="Growth High",Achievement!G153,"")</f>
        <v/>
      </c>
      <c r="G153" s="46" t="str">
        <f t="shared" si="4"/>
        <v xml:space="preserve"> </v>
      </c>
      <c r="H153" s="163"/>
      <c r="I153" s="163"/>
      <c r="J153" s="163"/>
    </row>
    <row r="154" spans="1:10" ht="24" customHeight="1" x14ac:dyDescent="0.35">
      <c r="A154" s="96" t="str">
        <f>IF(Achievement!E154="Growth High",Achievement!A154,"-")</f>
        <v>-</v>
      </c>
      <c r="B154" s="96" t="str">
        <f>IF(Achievement!E154="Growth High",Achievement!B154,"-")</f>
        <v>-</v>
      </c>
      <c r="C154" s="97" t="str">
        <f>IF(Achievement!E154="Growth High",Achievement!C154,"-")</f>
        <v>-</v>
      </c>
      <c r="D154" s="98" t="str">
        <f>IF(Achievement!E154="Growth High",Achievement!D154,"")</f>
        <v/>
      </c>
      <c r="E154" s="55" t="str">
        <f t="shared" si="5"/>
        <v>-</v>
      </c>
      <c r="F154" s="90" t="str">
        <f>IF(Achievement!E154="Growth High",Achievement!G154,"")</f>
        <v/>
      </c>
      <c r="G154" s="46" t="str">
        <f t="shared" si="4"/>
        <v xml:space="preserve"> </v>
      </c>
      <c r="H154" s="163"/>
      <c r="I154" s="163"/>
      <c r="J154" s="163"/>
    </row>
    <row r="155" spans="1:10" ht="24" customHeight="1" x14ac:dyDescent="0.35">
      <c r="A155" s="96" t="str">
        <f>IF(Achievement!E155="Growth High",Achievement!A155,"-")</f>
        <v>-</v>
      </c>
      <c r="B155" s="96" t="str">
        <f>IF(Achievement!E155="Growth High",Achievement!B155,"-")</f>
        <v>-</v>
      </c>
      <c r="C155" s="97" t="str">
        <f>IF(Achievement!E155="Growth High",Achievement!C155,"-")</f>
        <v>-</v>
      </c>
      <c r="D155" s="98" t="str">
        <f>IF(Achievement!E155="Growth High",Achievement!D155,"")</f>
        <v/>
      </c>
      <c r="E155" s="55" t="str">
        <f t="shared" si="5"/>
        <v>-</v>
      </c>
      <c r="F155" s="90" t="str">
        <f>IF(Achievement!E155="Growth High",Achievement!G155,"")</f>
        <v/>
      </c>
      <c r="G155" s="46" t="str">
        <f t="shared" si="4"/>
        <v xml:space="preserve"> </v>
      </c>
      <c r="H155" s="163"/>
      <c r="I155" s="163"/>
      <c r="J155" s="163"/>
    </row>
    <row r="156" spans="1:10" ht="24" customHeight="1" x14ac:dyDescent="0.35">
      <c r="A156" s="96" t="str">
        <f>IF(Achievement!E156="Growth High",Achievement!A156,"-")</f>
        <v>-</v>
      </c>
      <c r="B156" s="96" t="str">
        <f>IF(Achievement!E156="Growth High",Achievement!B156,"-")</f>
        <v>-</v>
      </c>
      <c r="C156" s="97" t="str">
        <f>IF(Achievement!E156="Growth High",Achievement!C156,"-")</f>
        <v>-</v>
      </c>
      <c r="D156" s="98" t="str">
        <f>IF(Achievement!E156="Growth High",Achievement!D156,"")</f>
        <v/>
      </c>
      <c r="E156" s="55" t="str">
        <f t="shared" si="5"/>
        <v>-</v>
      </c>
      <c r="F156" s="90" t="str">
        <f>IF(Achievement!E156="Growth High",Achievement!G156,"")</f>
        <v/>
      </c>
      <c r="G156" s="46" t="str">
        <f t="shared" si="4"/>
        <v xml:space="preserve"> </v>
      </c>
      <c r="H156" s="163"/>
      <c r="I156" s="163"/>
      <c r="J156" s="163"/>
    </row>
    <row r="157" spans="1:10" ht="24" customHeight="1" x14ac:dyDescent="0.35">
      <c r="A157" s="96" t="str">
        <f>IF(Achievement!E157="Growth High",Achievement!A157,"-")</f>
        <v>-</v>
      </c>
      <c r="B157" s="96" t="str">
        <f>IF(Achievement!E157="Growth High",Achievement!B157,"-")</f>
        <v>-</v>
      </c>
      <c r="C157" s="97" t="str">
        <f>IF(Achievement!E157="Growth High",Achievement!C157,"-")</f>
        <v>-</v>
      </c>
      <c r="D157" s="98" t="str">
        <f>IF(Achievement!E157="Growth High",Achievement!D157,"")</f>
        <v/>
      </c>
      <c r="E157" s="55" t="str">
        <f t="shared" si="5"/>
        <v>-</v>
      </c>
      <c r="F157" s="90" t="str">
        <f>IF(Achievement!E157="Growth High",Achievement!G157,"")</f>
        <v/>
      </c>
      <c r="G157" s="46" t="str">
        <f t="shared" si="4"/>
        <v xml:space="preserve"> </v>
      </c>
      <c r="H157" s="163"/>
      <c r="I157" s="163"/>
      <c r="J157" s="163"/>
    </row>
    <row r="158" spans="1:10" ht="24" customHeight="1" x14ac:dyDescent="0.35">
      <c r="A158" s="96" t="str">
        <f>IF(Achievement!E158="Growth High",Achievement!A158,"-")</f>
        <v>-</v>
      </c>
      <c r="B158" s="96" t="str">
        <f>IF(Achievement!E158="Growth High",Achievement!B158,"-")</f>
        <v>-</v>
      </c>
      <c r="C158" s="97" t="str">
        <f>IF(Achievement!E158="Growth High",Achievement!C158,"-")</f>
        <v>-</v>
      </c>
      <c r="D158" s="98" t="str">
        <f>IF(Achievement!E158="Growth High",Achievement!D158,"")</f>
        <v/>
      </c>
      <c r="E158" s="55" t="str">
        <f t="shared" si="5"/>
        <v>-</v>
      </c>
      <c r="F158" s="90" t="str">
        <f>IF(Achievement!E158="Growth High",Achievement!G158,"")</f>
        <v/>
      </c>
      <c r="G158" s="46" t="str">
        <f t="shared" si="4"/>
        <v xml:space="preserve"> </v>
      </c>
      <c r="H158" s="163"/>
      <c r="I158" s="163"/>
      <c r="J158" s="163"/>
    </row>
    <row r="159" spans="1:10" ht="24" customHeight="1" x14ac:dyDescent="0.35">
      <c r="A159" s="96" t="str">
        <f>IF(Achievement!E159="Growth High",Achievement!A159,"-")</f>
        <v>-</v>
      </c>
      <c r="B159" s="96" t="str">
        <f>IF(Achievement!E159="Growth High",Achievement!B159,"-")</f>
        <v>-</v>
      </c>
      <c r="C159" s="97" t="str">
        <f>IF(Achievement!E159="Growth High",Achievement!C159,"-")</f>
        <v>-</v>
      </c>
      <c r="D159" s="98" t="str">
        <f>IF(Achievement!E159="Growth High",Achievement!D159,"")</f>
        <v/>
      </c>
      <c r="E159" s="55" t="str">
        <f t="shared" si="5"/>
        <v>-</v>
      </c>
      <c r="F159" s="90" t="str">
        <f>IF(Achievement!E159="Growth High",Achievement!G159,"")</f>
        <v/>
      </c>
      <c r="G159" s="46" t="str">
        <f t="shared" si="4"/>
        <v xml:space="preserve"> </v>
      </c>
      <c r="H159" s="163"/>
      <c r="I159" s="163"/>
      <c r="J159" s="163"/>
    </row>
    <row r="160" spans="1:10" ht="24" customHeight="1" x14ac:dyDescent="0.35">
      <c r="A160" s="96" t="str">
        <f>IF(Achievement!E160="Growth High",Achievement!A160,"-")</f>
        <v>-</v>
      </c>
      <c r="B160" s="96" t="str">
        <f>IF(Achievement!E160="Growth High",Achievement!B160,"-")</f>
        <v>-</v>
      </c>
      <c r="C160" s="97" t="str">
        <f>IF(Achievement!E160="Growth High",Achievement!C160,"-")</f>
        <v>-</v>
      </c>
      <c r="D160" s="98" t="str">
        <f>IF(Achievement!E160="Growth High",Achievement!D160,"")</f>
        <v/>
      </c>
      <c r="E160" s="55" t="str">
        <f t="shared" si="5"/>
        <v>-</v>
      </c>
      <c r="F160" s="90" t="str">
        <f>IF(Achievement!E160="Growth High",Achievement!G160,"")</f>
        <v/>
      </c>
      <c r="G160" s="46" t="str">
        <f t="shared" si="4"/>
        <v xml:space="preserve"> </v>
      </c>
      <c r="H160" s="163"/>
      <c r="I160" s="163"/>
      <c r="J160" s="163"/>
    </row>
    <row r="161" spans="1:10" ht="24" customHeight="1" x14ac:dyDescent="0.35">
      <c r="A161" s="96" t="str">
        <f>IF(Achievement!E161="Growth High",Achievement!A161,"-")</f>
        <v>-</v>
      </c>
      <c r="B161" s="96" t="str">
        <f>IF(Achievement!E161="Growth High",Achievement!B161,"-")</f>
        <v>-</v>
      </c>
      <c r="C161" s="97" t="str">
        <f>IF(Achievement!E161="Growth High",Achievement!C161,"-")</f>
        <v>-</v>
      </c>
      <c r="D161" s="98" t="str">
        <f>IF(Achievement!E161="Growth High",Achievement!D161,"")</f>
        <v/>
      </c>
      <c r="E161" s="55" t="str">
        <f t="shared" si="5"/>
        <v>-</v>
      </c>
      <c r="F161" s="90" t="str">
        <f>IF(Achievement!E161="Growth High",Achievement!G161,"")</f>
        <v/>
      </c>
      <c r="G161" s="46" t="str">
        <f t="shared" si="4"/>
        <v xml:space="preserve"> </v>
      </c>
      <c r="H161" s="163"/>
      <c r="I161" s="163"/>
      <c r="J161" s="163"/>
    </row>
    <row r="162" spans="1:10" ht="24" customHeight="1" x14ac:dyDescent="0.35">
      <c r="A162" s="96" t="str">
        <f>IF(Achievement!E162="Growth High",Achievement!A162,"-")</f>
        <v>-</v>
      </c>
      <c r="B162" s="96" t="str">
        <f>IF(Achievement!E162="Growth High",Achievement!B162,"-")</f>
        <v>-</v>
      </c>
      <c r="C162" s="97" t="str">
        <f>IF(Achievement!E162="Growth High",Achievement!C162,"-")</f>
        <v>-</v>
      </c>
      <c r="D162" s="98" t="str">
        <f>IF(Achievement!E162="Growth High",Achievement!D162,"")</f>
        <v/>
      </c>
      <c r="E162" s="55" t="str">
        <f t="shared" si="5"/>
        <v>-</v>
      </c>
      <c r="F162" s="90" t="str">
        <f>IF(Achievement!E162="Growth High",Achievement!G162,"")</f>
        <v/>
      </c>
      <c r="G162" s="46" t="str">
        <f t="shared" si="4"/>
        <v xml:space="preserve"> </v>
      </c>
      <c r="H162" s="163"/>
      <c r="I162" s="163"/>
      <c r="J162" s="163"/>
    </row>
    <row r="163" spans="1:10" ht="24" customHeight="1" x14ac:dyDescent="0.35">
      <c r="A163" s="96" t="str">
        <f>IF(Achievement!E163="Growth High",Achievement!A163,"-")</f>
        <v>-</v>
      </c>
      <c r="B163" s="96" t="str">
        <f>IF(Achievement!E163="Growth High",Achievement!B163,"-")</f>
        <v>-</v>
      </c>
      <c r="C163" s="97" t="str">
        <f>IF(Achievement!E163="Growth High",Achievement!C163,"-")</f>
        <v>-</v>
      </c>
      <c r="D163" s="98" t="str">
        <f>IF(Achievement!E163="Growth High",Achievement!D163,"")</f>
        <v/>
      </c>
      <c r="E163" s="55" t="str">
        <f t="shared" si="5"/>
        <v>-</v>
      </c>
      <c r="F163" s="90" t="str">
        <f>IF(Achievement!E163="Growth High",Achievement!G163,"")</f>
        <v/>
      </c>
      <c r="G163" s="46" t="str">
        <f t="shared" si="4"/>
        <v xml:space="preserve"> </v>
      </c>
      <c r="H163" s="163"/>
      <c r="I163" s="163"/>
      <c r="J163" s="163"/>
    </row>
    <row r="164" spans="1:10" ht="24" customHeight="1" x14ac:dyDescent="0.35">
      <c r="A164" s="96" t="str">
        <f>IF(Achievement!E164="Growth High",Achievement!A164,"-")</f>
        <v>-</v>
      </c>
      <c r="B164" s="96" t="str">
        <f>IF(Achievement!E164="Growth High",Achievement!B164,"-")</f>
        <v>-</v>
      </c>
      <c r="C164" s="97" t="str">
        <f>IF(Achievement!E164="Growth High",Achievement!C164,"-")</f>
        <v>-</v>
      </c>
      <c r="D164" s="98" t="str">
        <f>IF(Achievement!E164="Growth High",Achievement!D164,"")</f>
        <v/>
      </c>
      <c r="E164" s="55" t="str">
        <f t="shared" si="5"/>
        <v>-</v>
      </c>
      <c r="F164" s="90" t="str">
        <f>IF(Achievement!E164="Growth High",Achievement!G164,"")</f>
        <v/>
      </c>
      <c r="G164" s="46" t="str">
        <f t="shared" si="4"/>
        <v xml:space="preserve"> </v>
      </c>
      <c r="H164" s="163"/>
      <c r="I164" s="163"/>
      <c r="J164" s="163"/>
    </row>
    <row r="165" spans="1:10" ht="24" customHeight="1" x14ac:dyDescent="0.35">
      <c r="A165" s="96" t="str">
        <f>IF(Achievement!E165="Growth High",Achievement!A165,"-")</f>
        <v>-</v>
      </c>
      <c r="B165" s="96" t="str">
        <f>IF(Achievement!E165="Growth High",Achievement!B165,"-")</f>
        <v>-</v>
      </c>
      <c r="C165" s="97" t="str">
        <f>IF(Achievement!E165="Growth High",Achievement!C165,"-")</f>
        <v>-</v>
      </c>
      <c r="D165" s="98" t="str">
        <f>IF(Achievement!E165="Growth High",Achievement!D165,"")</f>
        <v/>
      </c>
      <c r="E165" s="55" t="str">
        <f t="shared" si="5"/>
        <v>-</v>
      </c>
      <c r="F165" s="90" t="str">
        <f>IF(Achievement!E165="Growth High",Achievement!G165,"")</f>
        <v/>
      </c>
      <c r="G165" s="46" t="str">
        <f t="shared" si="4"/>
        <v xml:space="preserve"> </v>
      </c>
      <c r="H165" s="163"/>
      <c r="I165" s="163"/>
      <c r="J165" s="163"/>
    </row>
    <row r="166" spans="1:10" ht="24" customHeight="1" x14ac:dyDescent="0.35">
      <c r="A166" s="96" t="str">
        <f>IF(Achievement!E166="Growth High",Achievement!A166,"-")</f>
        <v>-</v>
      </c>
      <c r="B166" s="96" t="str">
        <f>IF(Achievement!E166="Growth High",Achievement!B166,"-")</f>
        <v>-</v>
      </c>
      <c r="C166" s="97" t="str">
        <f>IF(Achievement!E166="Growth High",Achievement!C166,"-")</f>
        <v>-</v>
      </c>
      <c r="D166" s="98" t="str">
        <f>IF(Achievement!E166="Growth High",Achievement!D166,"")</f>
        <v/>
      </c>
      <c r="E166" s="55" t="str">
        <f t="shared" si="5"/>
        <v>-</v>
      </c>
      <c r="F166" s="90" t="str">
        <f>IF(Achievement!E166="Growth High",Achievement!G166,"")</f>
        <v/>
      </c>
      <c r="G166" s="46" t="str">
        <f t="shared" si="4"/>
        <v xml:space="preserve"> </v>
      </c>
      <c r="H166" s="163"/>
      <c r="I166" s="163"/>
      <c r="J166" s="163"/>
    </row>
    <row r="167" spans="1:10" ht="24" customHeight="1" x14ac:dyDescent="0.35">
      <c r="A167" s="96" t="str">
        <f>IF(Achievement!E167="Growth High",Achievement!A167,"-")</f>
        <v>-</v>
      </c>
      <c r="B167" s="96" t="str">
        <f>IF(Achievement!E167="Growth High",Achievement!B167,"-")</f>
        <v>-</v>
      </c>
      <c r="C167" s="97" t="str">
        <f>IF(Achievement!E167="Growth High",Achievement!C167,"-")</f>
        <v>-</v>
      </c>
      <c r="D167" s="98" t="str">
        <f>IF(Achievement!E167="Growth High",Achievement!D167,"")</f>
        <v/>
      </c>
      <c r="E167" s="55" t="str">
        <f t="shared" si="5"/>
        <v>-</v>
      </c>
      <c r="F167" s="90" t="str">
        <f>IF(Achievement!E167="Growth High",Achievement!G167,"")</f>
        <v/>
      </c>
      <c r="G167" s="46" t="str">
        <f t="shared" si="4"/>
        <v xml:space="preserve"> </v>
      </c>
      <c r="H167" s="163"/>
      <c r="I167" s="163"/>
      <c r="J167" s="163"/>
    </row>
    <row r="168" spans="1:10" ht="24" customHeight="1" x14ac:dyDescent="0.35">
      <c r="A168" s="96" t="str">
        <f>IF(Achievement!E168="Growth High",Achievement!A168,"-")</f>
        <v>-</v>
      </c>
      <c r="B168" s="96" t="str">
        <f>IF(Achievement!E168="Growth High",Achievement!B168,"-")</f>
        <v>-</v>
      </c>
      <c r="C168" s="97" t="str">
        <f>IF(Achievement!E168="Growth High",Achievement!C168,"-")</f>
        <v>-</v>
      </c>
      <c r="D168" s="98" t="str">
        <f>IF(Achievement!E168="Growth High",Achievement!D168,"")</f>
        <v/>
      </c>
      <c r="E168" s="55" t="str">
        <f t="shared" si="5"/>
        <v>-</v>
      </c>
      <c r="F168" s="90" t="str">
        <f>IF(Achievement!E168="Growth High",Achievement!G168,"")</f>
        <v/>
      </c>
      <c r="G168" s="46" t="str">
        <f t="shared" si="4"/>
        <v xml:space="preserve"> </v>
      </c>
      <c r="H168" s="163"/>
      <c r="I168" s="163"/>
      <c r="J168" s="163"/>
    </row>
    <row r="169" spans="1:10" ht="24" customHeight="1" x14ac:dyDescent="0.35">
      <c r="A169" s="96" t="str">
        <f>IF(Achievement!E169="Growth High",Achievement!A169,"-")</f>
        <v>-</v>
      </c>
      <c r="B169" s="96" t="str">
        <f>IF(Achievement!E169="Growth High",Achievement!B169,"-")</f>
        <v>-</v>
      </c>
      <c r="C169" s="97" t="str">
        <f>IF(Achievement!E169="Growth High",Achievement!C169,"-")</f>
        <v>-</v>
      </c>
      <c r="D169" s="98" t="str">
        <f>IF(Achievement!E169="Growth High",Achievement!D169,"")</f>
        <v/>
      </c>
      <c r="E169" s="55" t="str">
        <f t="shared" si="5"/>
        <v>-</v>
      </c>
      <c r="F169" s="90" t="str">
        <f>IF(Achievement!E169="Growth High",Achievement!G169,"")</f>
        <v/>
      </c>
      <c r="G169" s="46" t="str">
        <f t="shared" si="4"/>
        <v xml:space="preserve"> </v>
      </c>
      <c r="H169" s="163"/>
      <c r="I169" s="163"/>
      <c r="J169" s="163"/>
    </row>
    <row r="170" spans="1:10" ht="24" customHeight="1" x14ac:dyDescent="0.35">
      <c r="A170" s="96" t="str">
        <f>IF(Achievement!E170="Growth High",Achievement!A170,"-")</f>
        <v>-</v>
      </c>
      <c r="B170" s="96" t="str">
        <f>IF(Achievement!E170="Growth High",Achievement!B170,"-")</f>
        <v>-</v>
      </c>
      <c r="C170" s="97" t="str">
        <f>IF(Achievement!E170="Growth High",Achievement!C170,"-")</f>
        <v>-</v>
      </c>
      <c r="D170" s="98" t="str">
        <f>IF(Achievement!E170="Growth High",Achievement!D170,"")</f>
        <v/>
      </c>
      <c r="E170" s="55" t="str">
        <f t="shared" si="5"/>
        <v>-</v>
      </c>
      <c r="F170" s="90" t="str">
        <f>IF(Achievement!E170="Growth High",Achievement!G170,"")</f>
        <v/>
      </c>
      <c r="G170" s="46" t="str">
        <f t="shared" si="4"/>
        <v xml:space="preserve"> </v>
      </c>
      <c r="H170" s="163"/>
      <c r="I170" s="163"/>
      <c r="J170" s="163"/>
    </row>
    <row r="171" spans="1:10" ht="24" customHeight="1" x14ac:dyDescent="0.35">
      <c r="A171" s="96" t="str">
        <f>IF(Achievement!E171="Growth High",Achievement!A171,"-")</f>
        <v>-</v>
      </c>
      <c r="B171" s="96" t="str">
        <f>IF(Achievement!E171="Growth High",Achievement!B171,"-")</f>
        <v>-</v>
      </c>
      <c r="C171" s="97" t="str">
        <f>IF(Achievement!E171="Growth High",Achievement!C171,"-")</f>
        <v>-</v>
      </c>
      <c r="D171" s="98" t="str">
        <f>IF(Achievement!E171="Growth High",Achievement!D171,"")</f>
        <v/>
      </c>
      <c r="E171" s="55" t="str">
        <f t="shared" si="5"/>
        <v>-</v>
      </c>
      <c r="F171" s="90" t="str">
        <f>IF(Achievement!E171="Growth High",Achievement!G171,"")</f>
        <v/>
      </c>
      <c r="G171" s="46" t="str">
        <f t="shared" si="4"/>
        <v xml:space="preserve"> </v>
      </c>
      <c r="H171" s="163"/>
      <c r="I171" s="163"/>
      <c r="J171" s="163"/>
    </row>
    <row r="172" spans="1:10" ht="24" customHeight="1" x14ac:dyDescent="0.35">
      <c r="A172" s="96" t="str">
        <f>IF(Achievement!E172="Growth High",Achievement!A172,"-")</f>
        <v>-</v>
      </c>
      <c r="B172" s="96" t="str">
        <f>IF(Achievement!E172="Growth High",Achievement!B172,"-")</f>
        <v>-</v>
      </c>
      <c r="C172" s="97" t="str">
        <f>IF(Achievement!E172="Growth High",Achievement!C172,"-")</f>
        <v>-</v>
      </c>
      <c r="D172" s="98" t="str">
        <f>IF(Achievement!E172="Growth High",Achievement!D172,"")</f>
        <v/>
      </c>
      <c r="E172" s="55" t="str">
        <f t="shared" si="5"/>
        <v>-</v>
      </c>
      <c r="F172" s="90" t="str">
        <f>IF(Achievement!E172="Growth High",Achievement!G172,"")</f>
        <v/>
      </c>
      <c r="G172" s="46" t="str">
        <f t="shared" si="4"/>
        <v xml:space="preserve"> </v>
      </c>
      <c r="H172" s="163"/>
      <c r="I172" s="163"/>
      <c r="J172" s="163"/>
    </row>
    <row r="173" spans="1:10" ht="24" customHeight="1" x14ac:dyDescent="0.35">
      <c r="A173" s="96" t="str">
        <f>IF(Achievement!E173="Growth High",Achievement!A173,"-")</f>
        <v>-</v>
      </c>
      <c r="B173" s="96" t="str">
        <f>IF(Achievement!E173="Growth High",Achievement!B173,"-")</f>
        <v>-</v>
      </c>
      <c r="C173" s="97" t="str">
        <f>IF(Achievement!E173="Growth High",Achievement!C173,"-")</f>
        <v>-</v>
      </c>
      <c r="D173" s="98" t="str">
        <f>IF(Achievement!E173="Growth High",Achievement!D173,"")</f>
        <v/>
      </c>
      <c r="E173" s="55" t="str">
        <f t="shared" si="5"/>
        <v>-</v>
      </c>
      <c r="F173" s="90" t="str">
        <f>IF(Achievement!E173="Growth High",Achievement!G173,"")</f>
        <v/>
      </c>
      <c r="G173" s="46" t="str">
        <f t="shared" si="4"/>
        <v xml:space="preserve"> </v>
      </c>
      <c r="H173" s="163"/>
      <c r="I173" s="163"/>
      <c r="J173" s="163"/>
    </row>
    <row r="174" spans="1:10" ht="24" customHeight="1" x14ac:dyDescent="0.35">
      <c r="A174" s="96" t="str">
        <f>IF(Achievement!E174="Growth High",Achievement!A174,"-")</f>
        <v>-</v>
      </c>
      <c r="B174" s="96" t="str">
        <f>IF(Achievement!E174="Growth High",Achievement!B174,"-")</f>
        <v>-</v>
      </c>
      <c r="C174" s="97" t="str">
        <f>IF(Achievement!E174="Growth High",Achievement!C174,"-")</f>
        <v>-</v>
      </c>
      <c r="D174" s="98" t="str">
        <f>IF(Achievement!E174="Growth High",Achievement!D174,"")</f>
        <v/>
      </c>
      <c r="E174" s="55" t="str">
        <f t="shared" si="5"/>
        <v>-</v>
      </c>
      <c r="F174" s="90" t="str">
        <f>IF(Achievement!E174="Growth High",Achievement!G174,"")</f>
        <v/>
      </c>
      <c r="G174" s="46" t="str">
        <f t="shared" si="4"/>
        <v xml:space="preserve"> </v>
      </c>
      <c r="H174" s="163"/>
      <c r="I174" s="163"/>
      <c r="J174" s="163"/>
    </row>
    <row r="175" spans="1:10" ht="24" customHeight="1" x14ac:dyDescent="0.35">
      <c r="A175" s="96" t="str">
        <f>IF(Achievement!E175="Growth High",Achievement!A175,"-")</f>
        <v>-</v>
      </c>
      <c r="B175" s="96" t="str">
        <f>IF(Achievement!E175="Growth High",Achievement!B175,"-")</f>
        <v>-</v>
      </c>
      <c r="C175" s="97" t="str">
        <f>IF(Achievement!E175="Growth High",Achievement!C175,"-")</f>
        <v>-</v>
      </c>
      <c r="D175" s="98" t="str">
        <f>IF(Achievement!E175="Growth High",Achievement!D175,"")</f>
        <v/>
      </c>
      <c r="E175" s="55" t="str">
        <f t="shared" si="5"/>
        <v>-</v>
      </c>
      <c r="F175" s="90" t="str">
        <f>IF(Achievement!E175="Growth High",Achievement!G175,"")</f>
        <v/>
      </c>
      <c r="G175" s="46" t="str">
        <f t="shared" si="4"/>
        <v xml:space="preserve"> </v>
      </c>
      <c r="H175" s="163"/>
      <c r="I175" s="163"/>
      <c r="J175" s="163"/>
    </row>
    <row r="176" spans="1:10" ht="24" customHeight="1" x14ac:dyDescent="0.35">
      <c r="A176" s="96" t="str">
        <f>IF(Achievement!E176="Growth High",Achievement!A176,"-")</f>
        <v>-</v>
      </c>
      <c r="B176" s="96" t="str">
        <f>IF(Achievement!E176="Growth High",Achievement!B176,"-")</f>
        <v>-</v>
      </c>
      <c r="C176" s="97" t="str">
        <f>IF(Achievement!E176="Growth High",Achievement!C176,"-")</f>
        <v>-</v>
      </c>
      <c r="D176" s="98" t="str">
        <f>IF(Achievement!E176="Growth High",Achievement!D176,"")</f>
        <v/>
      </c>
      <c r="E176" s="55" t="str">
        <f t="shared" si="5"/>
        <v>-</v>
      </c>
      <c r="F176" s="90" t="str">
        <f>IF(Achievement!E176="Growth High",Achievement!G176,"")</f>
        <v/>
      </c>
      <c r="G176" s="46" t="str">
        <f t="shared" si="4"/>
        <v xml:space="preserve"> </v>
      </c>
      <c r="H176" s="163"/>
      <c r="I176" s="163"/>
      <c r="J176" s="163"/>
    </row>
    <row r="177" spans="1:10" ht="24" customHeight="1" x14ac:dyDescent="0.35">
      <c r="A177" s="96" t="str">
        <f>IF(Achievement!E177="Growth High",Achievement!A177,"-")</f>
        <v>-</v>
      </c>
      <c r="B177" s="96" t="str">
        <f>IF(Achievement!E177="Growth High",Achievement!B177,"-")</f>
        <v>-</v>
      </c>
      <c r="C177" s="97" t="str">
        <f>IF(Achievement!E177="Growth High",Achievement!C177,"-")</f>
        <v>-</v>
      </c>
      <c r="D177" s="98" t="str">
        <f>IF(Achievement!E177="Growth High",Achievement!D177,"")</f>
        <v/>
      </c>
      <c r="E177" s="55" t="str">
        <f t="shared" si="5"/>
        <v>-</v>
      </c>
      <c r="F177" s="90" t="str">
        <f>IF(Achievement!E177="Growth High",Achievement!G177,"")</f>
        <v/>
      </c>
      <c r="G177" s="46" t="str">
        <f t="shared" si="4"/>
        <v xml:space="preserve"> </v>
      </c>
      <c r="H177" s="163"/>
      <c r="I177" s="163"/>
      <c r="J177" s="163"/>
    </row>
    <row r="178" spans="1:10" ht="24" customHeight="1" x14ac:dyDescent="0.35">
      <c r="A178" s="96" t="str">
        <f>IF(Achievement!E178="Growth High",Achievement!A178,"-")</f>
        <v>-</v>
      </c>
      <c r="B178" s="96" t="str">
        <f>IF(Achievement!E178="Growth High",Achievement!B178,"-")</f>
        <v>-</v>
      </c>
      <c r="C178" s="97" t="str">
        <f>IF(Achievement!E178="Growth High",Achievement!C178,"-")</f>
        <v>-</v>
      </c>
      <c r="D178" s="98" t="str">
        <f>IF(Achievement!E178="Growth High",Achievement!D178,"")</f>
        <v/>
      </c>
      <c r="E178" s="55" t="str">
        <f t="shared" si="5"/>
        <v>-</v>
      </c>
      <c r="F178" s="90" t="str">
        <f>IF(Achievement!E178="Growth High",Achievement!G178,"")</f>
        <v/>
      </c>
      <c r="G178" s="46" t="str">
        <f t="shared" si="4"/>
        <v xml:space="preserve"> </v>
      </c>
      <c r="H178" s="163"/>
      <c r="I178" s="163"/>
      <c r="J178" s="163"/>
    </row>
    <row r="179" spans="1:10" ht="24" customHeight="1" x14ac:dyDescent="0.35">
      <c r="A179" s="96" t="str">
        <f>IF(Achievement!E179="Growth High",Achievement!A179,"-")</f>
        <v>-</v>
      </c>
      <c r="B179" s="96" t="str">
        <f>IF(Achievement!E179="Growth High",Achievement!B179,"-")</f>
        <v>-</v>
      </c>
      <c r="C179" s="97" t="str">
        <f>IF(Achievement!E179="Growth High",Achievement!C179,"-")</f>
        <v>-</v>
      </c>
      <c r="D179" s="98" t="str">
        <f>IF(Achievement!E179="Growth High",Achievement!D179,"")</f>
        <v/>
      </c>
      <c r="E179" s="55" t="str">
        <f t="shared" si="5"/>
        <v>-</v>
      </c>
      <c r="F179" s="90" t="str">
        <f>IF(Achievement!E179="Growth High",Achievement!G179,"")</f>
        <v/>
      </c>
      <c r="G179" s="46" t="str">
        <f t="shared" si="4"/>
        <v xml:space="preserve"> </v>
      </c>
      <c r="H179" s="163"/>
      <c r="I179" s="163"/>
      <c r="J179" s="163"/>
    </row>
    <row r="180" spans="1:10" ht="24" customHeight="1" x14ac:dyDescent="0.35">
      <c r="A180" s="96" t="str">
        <f>IF(Achievement!E180="Growth High",Achievement!A180,"-")</f>
        <v>-</v>
      </c>
      <c r="B180" s="96" t="str">
        <f>IF(Achievement!E180="Growth High",Achievement!B180,"-")</f>
        <v>-</v>
      </c>
      <c r="C180" s="97" t="str">
        <f>IF(Achievement!E180="Growth High",Achievement!C180,"-")</f>
        <v>-</v>
      </c>
      <c r="D180" s="98" t="str">
        <f>IF(Achievement!E180="Growth High",Achievement!D180,"")</f>
        <v/>
      </c>
      <c r="E180" s="55" t="str">
        <f t="shared" si="5"/>
        <v>-</v>
      </c>
      <c r="F180" s="90" t="str">
        <f>IF(Achievement!E180="Growth High",Achievement!G180,"")</f>
        <v/>
      </c>
      <c r="G180" s="46" t="str">
        <f t="shared" si="4"/>
        <v xml:space="preserve"> </v>
      </c>
      <c r="H180" s="163"/>
      <c r="I180" s="163"/>
      <c r="J180" s="163"/>
    </row>
    <row r="181" spans="1:10" ht="24" customHeight="1" x14ac:dyDescent="0.35">
      <c r="A181" s="96" t="str">
        <f>IF(Achievement!E181="Growth High",Achievement!A181,"-")</f>
        <v>-</v>
      </c>
      <c r="B181" s="96" t="str">
        <f>IF(Achievement!E181="Growth High",Achievement!B181,"-")</f>
        <v>-</v>
      </c>
      <c r="C181" s="97" t="str">
        <f>IF(Achievement!E181="Growth High",Achievement!C181,"-")</f>
        <v>-</v>
      </c>
      <c r="D181" s="98" t="str">
        <f>IF(Achievement!E181="Growth High",Achievement!D181,"")</f>
        <v/>
      </c>
      <c r="E181" s="55" t="str">
        <f t="shared" si="5"/>
        <v>-</v>
      </c>
      <c r="F181" s="90" t="str">
        <f>IF(Achievement!E181="Growth High",Achievement!G181,"")</f>
        <v/>
      </c>
      <c r="G181" s="46" t="str">
        <f t="shared" si="4"/>
        <v xml:space="preserve"> </v>
      </c>
      <c r="H181" s="163"/>
      <c r="I181" s="163"/>
      <c r="J181" s="163"/>
    </row>
    <row r="182" spans="1:10" ht="24" customHeight="1" x14ac:dyDescent="0.35">
      <c r="A182" s="96" t="str">
        <f>IF(Achievement!E182="Growth High",Achievement!A182,"-")</f>
        <v>-</v>
      </c>
      <c r="B182" s="96" t="str">
        <f>IF(Achievement!E182="Growth High",Achievement!B182,"-")</f>
        <v>-</v>
      </c>
      <c r="C182" s="97" t="str">
        <f>IF(Achievement!E182="Growth High",Achievement!C182,"-")</f>
        <v>-</v>
      </c>
      <c r="D182" s="98" t="str">
        <f>IF(Achievement!E182="Growth High",Achievement!D182,"")</f>
        <v/>
      </c>
      <c r="E182" s="55" t="str">
        <f t="shared" si="5"/>
        <v>-</v>
      </c>
      <c r="F182" s="90" t="str">
        <f>IF(Achievement!E182="Growth High",Achievement!G182,"")</f>
        <v/>
      </c>
      <c r="G182" s="46" t="str">
        <f t="shared" si="4"/>
        <v xml:space="preserve"> </v>
      </c>
      <c r="H182" s="163"/>
      <c r="I182" s="163"/>
      <c r="J182" s="163"/>
    </row>
    <row r="183" spans="1:10" ht="24" customHeight="1" x14ac:dyDescent="0.35">
      <c r="A183" s="96" t="str">
        <f>IF(Achievement!E183="Growth High",Achievement!A183,"-")</f>
        <v>-</v>
      </c>
      <c r="B183" s="96" t="str">
        <f>IF(Achievement!E183="Growth High",Achievement!B183,"-")</f>
        <v>-</v>
      </c>
      <c r="C183" s="97" t="str">
        <f>IF(Achievement!E183="Growth High",Achievement!C183,"-")</f>
        <v>-</v>
      </c>
      <c r="D183" s="98" t="str">
        <f>IF(Achievement!E183="Growth High",Achievement!D183,"")</f>
        <v/>
      </c>
      <c r="E183" s="55" t="str">
        <f t="shared" si="5"/>
        <v>-</v>
      </c>
      <c r="F183" s="90" t="str">
        <f>IF(Achievement!E183="Growth High",Achievement!G183,"")</f>
        <v/>
      </c>
      <c r="G183" s="46" t="str">
        <f t="shared" si="4"/>
        <v xml:space="preserve"> </v>
      </c>
      <c r="H183" s="163"/>
      <c r="I183" s="163"/>
      <c r="J183" s="163"/>
    </row>
    <row r="184" spans="1:10" ht="24" customHeight="1" x14ac:dyDescent="0.35">
      <c r="A184" s="96" t="str">
        <f>IF(Achievement!E184="Growth High",Achievement!A184,"-")</f>
        <v>-</v>
      </c>
      <c r="B184" s="96" t="str">
        <f>IF(Achievement!E184="Growth High",Achievement!B184,"-")</f>
        <v>-</v>
      </c>
      <c r="C184" s="97" t="str">
        <f>IF(Achievement!E184="Growth High",Achievement!C184,"-")</f>
        <v>-</v>
      </c>
      <c r="D184" s="98" t="str">
        <f>IF(Achievement!E184="Growth High",Achievement!D184,"")</f>
        <v/>
      </c>
      <c r="E184" s="55" t="str">
        <f t="shared" si="5"/>
        <v>-</v>
      </c>
      <c r="F184" s="90" t="str">
        <f>IF(Achievement!E184="Growth High",Achievement!G184,"")</f>
        <v/>
      </c>
      <c r="G184" s="46" t="str">
        <f t="shared" si="4"/>
        <v xml:space="preserve"> </v>
      </c>
      <c r="H184" s="163"/>
      <c r="I184" s="163"/>
      <c r="J184" s="163"/>
    </row>
    <row r="185" spans="1:10" ht="24" customHeight="1" x14ac:dyDescent="0.35">
      <c r="A185" s="96" t="str">
        <f>IF(Achievement!E185="Growth High",Achievement!A185,"-")</f>
        <v>-</v>
      </c>
      <c r="B185" s="96" t="str">
        <f>IF(Achievement!E185="Growth High",Achievement!B185,"-")</f>
        <v>-</v>
      </c>
      <c r="C185" s="97" t="str">
        <f>IF(Achievement!E185="Growth High",Achievement!C185,"-")</f>
        <v>-</v>
      </c>
      <c r="D185" s="98" t="str">
        <f>IF(Achievement!E185="Growth High",Achievement!D185,"")</f>
        <v/>
      </c>
      <c r="E185" s="55" t="str">
        <f t="shared" si="5"/>
        <v>-</v>
      </c>
      <c r="F185" s="90" t="str">
        <f>IF(Achievement!E185="Growth High",Achievement!G185,"")</f>
        <v/>
      </c>
      <c r="G185" s="46" t="str">
        <f t="shared" si="4"/>
        <v xml:space="preserve"> </v>
      </c>
      <c r="H185" s="163"/>
      <c r="I185" s="163"/>
      <c r="J185" s="163"/>
    </row>
    <row r="186" spans="1:10" ht="24" customHeight="1" x14ac:dyDescent="0.35">
      <c r="A186" s="96" t="str">
        <f>IF(Achievement!E186="Growth High",Achievement!A186,"-")</f>
        <v>-</v>
      </c>
      <c r="B186" s="96" t="str">
        <f>IF(Achievement!E186="Growth High",Achievement!B186,"-")</f>
        <v>-</v>
      </c>
      <c r="C186" s="97" t="str">
        <f>IF(Achievement!E186="Growth High",Achievement!C186,"-")</f>
        <v>-</v>
      </c>
      <c r="D186" s="98" t="str">
        <f>IF(Achievement!E186="Growth High",Achievement!D186,"")</f>
        <v/>
      </c>
      <c r="E186" s="55" t="str">
        <f t="shared" si="5"/>
        <v>-</v>
      </c>
      <c r="F186" s="90" t="str">
        <f>IF(Achievement!E186="Growth High",Achievement!G186,"")</f>
        <v/>
      </c>
      <c r="G186" s="46" t="str">
        <f t="shared" si="4"/>
        <v xml:space="preserve"> </v>
      </c>
      <c r="H186" s="163"/>
      <c r="I186" s="163"/>
      <c r="J186" s="163"/>
    </row>
    <row r="187" spans="1:10" ht="24" customHeight="1" x14ac:dyDescent="0.35">
      <c r="A187" s="96" t="str">
        <f>IF(Achievement!E187="Growth High",Achievement!A187,"-")</f>
        <v>-</v>
      </c>
      <c r="B187" s="96" t="str">
        <f>IF(Achievement!E187="Growth High",Achievement!B187,"-")</f>
        <v>-</v>
      </c>
      <c r="C187" s="97" t="str">
        <f>IF(Achievement!E187="Growth High",Achievement!C187,"-")</f>
        <v>-</v>
      </c>
      <c r="D187" s="98" t="str">
        <f>IF(Achievement!E187="Growth High",Achievement!D187,"")</f>
        <v/>
      </c>
      <c r="E187" s="55" t="str">
        <f t="shared" si="5"/>
        <v>-</v>
      </c>
      <c r="F187" s="90" t="str">
        <f>IF(Achievement!E187="Growth High",Achievement!G187,"")</f>
        <v/>
      </c>
      <c r="G187" s="46" t="str">
        <f t="shared" si="4"/>
        <v xml:space="preserve"> </v>
      </c>
      <c r="H187" s="163"/>
      <c r="I187" s="163"/>
      <c r="J187" s="163"/>
    </row>
    <row r="188" spans="1:10" ht="24" customHeight="1" x14ac:dyDescent="0.35">
      <c r="A188" s="96" t="str">
        <f>IF(Achievement!E188="Growth High",Achievement!A188,"-")</f>
        <v>-</v>
      </c>
      <c r="B188" s="96" t="str">
        <f>IF(Achievement!E188="Growth High",Achievement!B188,"-")</f>
        <v>-</v>
      </c>
      <c r="C188" s="97" t="str">
        <f>IF(Achievement!E188="Growth High",Achievement!C188,"-")</f>
        <v>-</v>
      </c>
      <c r="D188" s="98" t="str">
        <f>IF(Achievement!E188="Growth High",Achievement!D188,"")</f>
        <v/>
      </c>
      <c r="E188" s="55" t="str">
        <f t="shared" si="5"/>
        <v>-</v>
      </c>
      <c r="F188" s="90" t="str">
        <f>IF(Achievement!E188="Growth High",Achievement!G188,"")</f>
        <v/>
      </c>
      <c r="G188" s="46" t="str">
        <f t="shared" si="4"/>
        <v xml:space="preserve"> </v>
      </c>
      <c r="H188" s="163"/>
      <c r="I188" s="163"/>
      <c r="J188" s="163"/>
    </row>
    <row r="189" spans="1:10" ht="24" customHeight="1" x14ac:dyDescent="0.35">
      <c r="A189" s="96" t="str">
        <f>IF(Achievement!E189="Growth High",Achievement!A189,"-")</f>
        <v>-</v>
      </c>
      <c r="B189" s="96" t="str">
        <f>IF(Achievement!E189="Growth High",Achievement!B189,"-")</f>
        <v>-</v>
      </c>
      <c r="C189" s="97" t="str">
        <f>IF(Achievement!E189="Growth High",Achievement!C189,"-")</f>
        <v>-</v>
      </c>
      <c r="D189" s="98" t="str">
        <f>IF(Achievement!E189="Growth High",Achievement!D189,"")</f>
        <v/>
      </c>
      <c r="E189" s="55" t="str">
        <f t="shared" si="5"/>
        <v>-</v>
      </c>
      <c r="F189" s="90" t="str">
        <f>IF(Achievement!E189="Growth High",Achievement!G189,"")</f>
        <v/>
      </c>
      <c r="G189" s="46" t="str">
        <f t="shared" si="4"/>
        <v xml:space="preserve"> </v>
      </c>
      <c r="H189" s="163"/>
      <c r="I189" s="163"/>
      <c r="J189" s="163"/>
    </row>
    <row r="190" spans="1:10" ht="24" customHeight="1" x14ac:dyDescent="0.35">
      <c r="A190" s="96" t="str">
        <f>IF(Achievement!E190="Growth High",Achievement!A190,"-")</f>
        <v>-</v>
      </c>
      <c r="B190" s="96" t="str">
        <f>IF(Achievement!E190="Growth High",Achievement!B190,"-")</f>
        <v>-</v>
      </c>
      <c r="C190" s="97" t="str">
        <f>IF(Achievement!E190="Growth High",Achievement!C190,"-")</f>
        <v>-</v>
      </c>
      <c r="D190" s="98" t="str">
        <f>IF(Achievement!E190="Growth High",Achievement!D190,"")</f>
        <v/>
      </c>
      <c r="E190" s="55" t="str">
        <f t="shared" si="5"/>
        <v>-</v>
      </c>
      <c r="F190" s="90" t="str">
        <f>IF(Achievement!E190="Growth High",Achievement!G190,"")</f>
        <v/>
      </c>
      <c r="G190" s="46" t="str">
        <f t="shared" si="4"/>
        <v xml:space="preserve"> </v>
      </c>
      <c r="H190" s="163"/>
      <c r="I190" s="163"/>
      <c r="J190" s="163"/>
    </row>
    <row r="191" spans="1:10" ht="24" customHeight="1" x14ac:dyDescent="0.35">
      <c r="A191" s="96" t="str">
        <f>IF(Achievement!E191="Growth High",Achievement!A191,"-")</f>
        <v>-</v>
      </c>
      <c r="B191" s="96" t="str">
        <f>IF(Achievement!E191="Growth High",Achievement!B191,"-")</f>
        <v>-</v>
      </c>
      <c r="C191" s="97" t="str">
        <f>IF(Achievement!E191="Growth High",Achievement!C191,"-")</f>
        <v>-</v>
      </c>
      <c r="D191" s="98" t="str">
        <f>IF(Achievement!E191="Growth High",Achievement!D191,"")</f>
        <v/>
      </c>
      <c r="E191" s="55" t="str">
        <f t="shared" si="5"/>
        <v>-</v>
      </c>
      <c r="F191" s="90" t="str">
        <f>IF(Achievement!E191="Growth High",Achievement!G191,"")</f>
        <v/>
      </c>
      <c r="G191" s="46" t="str">
        <f t="shared" si="4"/>
        <v xml:space="preserve"> </v>
      </c>
      <c r="H191" s="163"/>
      <c r="I191" s="163"/>
      <c r="J191" s="163"/>
    </row>
    <row r="192" spans="1:10" ht="24" customHeight="1" x14ac:dyDescent="0.35">
      <c r="A192" s="96" t="str">
        <f>IF(Achievement!E192="Growth High",Achievement!A192,"-")</f>
        <v>-</v>
      </c>
      <c r="B192" s="96" t="str">
        <f>IF(Achievement!E192="Growth High",Achievement!B192,"-")</f>
        <v>-</v>
      </c>
      <c r="C192" s="97" t="str">
        <f>IF(Achievement!E192="Growth High",Achievement!C192,"-")</f>
        <v>-</v>
      </c>
      <c r="D192" s="98" t="str">
        <f>IF(Achievement!E192="Growth High",Achievement!D192,"")</f>
        <v/>
      </c>
      <c r="E192" s="55" t="str">
        <f t="shared" si="5"/>
        <v>-</v>
      </c>
      <c r="F192" s="90" t="str">
        <f>IF(Achievement!E192="Growth High",Achievement!G192,"")</f>
        <v/>
      </c>
      <c r="G192" s="46" t="str">
        <f t="shared" si="4"/>
        <v xml:space="preserve"> </v>
      </c>
      <c r="H192" s="163"/>
      <c r="I192" s="163"/>
      <c r="J192" s="163"/>
    </row>
    <row r="193" spans="6:6" x14ac:dyDescent="0.25">
      <c r="F193" s="56"/>
    </row>
    <row r="194" spans="6:6" x14ac:dyDescent="0.25">
      <c r="F194" s="56"/>
    </row>
    <row r="195" spans="6:6" x14ac:dyDescent="0.25">
      <c r="F195" s="56"/>
    </row>
    <row r="196" spans="6:6" x14ac:dyDescent="0.25">
      <c r="F196" s="56"/>
    </row>
    <row r="197" spans="6:6" x14ac:dyDescent="0.25">
      <c r="F197" s="56"/>
    </row>
    <row r="198" spans="6:6" x14ac:dyDescent="0.25">
      <c r="F198" s="56"/>
    </row>
    <row r="199" spans="6:6" x14ac:dyDescent="0.25">
      <c r="F199" s="56"/>
    </row>
    <row r="200" spans="6:6" x14ac:dyDescent="0.25">
      <c r="F200" s="56"/>
    </row>
    <row r="201" spans="6:6" x14ac:dyDescent="0.25">
      <c r="F201" s="56"/>
    </row>
    <row r="202" spans="6:6" x14ac:dyDescent="0.25">
      <c r="F202" s="56"/>
    </row>
    <row r="203" spans="6:6" x14ac:dyDescent="0.25">
      <c r="F203" s="56"/>
    </row>
    <row r="204" spans="6:6" x14ac:dyDescent="0.25">
      <c r="F204" s="56"/>
    </row>
    <row r="205" spans="6:6" x14ac:dyDescent="0.25">
      <c r="F205" s="56"/>
    </row>
    <row r="206" spans="6:6" x14ac:dyDescent="0.25">
      <c r="F206" s="56"/>
    </row>
  </sheetData>
  <sheetProtection sheet="1" selectLockedCells="1"/>
  <mergeCells count="22">
    <mergeCell ref="H11:J192"/>
    <mergeCell ref="K8:N8"/>
    <mergeCell ref="A9:A10"/>
    <mergeCell ref="B9:B10"/>
    <mergeCell ref="C9:C10"/>
    <mergeCell ref="D9:D10"/>
    <mergeCell ref="E9:E10"/>
    <mergeCell ref="F9:F10"/>
    <mergeCell ref="G9:G10"/>
    <mergeCell ref="B5:J5"/>
    <mergeCell ref="C6:J6"/>
    <mergeCell ref="A7:E7"/>
    <mergeCell ref="F7:J7"/>
    <mergeCell ref="A8:E8"/>
    <mergeCell ref="F8:J8"/>
    <mergeCell ref="B4:F4"/>
    <mergeCell ref="H4:J4"/>
    <mergeCell ref="A1:J1"/>
    <mergeCell ref="B2:F2"/>
    <mergeCell ref="H2:J2"/>
    <mergeCell ref="B3:F3"/>
    <mergeCell ref="H3:J3"/>
  </mergeCells>
  <pageMargins left="0.7" right="0.7" top="0.75" bottom="0.75" header="0.3" footer="0.3"/>
  <pageSetup scale="26" fitToHeight="1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4"/>
  <sheetViews>
    <sheetView tabSelected="1" topLeftCell="A10" zoomScale="60" zoomScaleNormal="60" workbookViewId="0">
      <selection activeCell="G12" sqref="G12:H12"/>
    </sheetView>
  </sheetViews>
  <sheetFormatPr defaultRowHeight="15" x14ac:dyDescent="0.25"/>
  <cols>
    <col min="1" max="6" width="26.7109375" customWidth="1"/>
    <col min="7" max="10" width="36.7109375" customWidth="1"/>
  </cols>
  <sheetData>
    <row r="1" spans="1:10" ht="80.099999999999994" customHeight="1" x14ac:dyDescent="0.25">
      <c r="A1" s="223" t="s">
        <v>9</v>
      </c>
      <c r="B1" s="224"/>
      <c r="C1" s="224"/>
      <c r="D1" s="224"/>
      <c r="E1" s="224"/>
      <c r="F1" s="224"/>
      <c r="G1" s="224"/>
      <c r="H1" s="225"/>
      <c r="I1" s="8"/>
      <c r="J1" s="8"/>
    </row>
    <row r="2" spans="1:10" ht="52.5" x14ac:dyDescent="0.25">
      <c r="A2" s="16" t="s">
        <v>1</v>
      </c>
      <c r="B2" s="226" t="str">
        <f>Achievement!B2</f>
        <v>Enter Teacher Name</v>
      </c>
      <c r="C2" s="227"/>
      <c r="D2" s="228"/>
      <c r="E2" s="91" t="s">
        <v>0</v>
      </c>
      <c r="F2" s="216" t="str">
        <f>Achievement!H2</f>
        <v>Example: Dance I</v>
      </c>
      <c r="G2" s="217"/>
      <c r="H2" s="218"/>
      <c r="I2" s="9"/>
      <c r="J2" s="10"/>
    </row>
    <row r="3" spans="1:10" ht="52.5" x14ac:dyDescent="0.25">
      <c r="A3" s="16" t="s">
        <v>3</v>
      </c>
      <c r="B3" s="219" t="str">
        <f>Achievement!B3</f>
        <v>Example: Proficient Dance I Baseline Assessment</v>
      </c>
      <c r="C3" s="220"/>
      <c r="D3" s="222"/>
      <c r="E3" s="91" t="s">
        <v>5</v>
      </c>
      <c r="F3" s="216" t="str">
        <f>Achievement!H3</f>
        <v>Example: 9 through 12</v>
      </c>
      <c r="G3" s="217"/>
      <c r="H3" s="218"/>
      <c r="I3" s="9"/>
      <c r="J3" s="10"/>
    </row>
    <row r="4" spans="1:10" ht="78.75" x14ac:dyDescent="0.25">
      <c r="A4" s="16" t="s">
        <v>4</v>
      </c>
      <c r="B4" s="219" t="str">
        <f>Achievement!B4</f>
        <v>Example: Proficient Dance I Summative Assessment</v>
      </c>
      <c r="C4" s="220"/>
      <c r="D4" s="222"/>
      <c r="E4" s="91" t="s">
        <v>2</v>
      </c>
      <c r="F4" s="216" t="str">
        <f>Achievement!H4</f>
        <v>Example: Academic Year</v>
      </c>
      <c r="G4" s="217"/>
      <c r="H4" s="218"/>
      <c r="I4" s="9"/>
      <c r="J4" s="10"/>
    </row>
    <row r="5" spans="1:10" ht="78.75" x14ac:dyDescent="0.25">
      <c r="A5" s="16" t="s">
        <v>64</v>
      </c>
      <c r="B5" s="219" t="str">
        <f>Achievement!B5</f>
        <v>Example:  80% of students in my Dance I class will demonstrate achievement by earning a Proficient Dance I Summative Assessment score of 18 or greater on the Proficient Dance Rubric.</v>
      </c>
      <c r="C5" s="220"/>
      <c r="D5" s="220"/>
      <c r="E5" s="220"/>
      <c r="F5" s="220"/>
      <c r="G5" s="220"/>
      <c r="H5" s="221"/>
      <c r="I5" s="11"/>
      <c r="J5" s="11"/>
    </row>
    <row r="6" spans="1:10" ht="99.95" customHeight="1" x14ac:dyDescent="0.25">
      <c r="A6" s="16" t="s">
        <v>65</v>
      </c>
      <c r="B6" s="219" t="str">
        <f>'Growth- Low'!B5:L5&amp;'Growth- Adequate'!B5:J5&amp;'Growth- High'!B5:J5</f>
        <v>Example: 80% of Low Level Preparedness students in my Dance I class will demonstrate growth by achieving 50% of the potential growth per the growth formula.Example: 80% of Adequate Level of Preparedness students in my Dance I class will demonstrate growth by achieving 50% of the potential growth per the growth formula.Example: 80% of High Level of Preparedness students in my Dance I class will demonstrate growth by achieving 50% of the potential growth per the growth formula.</v>
      </c>
      <c r="C6" s="220"/>
      <c r="D6" s="220"/>
      <c r="E6" s="220"/>
      <c r="F6" s="220"/>
      <c r="G6" s="220"/>
      <c r="H6" s="221"/>
      <c r="I6" s="11"/>
      <c r="J6" s="11"/>
    </row>
    <row r="7" spans="1:10" ht="80.099999999999994" customHeight="1" x14ac:dyDescent="0.25">
      <c r="A7" s="241" t="s">
        <v>10</v>
      </c>
      <c r="B7" s="242"/>
      <c r="C7" s="242"/>
      <c r="D7" s="242"/>
      <c r="E7" s="242"/>
      <c r="F7" s="242"/>
      <c r="G7" s="242"/>
      <c r="H7" s="243"/>
      <c r="I7" s="8"/>
      <c r="J7" s="8"/>
    </row>
    <row r="8" spans="1:10" ht="105" x14ac:dyDescent="0.25">
      <c r="A8" s="239" t="s">
        <v>30</v>
      </c>
      <c r="B8" s="240"/>
      <c r="C8" s="240" t="s">
        <v>31</v>
      </c>
      <c r="D8" s="240"/>
      <c r="E8" s="93" t="s">
        <v>32</v>
      </c>
      <c r="F8" s="92" t="s">
        <v>66</v>
      </c>
      <c r="G8" s="92" t="s">
        <v>67</v>
      </c>
      <c r="H8" s="17" t="s">
        <v>33</v>
      </c>
    </row>
    <row r="9" spans="1:10" ht="75" customHeight="1" x14ac:dyDescent="0.25">
      <c r="A9" s="234">
        <f>Achievement!I10</f>
        <v>6</v>
      </c>
      <c r="B9" s="235"/>
      <c r="C9" s="236">
        <f>Achievement!J10</f>
        <v>4</v>
      </c>
      <c r="D9" s="235"/>
      <c r="E9" s="94">
        <f>Achievement!K10</f>
        <v>0.66666666666666663</v>
      </c>
      <c r="F9" s="95">
        <f>Achievement!B6</f>
        <v>0</v>
      </c>
      <c r="G9" s="95" t="e">
        <f>IF(E9/F9&lt;=1,E9/F9,1)</f>
        <v>#DIV/0!</v>
      </c>
      <c r="H9" s="18" t="e">
        <f>IF(G9&gt;=0.9,"4",IF(G9&gt;=0.8,"3",IF(G9&gt;=0.6,"2", "1")))</f>
        <v>#DIV/0!</v>
      </c>
    </row>
    <row r="10" spans="1:10" ht="80.099999999999994" customHeight="1" x14ac:dyDescent="0.25">
      <c r="A10" s="229" t="s">
        <v>11</v>
      </c>
      <c r="B10" s="230"/>
      <c r="C10" s="230"/>
      <c r="D10" s="230"/>
      <c r="E10" s="230"/>
      <c r="F10" s="230"/>
      <c r="G10" s="230"/>
      <c r="H10" s="231"/>
      <c r="I10" s="8"/>
      <c r="J10" s="8"/>
    </row>
    <row r="11" spans="1:10" ht="168" customHeight="1" x14ac:dyDescent="0.25">
      <c r="A11" s="232" t="s">
        <v>49</v>
      </c>
      <c r="B11" s="233"/>
      <c r="C11" s="233" t="s">
        <v>50</v>
      </c>
      <c r="D11" s="233"/>
      <c r="E11" s="49" t="s">
        <v>51</v>
      </c>
      <c r="F11" s="52" t="s">
        <v>68</v>
      </c>
      <c r="G11" s="233" t="s">
        <v>69</v>
      </c>
      <c r="H11" s="233"/>
    </row>
    <row r="12" spans="1:10" ht="75" customHeight="1" x14ac:dyDescent="0.25">
      <c r="A12" s="234">
        <f>'Growth- Low'!H10</f>
        <v>2</v>
      </c>
      <c r="B12" s="235"/>
      <c r="C12" s="236">
        <f>'Growth- Low'!I10</f>
        <v>2</v>
      </c>
      <c r="D12" s="235"/>
      <c r="E12" s="94">
        <f>'Growth- Low'!J10</f>
        <v>1</v>
      </c>
      <c r="F12" s="95">
        <f>'Growth- Low'!B6</f>
        <v>0</v>
      </c>
      <c r="G12" s="245" t="e">
        <f>_xlfn.IFS(A12=0,"-",E12/F12&gt;1,1,A12&gt;0,E12/F12)</f>
        <v>#DIV/0!</v>
      </c>
      <c r="H12" s="245"/>
    </row>
    <row r="13" spans="1:10" ht="177" customHeight="1" x14ac:dyDescent="0.25">
      <c r="A13" s="263" t="s">
        <v>52</v>
      </c>
      <c r="B13" s="244"/>
      <c r="C13" s="244" t="s">
        <v>53</v>
      </c>
      <c r="D13" s="244"/>
      <c r="E13" s="50" t="s">
        <v>54</v>
      </c>
      <c r="F13" s="54" t="s">
        <v>70</v>
      </c>
      <c r="G13" s="244" t="s">
        <v>71</v>
      </c>
      <c r="H13" s="244"/>
    </row>
    <row r="14" spans="1:10" ht="75" customHeight="1" x14ac:dyDescent="0.25">
      <c r="A14" s="234">
        <f>'Growth- Adequate'!H10</f>
        <v>2</v>
      </c>
      <c r="B14" s="235"/>
      <c r="C14" s="236">
        <f>'Growth- Adequate'!I10</f>
        <v>1</v>
      </c>
      <c r="D14" s="235"/>
      <c r="E14" s="94">
        <f>'Growth- Adequate'!J10</f>
        <v>0.5</v>
      </c>
      <c r="F14" s="95">
        <f>'Growth- Adequate'!B6</f>
        <v>0</v>
      </c>
      <c r="G14" s="245" t="e">
        <f>_xlfn.IFS(A14=0,"-",E14/F14&gt;1,1,A14&gt;0,E14/F14)</f>
        <v>#DIV/0!</v>
      </c>
      <c r="H14" s="245"/>
    </row>
    <row r="15" spans="1:10" ht="180" customHeight="1" x14ac:dyDescent="0.25">
      <c r="A15" s="237" t="s">
        <v>55</v>
      </c>
      <c r="B15" s="238"/>
      <c r="C15" s="238" t="s">
        <v>56</v>
      </c>
      <c r="D15" s="238"/>
      <c r="E15" s="51" t="s">
        <v>57</v>
      </c>
      <c r="F15" s="53" t="s">
        <v>72</v>
      </c>
      <c r="G15" s="238" t="s">
        <v>73</v>
      </c>
      <c r="H15" s="238"/>
    </row>
    <row r="16" spans="1:10" ht="75" customHeight="1" x14ac:dyDescent="0.25">
      <c r="A16" s="234">
        <f>'Growth- High'!H10</f>
        <v>2</v>
      </c>
      <c r="B16" s="235"/>
      <c r="C16" s="236">
        <f>'Growth- High'!I10</f>
        <v>2</v>
      </c>
      <c r="D16" s="235"/>
      <c r="E16" s="94">
        <f>'Growth- High'!J10</f>
        <v>1</v>
      </c>
      <c r="F16" s="95">
        <f>'Growth- High'!B6</f>
        <v>0</v>
      </c>
      <c r="G16" s="245" t="e">
        <f>_xlfn.IFS(A16=0,"-",E16/F16&gt;1,1,A16&gt;0,E16/F16)</f>
        <v>#DIV/0!</v>
      </c>
      <c r="H16" s="245"/>
    </row>
    <row r="17" spans="1:10" ht="80.099999999999994" customHeight="1" x14ac:dyDescent="0.25">
      <c r="A17" s="258" t="s">
        <v>74</v>
      </c>
      <c r="B17" s="261"/>
      <c r="C17" s="261"/>
      <c r="D17" s="261"/>
      <c r="E17" s="262"/>
      <c r="F17" s="258" t="s">
        <v>40</v>
      </c>
      <c r="G17" s="259"/>
      <c r="H17" s="260"/>
    </row>
    <row r="18" spans="1:10" ht="75" customHeight="1" x14ac:dyDescent="0.25">
      <c r="A18" s="246" t="e">
        <f>AVERAGE(G12:H16)</f>
        <v>#DIV/0!</v>
      </c>
      <c r="B18" s="247"/>
      <c r="C18" s="247"/>
      <c r="D18" s="247"/>
      <c r="E18" s="248"/>
      <c r="F18" s="249" t="e">
        <f>IF(A18&lt;0.6, "1", IF(A18&lt;=0.79, "2", IF(A18&lt;=0.89, "3", "4")))</f>
        <v>#DIV/0!</v>
      </c>
      <c r="G18" s="250"/>
      <c r="H18" s="251"/>
    </row>
    <row r="19" spans="1:10" ht="133.5" customHeight="1" x14ac:dyDescent="0.25">
      <c r="A19" s="252" t="s">
        <v>75</v>
      </c>
      <c r="B19" s="253"/>
      <c r="C19" s="253"/>
      <c r="D19" s="253"/>
      <c r="E19" s="253"/>
      <c r="F19" s="253"/>
      <c r="G19" s="253"/>
      <c r="H19" s="254"/>
    </row>
    <row r="20" spans="1:10" ht="75" customHeight="1" thickBot="1" x14ac:dyDescent="0.3">
      <c r="A20" s="255"/>
      <c r="B20" s="256"/>
      <c r="C20" s="256"/>
      <c r="D20" s="256"/>
      <c r="E20" s="256"/>
      <c r="F20" s="256"/>
      <c r="G20" s="256"/>
      <c r="H20" s="257"/>
    </row>
    <row r="21" spans="1:10" ht="133.5" customHeight="1" x14ac:dyDescent="0.25">
      <c r="H21" s="12"/>
      <c r="I21" s="10"/>
      <c r="J21" s="10"/>
    </row>
    <row r="22" spans="1:10" ht="75" customHeight="1" x14ac:dyDescent="0.25">
      <c r="H22" s="12"/>
      <c r="I22" s="10"/>
      <c r="J22" s="10"/>
    </row>
    <row r="23" spans="1:10" ht="133.5" customHeight="1" x14ac:dyDescent="0.25">
      <c r="H23" s="13"/>
      <c r="I23" s="14"/>
      <c r="J23" s="14"/>
    </row>
    <row r="24" spans="1:10" ht="75" customHeight="1" x14ac:dyDescent="0.25">
      <c r="H24" s="13"/>
      <c r="I24" s="15"/>
      <c r="J24" s="13"/>
    </row>
  </sheetData>
  <sheetProtection sheet="1" selectLockedCells="1"/>
  <mergeCells count="38">
    <mergeCell ref="G16:H16"/>
    <mergeCell ref="A18:E18"/>
    <mergeCell ref="F18:H18"/>
    <mergeCell ref="A19:H20"/>
    <mergeCell ref="G11:H11"/>
    <mergeCell ref="G12:H12"/>
    <mergeCell ref="G13:H13"/>
    <mergeCell ref="G14:H14"/>
    <mergeCell ref="G15:H15"/>
    <mergeCell ref="F17:H17"/>
    <mergeCell ref="A17:E17"/>
    <mergeCell ref="A16:B16"/>
    <mergeCell ref="C16:D16"/>
    <mergeCell ref="A13:B13"/>
    <mergeCell ref="A14:B14"/>
    <mergeCell ref="C14:D14"/>
    <mergeCell ref="A15:B15"/>
    <mergeCell ref="C15:D15"/>
    <mergeCell ref="A8:B8"/>
    <mergeCell ref="C8:D8"/>
    <mergeCell ref="A7:H7"/>
    <mergeCell ref="A12:B12"/>
    <mergeCell ref="C12:D12"/>
    <mergeCell ref="C13:D13"/>
    <mergeCell ref="B6:H6"/>
    <mergeCell ref="A10:H10"/>
    <mergeCell ref="A11:B11"/>
    <mergeCell ref="C11:D11"/>
    <mergeCell ref="A9:B9"/>
    <mergeCell ref="C9:D9"/>
    <mergeCell ref="F4:H4"/>
    <mergeCell ref="B5:H5"/>
    <mergeCell ref="B4:D4"/>
    <mergeCell ref="A1:H1"/>
    <mergeCell ref="B2:D2"/>
    <mergeCell ref="B3:D3"/>
    <mergeCell ref="F2:H2"/>
    <mergeCell ref="F3:H3"/>
  </mergeCells>
  <conditionalFormatting sqref="J17">
    <cfRule type="colorScale" priority="1">
      <colorScale>
        <cfvo type="min"/>
        <cfvo type="max"/>
        <color rgb="FFFFEF9C"/>
        <color rgb="FF63BE7B"/>
      </colorScale>
    </cfRule>
  </conditionalFormatting>
  <dataValidations count="1">
    <dataValidation operator="lessThanOrEqual" allowBlank="1" showInputMessage="1" showErrorMessage="1" sqref="G9" xr:uid="{00000000-0002-0000-0400-000000000000}"/>
  </dataValidations>
  <printOptions horizontalCentered="1"/>
  <pageMargins left="0.25" right="0.25" top="0.25" bottom="0.25" header="0.3" footer="0.3"/>
  <pageSetup scale="55" fitToHeight="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Achievement</vt:lpstr>
      <vt:lpstr>Growth- Low</vt:lpstr>
      <vt:lpstr>Growth- Adequate</vt:lpstr>
      <vt:lpstr>Growth- High</vt:lpstr>
      <vt:lpstr>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24 Pt Rubric Data Template</dc:title>
  <dc:creator>Arizona Department of Education</dc:creator>
  <cp:keywords>Arts Education</cp:keywords>
  <cp:lastModifiedBy>Honeman, Haley</cp:lastModifiedBy>
  <cp:lastPrinted>2019-06-28T14:38:56Z</cp:lastPrinted>
  <dcterms:created xsi:type="dcterms:W3CDTF">2016-03-31T22:56:19Z</dcterms:created>
  <dcterms:modified xsi:type="dcterms:W3CDTF">2019-07-13T17:00:40Z</dcterms:modified>
</cp:coreProperties>
</file>